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codeName="ThisWorkbook" defaultThemeVersion="124226"/>
  <bookViews>
    <workbookView xWindow="0" yWindow="0" windowWidth="20730" windowHeight="9465" tabRatio="938" firstSheet="2" activeTab="7"/>
  </bookViews>
  <sheets>
    <sheet name="ESTIMACIÓN DE INGRESOS" sheetId="53" r:id="rId1"/>
    <sheet name="PRESUP.EGRESOS FUENTE FINANCIAM" sheetId="14" r:id="rId2"/>
    <sheet name="PROYECCIONES INGRESOS" sheetId="10" r:id="rId3"/>
    <sheet name="PROYECCIONES EGRESOS" sheetId="11" r:id="rId4"/>
    <sheet name="CLASIFIC.ADMINISTRATIVA" sheetId="25" r:id="rId5"/>
    <sheet name="CLASIFIC.FUNCIONAL DEL GASTO" sheetId="24" r:id="rId6"/>
    <sheet name="ESTUDIOS ACTUARIALES" sheetId="54" r:id="rId7"/>
    <sheet name="PLANTILLA  " sheetId="32" r:id="rId8"/>
    <sheet name=" CAT. FUNCION, SUB FUNCION" sheetId="21" r:id="rId9"/>
  </sheets>
  <definedNames>
    <definedName name="_xlnm._FilterDatabase" localSheetId="5" hidden="1">'CLASIFIC.FUNCIONAL DEL GASTO'!$A$6:$F$147</definedName>
    <definedName name="_xlnm._FilterDatabase" localSheetId="0" hidden="1">'ESTIMACIÓN DE INGRESOS'!$A$6:$C$114</definedName>
    <definedName name="_xlnm._FilterDatabase" localSheetId="6" hidden="1">'ESTUDIOS ACTUARIALES'!$A$5:$G$51</definedName>
    <definedName name="_xlnm._FilterDatabase" localSheetId="1" hidden="1">'PRESUP.EGRESOS FUENTE FINANCIAM'!$A$6:$N$431</definedName>
    <definedName name="_xlnm._FilterDatabase" localSheetId="3" hidden="1">'PROYECCIONES EGRESOS'!$A$6:$I$78</definedName>
    <definedName name="_xlnm._FilterDatabase" localSheetId="2" hidden="1">'PROYECCIONES INGRESOS'!$A$6:$I$69</definedName>
    <definedName name="_xlnm.Print_Area" localSheetId="7">'PLANTILLA  '!$A$1:$DE$270</definedName>
    <definedName name="_xlnm.Print_Titles" localSheetId="8">' CAT. FUNCION, SUB FUNCION'!$2:$2</definedName>
    <definedName name="_xlnm.Print_Titles" localSheetId="4">CLASIFIC.ADMINISTRATIVA!$1:$5</definedName>
    <definedName name="_xlnm.Print_Titles" localSheetId="5">'CLASIFIC.FUNCIONAL DEL GASTO'!$1:$3</definedName>
    <definedName name="_xlnm.Print_Titles" localSheetId="0">'ESTIMACIÓN DE INGRESOS'!$1:$2</definedName>
    <definedName name="_xlnm.Print_Titles" localSheetId="7">'PLANTILLA  '!$1:$7</definedName>
    <definedName name="_xlnm.Print_Titles" localSheetId="1">'PRESUP.EGRESOS FUENTE FINANCIAM'!$1:$4</definedName>
    <definedName name="_xlnm.Print_Titles" localSheetId="3">'PROYECCIONES EGRESOS'!$1:$2</definedName>
    <definedName name="_xlnm.Print_Titles" localSheetId="2">'PROYECCIONES INGRESOS'!$1:$1</definedName>
  </definedNames>
  <calcPr calcId="125725"/>
  <fileRecoveryPr repairLoad="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Q131" i="32"/>
  <c r="BO131" s="1"/>
  <c r="CV131" s="1"/>
  <c r="AQ132"/>
  <c r="BO132" s="1"/>
  <c r="CV132" s="1"/>
  <c r="AQ126"/>
  <c r="BO126" s="1"/>
  <c r="CV126" s="1"/>
  <c r="AQ119"/>
  <c r="BO119" s="1"/>
  <c r="CV119" s="1"/>
  <c r="AQ120"/>
  <c r="BO120" s="1"/>
  <c r="CV120" s="1"/>
  <c r="AQ121"/>
  <c r="BO121" s="1"/>
  <c r="CV121" s="1"/>
  <c r="AQ122"/>
  <c r="BO122" s="1"/>
  <c r="CV122" s="1"/>
  <c r="AQ123"/>
  <c r="BO123" s="1"/>
  <c r="CV123" s="1"/>
  <c r="AQ124"/>
  <c r="BO124" s="1"/>
  <c r="CV124" s="1"/>
  <c r="AQ125"/>
  <c r="BO125" s="1"/>
  <c r="CV125" s="1"/>
  <c r="AQ127"/>
  <c r="BO127" s="1"/>
  <c r="CV127" s="1"/>
  <c r="AQ128"/>
  <c r="BO128" s="1"/>
  <c r="CV128" s="1"/>
  <c r="AQ129"/>
  <c r="BO129" s="1"/>
  <c r="CV129" s="1"/>
  <c r="AQ130"/>
  <c r="BO130"/>
  <c r="CV130" s="1"/>
  <c r="AQ140" l="1"/>
  <c r="BO140" s="1"/>
  <c r="CV140" s="1"/>
  <c r="AQ141"/>
  <c r="BO141" s="1"/>
  <c r="CV141" s="1"/>
  <c r="AQ263" l="1"/>
  <c r="BO263" s="1"/>
  <c r="CV263" s="1"/>
  <c r="AQ264"/>
  <c r="BO264" s="1"/>
  <c r="CV264" s="1"/>
  <c r="AQ265"/>
  <c r="BO265" s="1"/>
  <c r="CV265" s="1"/>
  <c r="AQ266"/>
  <c r="BO266" s="1"/>
  <c r="CV266" s="1"/>
  <c r="AQ267"/>
  <c r="BO267" s="1"/>
  <c r="CV267" s="1"/>
  <c r="AQ240" l="1"/>
  <c r="BO240" s="1"/>
  <c r="CV240" s="1"/>
  <c r="AQ241"/>
  <c r="BO241" s="1"/>
  <c r="CV241" s="1"/>
  <c r="AQ242"/>
  <c r="BO242" s="1"/>
  <c r="CV242" s="1"/>
  <c r="AQ243"/>
  <c r="BO243" s="1"/>
  <c r="CV243" s="1"/>
  <c r="AQ244"/>
  <c r="BO244" s="1"/>
  <c r="CV244" s="1"/>
  <c r="AQ245"/>
  <c r="BO245" s="1"/>
  <c r="CV245" s="1"/>
  <c r="AQ246"/>
  <c r="BO246" s="1"/>
  <c r="CV246" s="1"/>
  <c r="AQ247"/>
  <c r="BO247" s="1"/>
  <c r="CV247" s="1"/>
  <c r="AQ248"/>
  <c r="BO248" s="1"/>
  <c r="CV248" s="1"/>
  <c r="AQ249"/>
  <c r="BO249" s="1"/>
  <c r="CV249" s="1"/>
  <c r="AQ250"/>
  <c r="BO250"/>
  <c r="CV250" s="1"/>
  <c r="AQ251"/>
  <c r="BO251" s="1"/>
  <c r="CV251" s="1"/>
  <c r="AQ252"/>
  <c r="BO252" s="1"/>
  <c r="CV252" s="1"/>
  <c r="AQ253"/>
  <c r="BO253" s="1"/>
  <c r="CV253" s="1"/>
  <c r="AQ254"/>
  <c r="BO254" s="1"/>
  <c r="CV254" s="1"/>
  <c r="AQ255"/>
  <c r="BO255" s="1"/>
  <c r="CV255" s="1"/>
  <c r="AQ256"/>
  <c r="BO256" s="1"/>
  <c r="CV256" s="1"/>
  <c r="AQ257"/>
  <c r="BO257" s="1"/>
  <c r="CV257" s="1"/>
  <c r="AQ258"/>
  <c r="BO258" s="1"/>
  <c r="CV258" s="1"/>
  <c r="AQ259"/>
  <c r="BO259" s="1"/>
  <c r="CV259" s="1"/>
  <c r="AQ260"/>
  <c r="BO260" s="1"/>
  <c r="CV260" s="1"/>
  <c r="AQ261"/>
  <c r="BO261" s="1"/>
  <c r="CV261" s="1"/>
  <c r="AQ262"/>
  <c r="BO262" s="1"/>
  <c r="CV262" s="1"/>
  <c r="AQ268"/>
  <c r="BO268" s="1"/>
  <c r="CV268" s="1"/>
  <c r="CV239"/>
  <c r="AQ239"/>
  <c r="AQ199" l="1"/>
  <c r="BO199" s="1"/>
  <c r="CV199" s="1"/>
  <c r="AQ200"/>
  <c r="BO200" s="1"/>
  <c r="CV200" s="1"/>
  <c r="AQ201"/>
  <c r="BO201" s="1"/>
  <c r="CV201" s="1"/>
  <c r="AQ202"/>
  <c r="BO202" s="1"/>
  <c r="CV202" s="1"/>
  <c r="AQ203" l="1"/>
  <c r="BO203" s="1"/>
  <c r="CV203" s="1"/>
  <c r="AQ204"/>
  <c r="BO204" s="1"/>
  <c r="CV204" s="1"/>
  <c r="AQ205"/>
  <c r="BO205" s="1"/>
  <c r="CV205" s="1"/>
  <c r="AQ206"/>
  <c r="BO206" s="1"/>
  <c r="CV206" s="1"/>
  <c r="AQ207"/>
  <c r="BO207" s="1"/>
  <c r="CV207" s="1"/>
  <c r="AQ208"/>
  <c r="BO208" s="1"/>
  <c r="CV208" s="1"/>
  <c r="AQ209"/>
  <c r="BO209" s="1"/>
  <c r="CV209" s="1"/>
  <c r="AQ210"/>
  <c r="BO210" s="1"/>
  <c r="CV210" s="1"/>
  <c r="AQ211"/>
  <c r="BO211" s="1"/>
  <c r="CV211" s="1"/>
  <c r="AQ212"/>
  <c r="BO212" s="1"/>
  <c r="CV212" s="1"/>
  <c r="AQ88" l="1"/>
  <c r="BO88" s="1"/>
  <c r="CV88" s="1"/>
  <c r="AQ89"/>
  <c r="BO89" s="1"/>
  <c r="CV89" s="1"/>
  <c r="AQ166" l="1"/>
  <c r="BO166" s="1"/>
  <c r="CV166" s="1"/>
  <c r="AQ165" l="1"/>
  <c r="BO165" s="1"/>
  <c r="CV165" s="1"/>
  <c r="AQ167"/>
  <c r="BO167" s="1"/>
  <c r="CV167" s="1"/>
  <c r="AQ168"/>
  <c r="BO168"/>
  <c r="CV168" s="1"/>
  <c r="AQ169"/>
  <c r="BO169" s="1"/>
  <c r="CV169" s="1"/>
  <c r="AQ170"/>
  <c r="BO170" s="1"/>
  <c r="CV170" s="1"/>
  <c r="AQ171"/>
  <c r="BO171" s="1"/>
  <c r="CV171" s="1"/>
  <c r="AQ172"/>
  <c r="BO172" s="1"/>
  <c r="CV172" s="1"/>
  <c r="AQ173"/>
  <c r="BO173" s="1"/>
  <c r="CV173" s="1"/>
  <c r="AQ174"/>
  <c r="BO174" s="1"/>
  <c r="CV174" s="1"/>
  <c r="AQ175"/>
  <c r="BO175" s="1"/>
  <c r="CV175" s="1"/>
  <c r="AQ176"/>
  <c r="BO176" s="1"/>
  <c r="CV176" s="1"/>
  <c r="AQ177"/>
  <c r="BO177" s="1"/>
  <c r="CV177" s="1"/>
  <c r="AQ178"/>
  <c r="BO178" s="1"/>
  <c r="CV178" s="1"/>
  <c r="AQ179"/>
  <c r="BO179" s="1"/>
  <c r="CV179" s="1"/>
  <c r="AQ180"/>
  <c r="BO180" s="1"/>
  <c r="CV180" s="1"/>
  <c r="AQ181"/>
  <c r="BO181" s="1"/>
  <c r="CV181" s="1"/>
  <c r="AQ182"/>
  <c r="BO182" s="1"/>
  <c r="CV182" s="1"/>
  <c r="AQ183"/>
  <c r="BO183" s="1"/>
  <c r="CV183" s="1"/>
  <c r="AQ184"/>
  <c r="BO184"/>
  <c r="CV184" s="1"/>
  <c r="AQ185"/>
  <c r="BO185" s="1"/>
  <c r="CV185" s="1"/>
  <c r="AQ186"/>
  <c r="BO186" s="1"/>
  <c r="CV186" s="1"/>
  <c r="AQ187"/>
  <c r="BO187" s="1"/>
  <c r="CV187" s="1"/>
  <c r="AQ188"/>
  <c r="BO188" s="1"/>
  <c r="CV188" s="1"/>
  <c r="AQ189"/>
  <c r="BO189" s="1"/>
  <c r="CV189" s="1"/>
  <c r="AQ190"/>
  <c r="BO190" s="1"/>
  <c r="CV190" s="1"/>
  <c r="AQ191"/>
  <c r="BO191" s="1"/>
  <c r="CV191" s="1"/>
  <c r="AQ192"/>
  <c r="BO192" s="1"/>
  <c r="CV192" s="1"/>
  <c r="AQ193"/>
  <c r="BO193" s="1"/>
  <c r="CV193" s="1"/>
  <c r="AQ194"/>
  <c r="BO194" s="1"/>
  <c r="CV194" s="1"/>
  <c r="AQ195"/>
  <c r="BO195" s="1"/>
  <c r="CV195" s="1"/>
  <c r="AQ196"/>
  <c r="BO196" s="1"/>
  <c r="CV196" s="1"/>
  <c r="AQ197"/>
  <c r="BO197" s="1"/>
  <c r="CV197" s="1"/>
  <c r="AQ198"/>
  <c r="BO198" s="1"/>
  <c r="CV198" s="1"/>
  <c r="AQ213"/>
  <c r="BO213" s="1"/>
  <c r="CV213" s="1"/>
  <c r="AQ214"/>
  <c r="BO214" s="1"/>
  <c r="CV214" s="1"/>
  <c r="AQ215"/>
  <c r="BO215" s="1"/>
  <c r="CV215" s="1"/>
  <c r="AQ216"/>
  <c r="BO216" s="1"/>
  <c r="CV216" s="1"/>
  <c r="AQ217"/>
  <c r="BO217" s="1"/>
  <c r="CV217" s="1"/>
  <c r="AQ218"/>
  <c r="BO218" s="1"/>
  <c r="CV218" s="1"/>
  <c r="AQ219"/>
  <c r="BO219" s="1"/>
  <c r="CV219" s="1"/>
  <c r="AQ220"/>
  <c r="BO220" s="1"/>
  <c r="CV220" s="1"/>
  <c r="AQ221"/>
  <c r="BO221" s="1"/>
  <c r="CV221" s="1"/>
  <c r="AQ222"/>
  <c r="BO222" s="1"/>
  <c r="CV222" s="1"/>
  <c r="AQ223"/>
  <c r="BO223" s="1"/>
  <c r="CV223" s="1"/>
  <c r="AQ224"/>
  <c r="BO224" s="1"/>
  <c r="CV224" s="1"/>
  <c r="AQ225"/>
  <c r="BO225" s="1"/>
  <c r="CV225" s="1"/>
  <c r="AQ226"/>
  <c r="BO226" s="1"/>
  <c r="CV226" s="1"/>
  <c r="AQ227"/>
  <c r="BO227" s="1"/>
  <c r="CV227" s="1"/>
  <c r="AQ228"/>
  <c r="BO228" s="1"/>
  <c r="CV228" s="1"/>
  <c r="AQ229"/>
  <c r="BO229" s="1"/>
  <c r="CV229" s="1"/>
  <c r="AQ230"/>
  <c r="BO230" s="1"/>
  <c r="CV230" s="1"/>
  <c r="AQ231"/>
  <c r="BO231" s="1"/>
  <c r="CV231" s="1"/>
  <c r="AQ232"/>
  <c r="BO232" s="1"/>
  <c r="CV232" s="1"/>
  <c r="AQ233"/>
  <c r="BO233" s="1"/>
  <c r="CV233" s="1"/>
  <c r="AQ234"/>
  <c r="BO234" s="1"/>
  <c r="CV234" s="1"/>
  <c r="AQ235"/>
  <c r="BO235" s="1"/>
  <c r="CV235" s="1"/>
  <c r="AQ107" l="1"/>
  <c r="AQ108"/>
  <c r="AQ109"/>
  <c r="AQ110"/>
  <c r="BO110" s="1"/>
  <c r="AQ111"/>
  <c r="BO111" s="1"/>
  <c r="AQ112"/>
  <c r="AQ113"/>
  <c r="AQ114"/>
  <c r="AQ115"/>
  <c r="AQ116"/>
  <c r="AQ117"/>
  <c r="BO117" s="1"/>
  <c r="CV117"/>
  <c r="AQ118"/>
  <c r="AQ133"/>
  <c r="AQ134"/>
  <c r="AQ135"/>
  <c r="BO135" s="1"/>
  <c r="AQ136"/>
  <c r="AQ137"/>
  <c r="AQ138"/>
  <c r="BO138" s="1"/>
  <c r="AQ139"/>
  <c r="AQ142"/>
  <c r="BO142" s="1"/>
  <c r="CV142"/>
  <c r="AQ143"/>
  <c r="BO143" s="1"/>
  <c r="CV143"/>
  <c r="AQ144"/>
  <c r="AQ145"/>
  <c r="AQ146"/>
  <c r="BO146" s="1"/>
  <c r="CV146" s="1"/>
  <c r="AQ147"/>
  <c r="AQ148"/>
  <c r="AQ149"/>
  <c r="AQ150"/>
  <c r="AQ151"/>
  <c r="AQ152"/>
  <c r="AQ153"/>
  <c r="BO153" s="1"/>
  <c r="AQ154"/>
  <c r="BO154" s="1"/>
  <c r="AQ155"/>
  <c r="BO155" s="1"/>
  <c r="AQ156"/>
  <c r="BO156" s="1"/>
  <c r="AQ157"/>
  <c r="BO157" s="1"/>
  <c r="AQ158"/>
  <c r="AQ159"/>
  <c r="BO159" s="1"/>
  <c r="AQ160"/>
  <c r="BO160" s="1"/>
  <c r="AQ161"/>
  <c r="BO161" s="1"/>
  <c r="AQ162"/>
  <c r="BO162" s="1"/>
  <c r="AQ163"/>
  <c r="AQ106"/>
  <c r="AQ54"/>
  <c r="BO54" s="1"/>
  <c r="CV54" s="1"/>
  <c r="BO158" l="1"/>
  <c r="CV158" s="1"/>
  <c r="BO152"/>
  <c r="CV152" s="1"/>
  <c r="BO150"/>
  <c r="CV150" s="1"/>
  <c r="BO148"/>
  <c r="CV148" s="1"/>
  <c r="BO145"/>
  <c r="CV145" s="1"/>
  <c r="BO139"/>
  <c r="CV139" s="1"/>
  <c r="BO136"/>
  <c r="CV136" s="1"/>
  <c r="BO133"/>
  <c r="CV133" s="1"/>
  <c r="BO116"/>
  <c r="CV116" s="1"/>
  <c r="BO114"/>
  <c r="CV114" s="1"/>
  <c r="BO108"/>
  <c r="CV108" s="1"/>
  <c r="BO106"/>
  <c r="CV106" s="1"/>
  <c r="BO163"/>
  <c r="CV163" s="1"/>
  <c r="CV157"/>
  <c r="CV154"/>
  <c r="BO151"/>
  <c r="CV151" s="1"/>
  <c r="BO149"/>
  <c r="CV149" s="1"/>
  <c r="BO147"/>
  <c r="CV147" s="1"/>
  <c r="BO144"/>
  <c r="CV144" s="1"/>
  <c r="CV138"/>
  <c r="CV135"/>
  <c r="BO134"/>
  <c r="CV134" s="1"/>
  <c r="BO118"/>
  <c r="CV118" s="1"/>
  <c r="BO115"/>
  <c r="CV115" s="1"/>
  <c r="BO113"/>
  <c r="CV113" s="1"/>
  <c r="BO109"/>
  <c r="CV109" s="1"/>
  <c r="BO107"/>
  <c r="CV107" s="1"/>
  <c r="CV162"/>
  <c r="CV161"/>
  <c r="CV160"/>
  <c r="CV159"/>
  <c r="CV156"/>
  <c r="CV155"/>
  <c r="CV153"/>
  <c r="BO137"/>
  <c r="CV137" s="1"/>
  <c r="BO112"/>
  <c r="CV112" s="1"/>
  <c r="CV111"/>
  <c r="CV110"/>
  <c r="BO239"/>
  <c r="A2" i="14" l="1"/>
  <c r="A2" i="54"/>
  <c r="A2" i="32" l="1"/>
  <c r="A2" i="25"/>
  <c r="L70" i="11" l="1"/>
  <c r="L66"/>
  <c r="L58"/>
  <c r="L54"/>
  <c r="L44"/>
  <c r="L34"/>
  <c r="L24"/>
  <c r="L14"/>
  <c r="L6"/>
  <c r="K70"/>
  <c r="K66"/>
  <c r="K58"/>
  <c r="K54"/>
  <c r="K44"/>
  <c r="K34"/>
  <c r="K24"/>
  <c r="K14"/>
  <c r="K6"/>
  <c r="J70"/>
  <c r="J66"/>
  <c r="J58"/>
  <c r="J54"/>
  <c r="J44"/>
  <c r="J34"/>
  <c r="J24"/>
  <c r="J14"/>
  <c r="J6"/>
  <c r="G70"/>
  <c r="G66"/>
  <c r="G58"/>
  <c r="G54"/>
  <c r="G44"/>
  <c r="G34"/>
  <c r="G24"/>
  <c r="G14"/>
  <c r="G6"/>
  <c r="F70"/>
  <c r="F66"/>
  <c r="F58"/>
  <c r="F54"/>
  <c r="F44"/>
  <c r="F34"/>
  <c r="F24"/>
  <c r="F14"/>
  <c r="F6"/>
  <c r="L65" i="10"/>
  <c r="L57"/>
  <c r="L51"/>
  <c r="L41"/>
  <c r="L36"/>
  <c r="L32"/>
  <c r="L25"/>
  <c r="L22"/>
  <c r="L16"/>
  <c r="L6"/>
  <c r="K65"/>
  <c r="K57"/>
  <c r="K51"/>
  <c r="K41"/>
  <c r="K36"/>
  <c r="K32"/>
  <c r="K25"/>
  <c r="K22"/>
  <c r="K16"/>
  <c r="K6"/>
  <c r="J65"/>
  <c r="J57"/>
  <c r="J51"/>
  <c r="J41"/>
  <c r="J36"/>
  <c r="J32"/>
  <c r="J25"/>
  <c r="J22"/>
  <c r="J16"/>
  <c r="J6"/>
  <c r="G65"/>
  <c r="G57"/>
  <c r="G51"/>
  <c r="G41"/>
  <c r="G36"/>
  <c r="G32"/>
  <c r="G25"/>
  <c r="G22"/>
  <c r="G16"/>
  <c r="G69" s="1"/>
  <c r="G6"/>
  <c r="F65"/>
  <c r="F57"/>
  <c r="F51"/>
  <c r="F41"/>
  <c r="F36"/>
  <c r="F32"/>
  <c r="F25"/>
  <c r="F22"/>
  <c r="F16"/>
  <c r="F6"/>
  <c r="K78" i="11" l="1"/>
  <c r="L78"/>
  <c r="G78"/>
  <c r="F78"/>
  <c r="L69" i="10"/>
  <c r="F69"/>
  <c r="J69"/>
  <c r="K69"/>
  <c r="J78" i="11"/>
  <c r="L38" i="14"/>
  <c r="K38"/>
  <c r="J38"/>
  <c r="I38"/>
  <c r="H38"/>
  <c r="G38"/>
  <c r="F38"/>
  <c r="E38"/>
  <c r="D38"/>
  <c r="C287"/>
  <c r="D287"/>
  <c r="C17" i="53"/>
  <c r="E66" i="11" l="1"/>
  <c r="E41" i="10"/>
  <c r="E22"/>
  <c r="E16"/>
  <c r="E6"/>
  <c r="H66"/>
  <c r="H67"/>
  <c r="H68"/>
  <c r="H58"/>
  <c r="H59"/>
  <c r="H60"/>
  <c r="H61"/>
  <c r="H62"/>
  <c r="H63"/>
  <c r="I63" s="1"/>
  <c r="H64"/>
  <c r="H54"/>
  <c r="I54" s="1"/>
  <c r="H55"/>
  <c r="I55" s="1"/>
  <c r="H56"/>
  <c r="H42"/>
  <c r="H43"/>
  <c r="H44"/>
  <c r="H45"/>
  <c r="H46"/>
  <c r="I46" s="1"/>
  <c r="H47"/>
  <c r="I47" s="1"/>
  <c r="H48"/>
  <c r="I48" s="1"/>
  <c r="H49"/>
  <c r="I49" s="1"/>
  <c r="H50"/>
  <c r="H38"/>
  <c r="H39"/>
  <c r="H40"/>
  <c r="H34"/>
  <c r="H35"/>
  <c r="H31"/>
  <c r="H29"/>
  <c r="H27"/>
  <c r="H23"/>
  <c r="H24"/>
  <c r="I24" s="1"/>
  <c r="H17"/>
  <c r="H18"/>
  <c r="H19"/>
  <c r="H20"/>
  <c r="H21"/>
  <c r="H14"/>
  <c r="H15"/>
  <c r="H9"/>
  <c r="H10"/>
  <c r="H11"/>
  <c r="H12"/>
  <c r="A2" i="24"/>
  <c r="A2" i="11"/>
  <c r="A2" i="10"/>
  <c r="C110" i="53"/>
  <c r="C102"/>
  <c r="C94"/>
  <c r="H53" i="10" s="1"/>
  <c r="C91" i="53"/>
  <c r="H52" i="10" s="1"/>
  <c r="C80" i="53"/>
  <c r="C69"/>
  <c r="C68" s="1"/>
  <c r="C62"/>
  <c r="C61" s="1"/>
  <c r="C55"/>
  <c r="H30" i="10" s="1"/>
  <c r="C39" i="53"/>
  <c r="H28" i="10" s="1"/>
  <c r="C35" i="53"/>
  <c r="H26" i="10" s="1"/>
  <c r="C31" i="53"/>
  <c r="C25"/>
  <c r="H13" i="10"/>
  <c r="C9" i="53"/>
  <c r="H8" i="10" s="1"/>
  <c r="C7" i="53"/>
  <c r="H7" i="10" s="1"/>
  <c r="H22" l="1"/>
  <c r="H37"/>
  <c r="H36" s="1"/>
  <c r="H33"/>
  <c r="I33" s="1"/>
  <c r="C90" i="53"/>
  <c r="C34"/>
  <c r="C6"/>
  <c r="I30" i="10"/>
  <c r="I14"/>
  <c r="D430" i="14"/>
  <c r="D427"/>
  <c r="D425"/>
  <c r="D422"/>
  <c r="D419"/>
  <c r="D410"/>
  <c r="D401"/>
  <c r="D396"/>
  <c r="D390"/>
  <c r="D383"/>
  <c r="D378"/>
  <c r="D375"/>
  <c r="D365"/>
  <c r="D355"/>
  <c r="D348"/>
  <c r="D338"/>
  <c r="D335"/>
  <c r="D331"/>
  <c r="D322"/>
  <c r="D313"/>
  <c r="D302"/>
  <c r="D297"/>
  <c r="D278"/>
  <c r="D276"/>
  <c r="D269"/>
  <c r="D266"/>
  <c r="D261"/>
  <c r="D254"/>
  <c r="D249"/>
  <c r="D243"/>
  <c r="D241"/>
  <c r="D233"/>
  <c r="D229"/>
  <c r="D220"/>
  <c r="D210"/>
  <c r="D204"/>
  <c r="D194"/>
  <c r="D183"/>
  <c r="D177"/>
  <c r="D167"/>
  <c r="D159"/>
  <c r="D149"/>
  <c r="D139"/>
  <c r="D129"/>
  <c r="D119"/>
  <c r="D109"/>
  <c r="D98"/>
  <c r="D94"/>
  <c r="D88"/>
  <c r="D85"/>
  <c r="D77"/>
  <c r="D67"/>
  <c r="D57"/>
  <c r="D53"/>
  <c r="D44"/>
  <c r="D40"/>
  <c r="D31"/>
  <c r="D26"/>
  <c r="D17"/>
  <c r="D12"/>
  <c r="D7"/>
  <c r="I39" i="10"/>
  <c r="I68"/>
  <c r="I64"/>
  <c r="I61"/>
  <c r="I56"/>
  <c r="I45"/>
  <c r="I40"/>
  <c r="I34"/>
  <c r="I29"/>
  <c r="I28"/>
  <c r="I15"/>
  <c r="I8"/>
  <c r="F108" i="24"/>
  <c r="F121"/>
  <c r="F146"/>
  <c r="F141"/>
  <c r="F137"/>
  <c r="F134"/>
  <c r="F129"/>
  <c r="F124"/>
  <c r="F119"/>
  <c r="F112"/>
  <c r="F101"/>
  <c r="F94"/>
  <c r="F91"/>
  <c r="F90" s="1"/>
  <c r="F88"/>
  <c r="F78"/>
  <c r="F71"/>
  <c r="F66"/>
  <c r="F60"/>
  <c r="F52"/>
  <c r="F45"/>
  <c r="F38"/>
  <c r="F33"/>
  <c r="F29"/>
  <c r="F26"/>
  <c r="F24"/>
  <c r="F14"/>
  <c r="F9"/>
  <c r="F6"/>
  <c r="AG270" i="32"/>
  <c r="E58" i="11"/>
  <c r="E65" i="10"/>
  <c r="E57"/>
  <c r="AY270" i="32"/>
  <c r="AQ95"/>
  <c r="BO95" s="1"/>
  <c r="AQ94"/>
  <c r="BO94" s="1"/>
  <c r="AQ93"/>
  <c r="AQ101"/>
  <c r="AQ100"/>
  <c r="BO100" s="1"/>
  <c r="AQ99"/>
  <c r="BO99" s="1"/>
  <c r="AQ98"/>
  <c r="AQ97"/>
  <c r="BO97" s="1"/>
  <c r="AQ96"/>
  <c r="AQ92"/>
  <c r="F249" i="14"/>
  <c r="G249"/>
  <c r="F266"/>
  <c r="G266"/>
  <c r="F425"/>
  <c r="G425"/>
  <c r="C427"/>
  <c r="C348"/>
  <c r="L313"/>
  <c r="K313"/>
  <c r="J313"/>
  <c r="J322"/>
  <c r="J331"/>
  <c r="E287"/>
  <c r="F287"/>
  <c r="C261"/>
  <c r="L249"/>
  <c r="M18"/>
  <c r="I66" i="10"/>
  <c r="C40" i="14"/>
  <c r="M255"/>
  <c r="E6" i="11"/>
  <c r="C98" i="14"/>
  <c r="C88"/>
  <c r="C85"/>
  <c r="C77"/>
  <c r="C67"/>
  <c r="C57"/>
  <c r="C53"/>
  <c r="C44"/>
  <c r="C94"/>
  <c r="C31"/>
  <c r="E31"/>
  <c r="F31"/>
  <c r="G31"/>
  <c r="H31"/>
  <c r="I31"/>
  <c r="J31"/>
  <c r="K31"/>
  <c r="L31"/>
  <c r="C26"/>
  <c r="E12"/>
  <c r="C12"/>
  <c r="CN270" i="32"/>
  <c r="CE270"/>
  <c r="BW270"/>
  <c r="BG270"/>
  <c r="AK270"/>
  <c r="AQ269"/>
  <c r="BO269" s="1"/>
  <c r="CV269"/>
  <c r="AQ238"/>
  <c r="BO238" s="1"/>
  <c r="AQ237"/>
  <c r="AQ236"/>
  <c r="BO236" s="1"/>
  <c r="AQ164"/>
  <c r="AQ105"/>
  <c r="AQ104"/>
  <c r="AQ103"/>
  <c r="BO103" s="1"/>
  <c r="CV103"/>
  <c r="AQ102"/>
  <c r="BO102" s="1"/>
  <c r="AQ91"/>
  <c r="BO91" s="1"/>
  <c r="AQ90"/>
  <c r="AQ87"/>
  <c r="AQ86"/>
  <c r="AQ85"/>
  <c r="AQ84"/>
  <c r="BO84" s="1"/>
  <c r="AQ83"/>
  <c r="AQ82"/>
  <c r="AQ81"/>
  <c r="AQ80"/>
  <c r="BO80" s="1"/>
  <c r="AQ79"/>
  <c r="AQ78"/>
  <c r="BO78" s="1"/>
  <c r="AQ77"/>
  <c r="AQ76"/>
  <c r="BO76" s="1"/>
  <c r="AQ75"/>
  <c r="BO75" s="1"/>
  <c r="AQ74"/>
  <c r="BO74" s="1"/>
  <c r="AQ73"/>
  <c r="AQ72"/>
  <c r="BO72" s="1"/>
  <c r="AQ71"/>
  <c r="BO71" s="1"/>
  <c r="AQ70"/>
  <c r="BO70" s="1"/>
  <c r="AQ69"/>
  <c r="AQ68"/>
  <c r="BO68" s="1"/>
  <c r="AQ67"/>
  <c r="BO67" s="1"/>
  <c r="AQ66"/>
  <c r="BO66" s="1"/>
  <c r="AQ65"/>
  <c r="BO65" s="1"/>
  <c r="AQ64"/>
  <c r="BO64" s="1"/>
  <c r="AQ63"/>
  <c r="AQ62"/>
  <c r="BO62" s="1"/>
  <c r="AQ61"/>
  <c r="AQ60"/>
  <c r="BO60" s="1"/>
  <c r="AQ59"/>
  <c r="AQ58"/>
  <c r="AQ57"/>
  <c r="AQ56"/>
  <c r="BO56" s="1"/>
  <c r="AQ55"/>
  <c r="BO55" s="1"/>
  <c r="AQ53"/>
  <c r="AQ52"/>
  <c r="AQ51"/>
  <c r="BO51" s="1"/>
  <c r="AQ50"/>
  <c r="AQ49"/>
  <c r="AQ48"/>
  <c r="AQ47"/>
  <c r="BO47" s="1"/>
  <c r="AQ46"/>
  <c r="BO46" s="1"/>
  <c r="AQ45"/>
  <c r="AQ44"/>
  <c r="AQ43"/>
  <c r="BO43" s="1"/>
  <c r="AQ42"/>
  <c r="AQ41"/>
  <c r="AQ40"/>
  <c r="AQ39"/>
  <c r="BO39" s="1"/>
  <c r="AQ38"/>
  <c r="AQ37"/>
  <c r="BO37" s="1"/>
  <c r="AQ36"/>
  <c r="AQ35"/>
  <c r="BO35" s="1"/>
  <c r="AQ34"/>
  <c r="AQ33"/>
  <c r="AQ32"/>
  <c r="AQ31"/>
  <c r="BO31" s="1"/>
  <c r="AQ30"/>
  <c r="AQ29"/>
  <c r="AQ28"/>
  <c r="AQ27"/>
  <c r="BO27" s="1"/>
  <c r="AQ26"/>
  <c r="BO26" s="1"/>
  <c r="AQ25"/>
  <c r="AQ24"/>
  <c r="BO24" s="1"/>
  <c r="AQ23"/>
  <c r="BO23" s="1"/>
  <c r="AQ22"/>
  <c r="BO22" s="1"/>
  <c r="AQ21"/>
  <c r="AQ20"/>
  <c r="BO20" s="1"/>
  <c r="AQ19"/>
  <c r="AQ18"/>
  <c r="AQ17"/>
  <c r="BO17" s="1"/>
  <c r="AQ16"/>
  <c r="AQ15"/>
  <c r="AQ14"/>
  <c r="BO14" s="1"/>
  <c r="AQ13"/>
  <c r="BO13" s="1"/>
  <c r="AQ12"/>
  <c r="AQ11"/>
  <c r="BO11" s="1"/>
  <c r="CV11"/>
  <c r="AQ10"/>
  <c r="AQ9"/>
  <c r="BO9" s="1"/>
  <c r="AQ8"/>
  <c r="G229" i="14"/>
  <c r="H204"/>
  <c r="G204"/>
  <c r="F204"/>
  <c r="D35" i="25"/>
  <c r="M431" i="14"/>
  <c r="M429"/>
  <c r="M428"/>
  <c r="M426"/>
  <c r="M424"/>
  <c r="M423"/>
  <c r="M421"/>
  <c r="M420"/>
  <c r="M418"/>
  <c r="M417"/>
  <c r="M416"/>
  <c r="M415"/>
  <c r="M414"/>
  <c r="M413"/>
  <c r="M412"/>
  <c r="M411"/>
  <c r="M409"/>
  <c r="M408"/>
  <c r="M407"/>
  <c r="M406"/>
  <c r="M405"/>
  <c r="M404"/>
  <c r="M403"/>
  <c r="M402"/>
  <c r="M399"/>
  <c r="M398"/>
  <c r="M397"/>
  <c r="M395"/>
  <c r="M394"/>
  <c r="M393"/>
  <c r="M392"/>
  <c r="M391"/>
  <c r="M389"/>
  <c r="M388"/>
  <c r="M387"/>
  <c r="M386"/>
  <c r="M385"/>
  <c r="M384"/>
  <c r="M381"/>
  <c r="M380"/>
  <c r="M379"/>
  <c r="M377"/>
  <c r="M376"/>
  <c r="M374"/>
  <c r="M373"/>
  <c r="M372"/>
  <c r="M371"/>
  <c r="M370"/>
  <c r="M369"/>
  <c r="M368"/>
  <c r="M367"/>
  <c r="M366"/>
  <c r="M364"/>
  <c r="M363"/>
  <c r="M362"/>
  <c r="M361"/>
  <c r="M360"/>
  <c r="M359"/>
  <c r="M358"/>
  <c r="M357"/>
  <c r="M356"/>
  <c r="M354"/>
  <c r="M353"/>
  <c r="M352"/>
  <c r="M351"/>
  <c r="M350"/>
  <c r="M349"/>
  <c r="M347"/>
  <c r="M346"/>
  <c r="M345"/>
  <c r="M344"/>
  <c r="M343"/>
  <c r="M342"/>
  <c r="M341"/>
  <c r="M340"/>
  <c r="M339"/>
  <c r="M337"/>
  <c r="M336"/>
  <c r="M333"/>
  <c r="M332"/>
  <c r="M330"/>
  <c r="M329"/>
  <c r="M328"/>
  <c r="M327"/>
  <c r="M326"/>
  <c r="M325"/>
  <c r="M324"/>
  <c r="M323"/>
  <c r="M321"/>
  <c r="M320"/>
  <c r="M319"/>
  <c r="M318"/>
  <c r="M317"/>
  <c r="M316"/>
  <c r="M315"/>
  <c r="M314"/>
  <c r="M311"/>
  <c r="M310"/>
  <c r="M309"/>
  <c r="M308"/>
  <c r="M307"/>
  <c r="M306"/>
  <c r="M305"/>
  <c r="M304"/>
  <c r="M303"/>
  <c r="M301"/>
  <c r="M300"/>
  <c r="M299"/>
  <c r="M298"/>
  <c r="M296"/>
  <c r="M295"/>
  <c r="M294"/>
  <c r="M293"/>
  <c r="M292"/>
  <c r="M291"/>
  <c r="M290"/>
  <c r="M289"/>
  <c r="M288"/>
  <c r="M286"/>
  <c r="M285"/>
  <c r="M284"/>
  <c r="M283"/>
  <c r="M282"/>
  <c r="M281"/>
  <c r="M280"/>
  <c r="M279"/>
  <c r="M277"/>
  <c r="M275"/>
  <c r="M274"/>
  <c r="M273"/>
  <c r="M272"/>
  <c r="M271"/>
  <c r="M270"/>
  <c r="M268"/>
  <c r="M267"/>
  <c r="M265"/>
  <c r="M264"/>
  <c r="M263"/>
  <c r="M262"/>
  <c r="M260"/>
  <c r="M259"/>
  <c r="M258"/>
  <c r="M257"/>
  <c r="M256"/>
  <c r="M252"/>
  <c r="M251"/>
  <c r="M250"/>
  <c r="M248"/>
  <c r="M247"/>
  <c r="M246"/>
  <c r="M245"/>
  <c r="M244"/>
  <c r="M242"/>
  <c r="M240"/>
  <c r="M238"/>
  <c r="M237"/>
  <c r="M236"/>
  <c r="M235"/>
  <c r="M234"/>
  <c r="M232"/>
  <c r="M231"/>
  <c r="M230"/>
  <c r="M228"/>
  <c r="M227"/>
  <c r="M226"/>
  <c r="M225"/>
  <c r="M224"/>
  <c r="M223"/>
  <c r="M222"/>
  <c r="M221"/>
  <c r="M219"/>
  <c r="M218"/>
  <c r="M217"/>
  <c r="M216"/>
  <c r="M215"/>
  <c r="M214"/>
  <c r="M213"/>
  <c r="M212"/>
  <c r="M211"/>
  <c r="M209"/>
  <c r="M208"/>
  <c r="M207"/>
  <c r="M206"/>
  <c r="M205"/>
  <c r="M203"/>
  <c r="M202"/>
  <c r="M201"/>
  <c r="M200"/>
  <c r="M199"/>
  <c r="M198"/>
  <c r="M197"/>
  <c r="M196"/>
  <c r="M195"/>
  <c r="M192"/>
  <c r="M191"/>
  <c r="M190"/>
  <c r="M189"/>
  <c r="M188"/>
  <c r="M187"/>
  <c r="M186"/>
  <c r="M185"/>
  <c r="M184"/>
  <c r="M182"/>
  <c r="M181"/>
  <c r="M180"/>
  <c r="M179"/>
  <c r="M178"/>
  <c r="M176"/>
  <c r="M175"/>
  <c r="M174"/>
  <c r="M173"/>
  <c r="M172"/>
  <c r="M171"/>
  <c r="M170"/>
  <c r="M169"/>
  <c r="M168"/>
  <c r="M166"/>
  <c r="M165"/>
  <c r="M164"/>
  <c r="M163"/>
  <c r="M162"/>
  <c r="M161"/>
  <c r="M160"/>
  <c r="M158"/>
  <c r="M157"/>
  <c r="M156"/>
  <c r="M155"/>
  <c r="M154"/>
  <c r="M153"/>
  <c r="M152"/>
  <c r="M151"/>
  <c r="M150"/>
  <c r="M148"/>
  <c r="M147"/>
  <c r="M146"/>
  <c r="M145"/>
  <c r="M144"/>
  <c r="M143"/>
  <c r="M142"/>
  <c r="M141"/>
  <c r="M140"/>
  <c r="M138"/>
  <c r="M137"/>
  <c r="M136"/>
  <c r="M135"/>
  <c r="M134"/>
  <c r="M133"/>
  <c r="M132"/>
  <c r="M131"/>
  <c r="M130"/>
  <c r="M128"/>
  <c r="M127"/>
  <c r="M126"/>
  <c r="M125"/>
  <c r="M124"/>
  <c r="M123"/>
  <c r="M122"/>
  <c r="M121"/>
  <c r="M120"/>
  <c r="M118"/>
  <c r="M117"/>
  <c r="M116"/>
  <c r="M115"/>
  <c r="M114"/>
  <c r="M113"/>
  <c r="M112"/>
  <c r="M111"/>
  <c r="M110"/>
  <c r="M107"/>
  <c r="M106"/>
  <c r="M105"/>
  <c r="M104"/>
  <c r="M103"/>
  <c r="M102"/>
  <c r="M101"/>
  <c r="M100"/>
  <c r="M99"/>
  <c r="M97"/>
  <c r="M96"/>
  <c r="M95"/>
  <c r="M93"/>
  <c r="M92"/>
  <c r="M91"/>
  <c r="M90"/>
  <c r="M89"/>
  <c r="M87"/>
  <c r="M86"/>
  <c r="M84"/>
  <c r="M83"/>
  <c r="M82"/>
  <c r="M81"/>
  <c r="M80"/>
  <c r="M79"/>
  <c r="M78"/>
  <c r="M76"/>
  <c r="M75"/>
  <c r="M74"/>
  <c r="M73"/>
  <c r="M72"/>
  <c r="M71"/>
  <c r="M70"/>
  <c r="M69"/>
  <c r="M68"/>
  <c r="M66"/>
  <c r="M65"/>
  <c r="M64"/>
  <c r="M63"/>
  <c r="M62"/>
  <c r="M61"/>
  <c r="M60"/>
  <c r="M59"/>
  <c r="M58"/>
  <c r="M56"/>
  <c r="M55"/>
  <c r="M54"/>
  <c r="M52"/>
  <c r="M51"/>
  <c r="M50"/>
  <c r="M49"/>
  <c r="M48"/>
  <c r="M47"/>
  <c r="M46"/>
  <c r="M45"/>
  <c r="M42"/>
  <c r="M41"/>
  <c r="M39"/>
  <c r="M37"/>
  <c r="M36"/>
  <c r="M35"/>
  <c r="M34"/>
  <c r="M33"/>
  <c r="M32"/>
  <c r="M30"/>
  <c r="M29"/>
  <c r="M28"/>
  <c r="M27"/>
  <c r="M25"/>
  <c r="M24"/>
  <c r="M23"/>
  <c r="M22"/>
  <c r="M21"/>
  <c r="M20"/>
  <c r="M19"/>
  <c r="M16"/>
  <c r="M15"/>
  <c r="M14"/>
  <c r="M13"/>
  <c r="M11"/>
  <c r="M10"/>
  <c r="M9"/>
  <c r="M8"/>
  <c r="N430"/>
  <c r="L430"/>
  <c r="K430"/>
  <c r="J430"/>
  <c r="I430"/>
  <c r="H430"/>
  <c r="G430"/>
  <c r="F430"/>
  <c r="E430"/>
  <c r="N427"/>
  <c r="L427"/>
  <c r="K427"/>
  <c r="J427"/>
  <c r="I427"/>
  <c r="H427"/>
  <c r="G427"/>
  <c r="F427"/>
  <c r="E427"/>
  <c r="N422"/>
  <c r="L422"/>
  <c r="K422"/>
  <c r="J422"/>
  <c r="I422"/>
  <c r="H422"/>
  <c r="G422"/>
  <c r="F422"/>
  <c r="E422"/>
  <c r="N419"/>
  <c r="L419"/>
  <c r="K419"/>
  <c r="J419"/>
  <c r="I419"/>
  <c r="H419"/>
  <c r="G419"/>
  <c r="F419"/>
  <c r="E419"/>
  <c r="N410"/>
  <c r="L410"/>
  <c r="K410"/>
  <c r="J410"/>
  <c r="I410"/>
  <c r="H410"/>
  <c r="G410"/>
  <c r="F410"/>
  <c r="E410"/>
  <c r="N401"/>
  <c r="N400"/>
  <c r="L401"/>
  <c r="K401"/>
  <c r="J401"/>
  <c r="I401"/>
  <c r="H401"/>
  <c r="G401"/>
  <c r="F401"/>
  <c r="E401"/>
  <c r="N396"/>
  <c r="L396"/>
  <c r="K396"/>
  <c r="J396"/>
  <c r="I396"/>
  <c r="H396"/>
  <c r="G396"/>
  <c r="F396"/>
  <c r="E396"/>
  <c r="N390"/>
  <c r="L390"/>
  <c r="K390"/>
  <c r="J390"/>
  <c r="I390"/>
  <c r="H390"/>
  <c r="H383"/>
  <c r="H382" s="1"/>
  <c r="G390"/>
  <c r="F390"/>
  <c r="F383"/>
  <c r="E390"/>
  <c r="N383"/>
  <c r="L383"/>
  <c r="K383"/>
  <c r="J383"/>
  <c r="I383"/>
  <c r="G383"/>
  <c r="E383"/>
  <c r="N378"/>
  <c r="L378"/>
  <c r="K378"/>
  <c r="J378"/>
  <c r="I378"/>
  <c r="H378"/>
  <c r="G378"/>
  <c r="F378"/>
  <c r="E378"/>
  <c r="N375"/>
  <c r="L375"/>
  <c r="K375"/>
  <c r="J375"/>
  <c r="I375"/>
  <c r="H375"/>
  <c r="G375"/>
  <c r="F375"/>
  <c r="E375"/>
  <c r="N365"/>
  <c r="L365"/>
  <c r="K365"/>
  <c r="J365"/>
  <c r="I365"/>
  <c r="H365"/>
  <c r="G365"/>
  <c r="F365"/>
  <c r="E365"/>
  <c r="N355"/>
  <c r="L355"/>
  <c r="K355"/>
  <c r="J355"/>
  <c r="I355"/>
  <c r="H355"/>
  <c r="G355"/>
  <c r="F355"/>
  <c r="E355"/>
  <c r="N348"/>
  <c r="L348"/>
  <c r="K348"/>
  <c r="J348"/>
  <c r="I348"/>
  <c r="H348"/>
  <c r="G348"/>
  <c r="F348"/>
  <c r="E348"/>
  <c r="N338"/>
  <c r="L338"/>
  <c r="K338"/>
  <c r="J338"/>
  <c r="I338"/>
  <c r="H338"/>
  <c r="G338"/>
  <c r="F338"/>
  <c r="E338"/>
  <c r="N335"/>
  <c r="L335"/>
  <c r="K335"/>
  <c r="J335"/>
  <c r="I335"/>
  <c r="H335"/>
  <c r="G335"/>
  <c r="F335"/>
  <c r="E335"/>
  <c r="N331"/>
  <c r="L331"/>
  <c r="K331"/>
  <c r="K322"/>
  <c r="K312" s="1"/>
  <c r="I331"/>
  <c r="H331"/>
  <c r="G331"/>
  <c r="F331"/>
  <c r="E331"/>
  <c r="N322"/>
  <c r="L322"/>
  <c r="I322"/>
  <c r="H322"/>
  <c r="G322"/>
  <c r="F322"/>
  <c r="E322"/>
  <c r="N313"/>
  <c r="N312"/>
  <c r="I313"/>
  <c r="H313"/>
  <c r="G313"/>
  <c r="F313"/>
  <c r="E313"/>
  <c r="N302"/>
  <c r="L302"/>
  <c r="K302"/>
  <c r="J302"/>
  <c r="I302"/>
  <c r="H302"/>
  <c r="G302"/>
  <c r="F302"/>
  <c r="E302"/>
  <c r="N297"/>
  <c r="L297"/>
  <c r="K297"/>
  <c r="J297"/>
  <c r="I297"/>
  <c r="H297"/>
  <c r="G297"/>
  <c r="F297"/>
  <c r="E297"/>
  <c r="N287"/>
  <c r="L287"/>
  <c r="K287"/>
  <c r="J287"/>
  <c r="I287"/>
  <c r="H287"/>
  <c r="G287"/>
  <c r="N278"/>
  <c r="L278"/>
  <c r="K278"/>
  <c r="J278"/>
  <c r="I278"/>
  <c r="H278"/>
  <c r="G278"/>
  <c r="F278"/>
  <c r="E278"/>
  <c r="N276"/>
  <c r="L276"/>
  <c r="K276"/>
  <c r="J276"/>
  <c r="I276"/>
  <c r="H276"/>
  <c r="G276"/>
  <c r="F276"/>
  <c r="E276"/>
  <c r="N269"/>
  <c r="L269"/>
  <c r="K269"/>
  <c r="J269"/>
  <c r="I269"/>
  <c r="H269"/>
  <c r="G269"/>
  <c r="F269"/>
  <c r="E269"/>
  <c r="N261"/>
  <c r="L261"/>
  <c r="K261"/>
  <c r="J261"/>
  <c r="I261"/>
  <c r="H261"/>
  <c r="G261"/>
  <c r="F261"/>
  <c r="E261"/>
  <c r="N254"/>
  <c r="L254"/>
  <c r="K254"/>
  <c r="J254"/>
  <c r="I254"/>
  <c r="H254"/>
  <c r="G254"/>
  <c r="F254"/>
  <c r="E254"/>
  <c r="N243"/>
  <c r="L243"/>
  <c r="K243"/>
  <c r="J243"/>
  <c r="I243"/>
  <c r="H243"/>
  <c r="G243"/>
  <c r="F243"/>
  <c r="E243"/>
  <c r="N241"/>
  <c r="L241"/>
  <c r="K241"/>
  <c r="J241"/>
  <c r="I241"/>
  <c r="H241"/>
  <c r="G241"/>
  <c r="F241"/>
  <c r="E241"/>
  <c r="N233"/>
  <c r="L233"/>
  <c r="K233"/>
  <c r="J233"/>
  <c r="I233"/>
  <c r="H233"/>
  <c r="G233"/>
  <c r="F233"/>
  <c r="E233"/>
  <c r="N229"/>
  <c r="L229"/>
  <c r="K229"/>
  <c r="J229"/>
  <c r="I229"/>
  <c r="H229"/>
  <c r="F229"/>
  <c r="E229"/>
  <c r="N220"/>
  <c r="L220"/>
  <c r="K220"/>
  <c r="J220"/>
  <c r="I220"/>
  <c r="H220"/>
  <c r="G220"/>
  <c r="F220"/>
  <c r="E220"/>
  <c r="N210"/>
  <c r="N193" s="1"/>
  <c r="L210"/>
  <c r="K210"/>
  <c r="J210"/>
  <c r="I210"/>
  <c r="H210"/>
  <c r="G210"/>
  <c r="F210"/>
  <c r="E210"/>
  <c r="N194"/>
  <c r="L194"/>
  <c r="K194"/>
  <c r="J194"/>
  <c r="I194"/>
  <c r="H194"/>
  <c r="G194"/>
  <c r="F194"/>
  <c r="E194"/>
  <c r="N183"/>
  <c r="L183"/>
  <c r="K183"/>
  <c r="J183"/>
  <c r="I183"/>
  <c r="H183"/>
  <c r="G183"/>
  <c r="F183"/>
  <c r="E183"/>
  <c r="N177"/>
  <c r="L177"/>
  <c r="K177"/>
  <c r="J177"/>
  <c r="I177"/>
  <c r="H177"/>
  <c r="G177"/>
  <c r="F177"/>
  <c r="E177"/>
  <c r="N167"/>
  <c r="L167"/>
  <c r="K167"/>
  <c r="J167"/>
  <c r="I167"/>
  <c r="H167"/>
  <c r="G167"/>
  <c r="F167"/>
  <c r="E167"/>
  <c r="N159"/>
  <c r="L159"/>
  <c r="K159"/>
  <c r="J159"/>
  <c r="I159"/>
  <c r="H159"/>
  <c r="G159"/>
  <c r="F159"/>
  <c r="E159"/>
  <c r="N149"/>
  <c r="L149"/>
  <c r="K149"/>
  <c r="J149"/>
  <c r="I149"/>
  <c r="H149"/>
  <c r="G149"/>
  <c r="F149"/>
  <c r="E149"/>
  <c r="N139"/>
  <c r="L139"/>
  <c r="K139"/>
  <c r="J139"/>
  <c r="I139"/>
  <c r="H139"/>
  <c r="G139"/>
  <c r="F139"/>
  <c r="E139"/>
  <c r="N129"/>
  <c r="L129"/>
  <c r="K129"/>
  <c r="J129"/>
  <c r="I129"/>
  <c r="H129"/>
  <c r="G129"/>
  <c r="F129"/>
  <c r="E129"/>
  <c r="N119"/>
  <c r="L119"/>
  <c r="K119"/>
  <c r="J119"/>
  <c r="I119"/>
  <c r="H119"/>
  <c r="G119"/>
  <c r="F119"/>
  <c r="E119"/>
  <c r="N109"/>
  <c r="L109"/>
  <c r="K109"/>
  <c r="J109"/>
  <c r="I109"/>
  <c r="H109"/>
  <c r="G109"/>
  <c r="F109"/>
  <c r="E109"/>
  <c r="N98"/>
  <c r="L98"/>
  <c r="K98"/>
  <c r="J98"/>
  <c r="I98"/>
  <c r="H98"/>
  <c r="G98"/>
  <c r="F98"/>
  <c r="E98"/>
  <c r="N94"/>
  <c r="L94"/>
  <c r="K94"/>
  <c r="J94"/>
  <c r="I94"/>
  <c r="H94"/>
  <c r="G94"/>
  <c r="F94"/>
  <c r="E94"/>
  <c r="N88"/>
  <c r="L88"/>
  <c r="K88"/>
  <c r="J88"/>
  <c r="I88"/>
  <c r="H88"/>
  <c r="G88"/>
  <c r="F88"/>
  <c r="E88"/>
  <c r="N85"/>
  <c r="L85"/>
  <c r="K85"/>
  <c r="J85"/>
  <c r="I85"/>
  <c r="H85"/>
  <c r="G85"/>
  <c r="F85"/>
  <c r="E85"/>
  <c r="N77"/>
  <c r="L77"/>
  <c r="K77"/>
  <c r="J77"/>
  <c r="I77"/>
  <c r="H77"/>
  <c r="G77"/>
  <c r="F77"/>
  <c r="E77"/>
  <c r="N67"/>
  <c r="L67"/>
  <c r="K67"/>
  <c r="J67"/>
  <c r="I67"/>
  <c r="H67"/>
  <c r="G67"/>
  <c r="F67"/>
  <c r="E67"/>
  <c r="N57"/>
  <c r="L57"/>
  <c r="K57"/>
  <c r="J57"/>
  <c r="I57"/>
  <c r="H57"/>
  <c r="G57"/>
  <c r="F57"/>
  <c r="E57"/>
  <c r="N53"/>
  <c r="L53"/>
  <c r="K53"/>
  <c r="J53"/>
  <c r="I53"/>
  <c r="H53"/>
  <c r="G53"/>
  <c r="F53"/>
  <c r="E53"/>
  <c r="N44"/>
  <c r="L44"/>
  <c r="K44"/>
  <c r="J44"/>
  <c r="I44"/>
  <c r="H44"/>
  <c r="G44"/>
  <c r="F44"/>
  <c r="E44"/>
  <c r="N40"/>
  <c r="L40"/>
  <c r="K40"/>
  <c r="J40"/>
  <c r="I40"/>
  <c r="H40"/>
  <c r="G40"/>
  <c r="F40"/>
  <c r="E40"/>
  <c r="N38"/>
  <c r="N31"/>
  <c r="N26"/>
  <c r="L26"/>
  <c r="K26"/>
  <c r="J26"/>
  <c r="I26"/>
  <c r="H26"/>
  <c r="G26"/>
  <c r="F26"/>
  <c r="E26"/>
  <c r="N17"/>
  <c r="L17"/>
  <c r="K17"/>
  <c r="J17"/>
  <c r="I17"/>
  <c r="H17"/>
  <c r="G17"/>
  <c r="F17"/>
  <c r="E17"/>
  <c r="C17"/>
  <c r="L12"/>
  <c r="K12"/>
  <c r="J12"/>
  <c r="I12"/>
  <c r="H12"/>
  <c r="G12"/>
  <c r="F12"/>
  <c r="L7"/>
  <c r="K7"/>
  <c r="J7"/>
  <c r="I7"/>
  <c r="H7"/>
  <c r="G7"/>
  <c r="F7"/>
  <c r="E7"/>
  <c r="C7"/>
  <c r="I62" i="10"/>
  <c r="I59"/>
  <c r="I42"/>
  <c r="I38"/>
  <c r="I27"/>
  <c r="I21"/>
  <c r="I20"/>
  <c r="I19"/>
  <c r="I12"/>
  <c r="I11"/>
  <c r="I10"/>
  <c r="I9"/>
  <c r="C430" i="14"/>
  <c r="L425"/>
  <c r="K425"/>
  <c r="J425"/>
  <c r="I425"/>
  <c r="H425"/>
  <c r="E425"/>
  <c r="C425"/>
  <c r="C422"/>
  <c r="C419"/>
  <c r="C410"/>
  <c r="C401"/>
  <c r="C396"/>
  <c r="C390"/>
  <c r="C383"/>
  <c r="C378"/>
  <c r="C375"/>
  <c r="C365"/>
  <c r="C355"/>
  <c r="C338"/>
  <c r="C335"/>
  <c r="C331"/>
  <c r="C322"/>
  <c r="C313"/>
  <c r="C302"/>
  <c r="C297"/>
  <c r="C278"/>
  <c r="C276"/>
  <c r="C269"/>
  <c r="L266"/>
  <c r="K266"/>
  <c r="J266"/>
  <c r="I266"/>
  <c r="H266"/>
  <c r="E266"/>
  <c r="C266"/>
  <c r="C254"/>
  <c r="K249"/>
  <c r="K204"/>
  <c r="J249"/>
  <c r="I249"/>
  <c r="H249"/>
  <c r="E249"/>
  <c r="C249"/>
  <c r="C243"/>
  <c r="C241"/>
  <c r="C233"/>
  <c r="C229"/>
  <c r="C220"/>
  <c r="C210"/>
  <c r="L204"/>
  <c r="J204"/>
  <c r="I204"/>
  <c r="E204"/>
  <c r="C204"/>
  <c r="C194"/>
  <c r="C183"/>
  <c r="C177"/>
  <c r="C167"/>
  <c r="C159"/>
  <c r="C149"/>
  <c r="C139"/>
  <c r="C129"/>
  <c r="C119"/>
  <c r="C109"/>
  <c r="C38"/>
  <c r="E70" i="11"/>
  <c r="E54"/>
  <c r="E44"/>
  <c r="E34"/>
  <c r="E24"/>
  <c r="E14"/>
  <c r="E51" i="10"/>
  <c r="E36"/>
  <c r="E32"/>
  <c r="E25"/>
  <c r="I67"/>
  <c r="I50"/>
  <c r="I44"/>
  <c r="I35"/>
  <c r="I17"/>
  <c r="I58"/>
  <c r="I53"/>
  <c r="CV238" i="32"/>
  <c r="I7" i="10"/>
  <c r="I26"/>
  <c r="I18"/>
  <c r="H16"/>
  <c r="I31"/>
  <c r="CV74" i="32"/>
  <c r="H65" i="10"/>
  <c r="C77" s="1"/>
  <c r="I60"/>
  <c r="H57"/>
  <c r="I57" s="1"/>
  <c r="I43"/>
  <c r="H41"/>
  <c r="I41" s="1"/>
  <c r="H51"/>
  <c r="I52"/>
  <c r="H25"/>
  <c r="I25" s="1"/>
  <c r="I22"/>
  <c r="I23"/>
  <c r="I13"/>
  <c r="H6"/>
  <c r="F133" i="24" l="1"/>
  <c r="BO12" i="32"/>
  <c r="CV12" s="1"/>
  <c r="BO16"/>
  <c r="CV16" s="1"/>
  <c r="BO10"/>
  <c r="CV10" s="1"/>
  <c r="BO15"/>
  <c r="CV15" s="1"/>
  <c r="BO164"/>
  <c r="CV164" s="1"/>
  <c r="BO237"/>
  <c r="CV237" s="1"/>
  <c r="BO105"/>
  <c r="CV105" s="1"/>
  <c r="BO104"/>
  <c r="CV104" s="1"/>
  <c r="CV102"/>
  <c r="BO101"/>
  <c r="CV101" s="1"/>
  <c r="CV100"/>
  <c r="BO98"/>
  <c r="CV98" s="1"/>
  <c r="BO96"/>
  <c r="CV96" s="1"/>
  <c r="CV93"/>
  <c r="BO93"/>
  <c r="BO92"/>
  <c r="CV92" s="1"/>
  <c r="BO90"/>
  <c r="CV90" s="1"/>
  <c r="BO87"/>
  <c r="CV87" s="1"/>
  <c r="BO86"/>
  <c r="CV86" s="1"/>
  <c r="BO85"/>
  <c r="CV85" s="1"/>
  <c r="BO83"/>
  <c r="CV83" s="1"/>
  <c r="BO82"/>
  <c r="CV82" s="1"/>
  <c r="BO81"/>
  <c r="CV81" s="1"/>
  <c r="BO79"/>
  <c r="CV79" s="1"/>
  <c r="BO77"/>
  <c r="CV77" s="1"/>
  <c r="CV75"/>
  <c r="BO73"/>
  <c r="CV73" s="1"/>
  <c r="BO69"/>
  <c r="CV69" s="1"/>
  <c r="CV67"/>
  <c r="BO63"/>
  <c r="CV63" s="1"/>
  <c r="BO61"/>
  <c r="CV61" s="1"/>
  <c r="BO59"/>
  <c r="CV59" s="1"/>
  <c r="BO58"/>
  <c r="CV58" s="1"/>
  <c r="BO57"/>
  <c r="CV57" s="1"/>
  <c r="BO53"/>
  <c r="CV53" s="1"/>
  <c r="BO52"/>
  <c r="CV52" s="1"/>
  <c r="BO50"/>
  <c r="CV50" s="1"/>
  <c r="BO49"/>
  <c r="CV49" s="1"/>
  <c r="BO48"/>
  <c r="CV48" s="1"/>
  <c r="BO45"/>
  <c r="CV45" s="1"/>
  <c r="BO44"/>
  <c r="CV44" s="1"/>
  <c r="BO42"/>
  <c r="CV42" s="1"/>
  <c r="BO41"/>
  <c r="CV41" s="1"/>
  <c r="BO40"/>
  <c r="CV40" s="1"/>
  <c r="BO38"/>
  <c r="CV38" s="1"/>
  <c r="BO36"/>
  <c r="CV36" s="1"/>
  <c r="BO34"/>
  <c r="CV34" s="1"/>
  <c r="BO33"/>
  <c r="CV33" s="1"/>
  <c r="BO32"/>
  <c r="CV32" s="1"/>
  <c r="BO30"/>
  <c r="CV30" s="1"/>
  <c r="BO29"/>
  <c r="CV29" s="1"/>
  <c r="BO28"/>
  <c r="CV28" s="1"/>
  <c r="BO25"/>
  <c r="CV25" s="1"/>
  <c r="BO21"/>
  <c r="CV21" s="1"/>
  <c r="BO19"/>
  <c r="CV19" s="1"/>
  <c r="BO18"/>
  <c r="CV18" s="1"/>
  <c r="CV14"/>
  <c r="CV97"/>
  <c r="CV22"/>
  <c r="CV70"/>
  <c r="N108" i="14"/>
  <c r="N253"/>
  <c r="F44" i="24"/>
  <c r="M375" i="14"/>
  <c r="H64" i="11" s="1"/>
  <c r="I64" s="1"/>
  <c r="CV23" i="32"/>
  <c r="CV27"/>
  <c r="CV31"/>
  <c r="CV43"/>
  <c r="CV47"/>
  <c r="CV56"/>
  <c r="CV65"/>
  <c r="CV71"/>
  <c r="F5" i="24"/>
  <c r="F149" s="1"/>
  <c r="CV8" i="32"/>
  <c r="CV78"/>
  <c r="CV62"/>
  <c r="CV39"/>
  <c r="CV94"/>
  <c r="AQ270"/>
  <c r="CV95"/>
  <c r="CV13"/>
  <c r="CV17"/>
  <c r="CV66"/>
  <c r="CV80"/>
  <c r="CV99"/>
  <c r="CV37"/>
  <c r="CV20"/>
  <c r="CV24"/>
  <c r="CV46"/>
  <c r="CV51"/>
  <c r="CV55"/>
  <c r="CV60"/>
  <c r="CV68"/>
  <c r="CV72"/>
  <c r="CV76"/>
  <c r="CV84"/>
  <c r="CV26"/>
  <c r="CV9"/>
  <c r="CV35"/>
  <c r="CV91"/>
  <c r="CV64"/>
  <c r="CV236"/>
  <c r="D400" i="14"/>
  <c r="H108"/>
  <c r="H32" i="10"/>
  <c r="H69" s="1"/>
  <c r="M430" i="14"/>
  <c r="H77" i="11" s="1"/>
  <c r="I77" s="1"/>
  <c r="E400" i="14"/>
  <c r="I400"/>
  <c r="G400"/>
  <c r="E382"/>
  <c r="M355"/>
  <c r="H62" i="11" s="1"/>
  <c r="I62" s="1"/>
  <c r="L334" i="14"/>
  <c r="F312"/>
  <c r="J312"/>
  <c r="F253"/>
  <c r="G253"/>
  <c r="D253"/>
  <c r="H253"/>
  <c r="K253"/>
  <c r="E253"/>
  <c r="M233"/>
  <c r="H40" i="11" s="1"/>
  <c r="I40" s="1"/>
  <c r="F193" i="14"/>
  <c r="L193"/>
  <c r="M129"/>
  <c r="H27" i="11" s="1"/>
  <c r="I27" s="1"/>
  <c r="I108" i="14"/>
  <c r="J108"/>
  <c r="L108"/>
  <c r="I43"/>
  <c r="G43"/>
  <c r="H43"/>
  <c r="L43"/>
  <c r="C400"/>
  <c r="M365"/>
  <c r="H63" i="11" s="1"/>
  <c r="I63" s="1"/>
  <c r="E312" i="14"/>
  <c r="I382"/>
  <c r="M278"/>
  <c r="H50" i="11" s="1"/>
  <c r="I50" s="1"/>
  <c r="H312" i="14"/>
  <c r="M12"/>
  <c r="H8" i="11" s="1"/>
  <c r="I8" s="1"/>
  <c r="M85" i="14"/>
  <c r="H20" i="11" s="1"/>
  <c r="I20" s="1"/>
  <c r="K6" i="14"/>
  <c r="J400"/>
  <c r="M38"/>
  <c r="H12" i="11" s="1"/>
  <c r="I12" s="1"/>
  <c r="D193" i="14"/>
  <c r="N382"/>
  <c r="M119"/>
  <c r="H26" i="11" s="1"/>
  <c r="I26" s="1"/>
  <c r="J193" i="14"/>
  <c r="M335"/>
  <c r="H59" i="11" s="1"/>
  <c r="I59" s="1"/>
  <c r="K382" i="14"/>
  <c r="M210"/>
  <c r="H37" i="11" s="1"/>
  <c r="I37" s="1"/>
  <c r="M322" i="14"/>
  <c r="H56" i="11" s="1"/>
  <c r="I56" s="1"/>
  <c r="M7" i="14"/>
  <c r="H7" i="11" s="1"/>
  <c r="I7" s="1"/>
  <c r="M229" i="14"/>
  <c r="H39" i="11" s="1"/>
  <c r="C85" s="1"/>
  <c r="H400" i="14"/>
  <c r="M338"/>
  <c r="H60" i="11" s="1"/>
  <c r="I60" s="1"/>
  <c r="J6" i="14"/>
  <c r="F43"/>
  <c r="L400"/>
  <c r="I6"/>
  <c r="K108"/>
  <c r="E193"/>
  <c r="L253"/>
  <c r="M419"/>
  <c r="H73" i="11" s="1"/>
  <c r="I73" s="1"/>
  <c r="M40" i="14"/>
  <c r="H13" i="11" s="1"/>
  <c r="I13" s="1"/>
  <c r="M287" i="14"/>
  <c r="H51" i="11" s="1"/>
  <c r="I51" s="1"/>
  <c r="M425" i="14"/>
  <c r="H75" i="11" s="1"/>
  <c r="I75" s="1"/>
  <c r="M149" i="14"/>
  <c r="H29" i="11" s="1"/>
  <c r="I29" s="1"/>
  <c r="I193" i="14"/>
  <c r="I253"/>
  <c r="M269"/>
  <c r="H48" i="11" s="1"/>
  <c r="I48" s="1"/>
  <c r="M396" i="14"/>
  <c r="H69" i="11" s="1"/>
  <c r="I69" s="1"/>
  <c r="M53" i="14"/>
  <c r="H16" i="11" s="1"/>
  <c r="I16" s="1"/>
  <c r="K43" i="14"/>
  <c r="E108"/>
  <c r="G193"/>
  <c r="F382"/>
  <c r="C312"/>
  <c r="E43"/>
  <c r="M249"/>
  <c r="H43" i="11" s="1"/>
  <c r="I43" s="1"/>
  <c r="J253" i="14"/>
  <c r="M302"/>
  <c r="H53" i="11" s="1"/>
  <c r="I53" s="1"/>
  <c r="M378" i="14"/>
  <c r="H65" i="11" s="1"/>
  <c r="I65" s="1"/>
  <c r="M401" i="14"/>
  <c r="H71" i="11" s="1"/>
  <c r="I71" s="1"/>
  <c r="F6" i="14"/>
  <c r="M17"/>
  <c r="H9" i="11" s="1"/>
  <c r="I9" s="1"/>
  <c r="N6" i="14"/>
  <c r="H6"/>
  <c r="L6"/>
  <c r="E334"/>
  <c r="N334"/>
  <c r="G334"/>
  <c r="K334"/>
  <c r="F334"/>
  <c r="I334"/>
  <c r="G382"/>
  <c r="L382"/>
  <c r="K193"/>
  <c r="M390"/>
  <c r="H68" i="11" s="1"/>
  <c r="I68" s="1"/>
  <c r="J382" i="14"/>
  <c r="K400"/>
  <c r="M109"/>
  <c r="H25" i="11" s="1"/>
  <c r="I25" s="1"/>
  <c r="M243" i="14"/>
  <c r="H42" i="11" s="1"/>
  <c r="I42" s="1"/>
  <c r="M183" i="14"/>
  <c r="H33" i="11" s="1"/>
  <c r="I33" s="1"/>
  <c r="M297" i="14"/>
  <c r="H52" i="11" s="1"/>
  <c r="I52" s="1"/>
  <c r="M422" i="14"/>
  <c r="H74" i="11" s="1"/>
  <c r="I74" s="1"/>
  <c r="J43" i="14"/>
  <c r="N43"/>
  <c r="G108"/>
  <c r="H334"/>
  <c r="F400"/>
  <c r="M427"/>
  <c r="H76" i="11" s="1"/>
  <c r="I76" s="1"/>
  <c r="H193" i="14"/>
  <c r="M98"/>
  <c r="H23" i="11" s="1"/>
  <c r="I23" s="1"/>
  <c r="D108" i="14"/>
  <c r="C334"/>
  <c r="G6"/>
  <c r="I312"/>
  <c r="G312"/>
  <c r="J334"/>
  <c r="L312"/>
  <c r="D6"/>
  <c r="D43"/>
  <c r="M77"/>
  <c r="H19" i="11" s="1"/>
  <c r="I19" s="1"/>
  <c r="M241" i="14"/>
  <c r="H41" i="11" s="1"/>
  <c r="I41" s="1"/>
  <c r="D312" i="14"/>
  <c r="D334"/>
  <c r="D382"/>
  <c r="M261"/>
  <c r="H46" i="11" s="1"/>
  <c r="I46" s="1"/>
  <c r="M410" i="14"/>
  <c r="H72" i="11" s="1"/>
  <c r="I72" s="1"/>
  <c r="M31" i="14"/>
  <c r="H11" i="11" s="1"/>
  <c r="I11" s="1"/>
  <c r="M348" i="14"/>
  <c r="H61" i="11" s="1"/>
  <c r="I61" s="1"/>
  <c r="E6" i="14"/>
  <c r="M194"/>
  <c r="H35" i="11" s="1"/>
  <c r="I35" s="1"/>
  <c r="M266" i="14"/>
  <c r="H47" i="11" s="1"/>
  <c r="I47" s="1"/>
  <c r="M276" i="14"/>
  <c r="H49" i="11" s="1"/>
  <c r="I49" s="1"/>
  <c r="M331" i="14"/>
  <c r="H57" i="11" s="1"/>
  <c r="I57" s="1"/>
  <c r="M44" i="14"/>
  <c r="H15" i="11" s="1"/>
  <c r="I15" s="1"/>
  <c r="F108" i="14"/>
  <c r="M67"/>
  <c r="H18" i="11" s="1"/>
  <c r="I18" s="1"/>
  <c r="M26" i="14"/>
  <c r="H10" i="11" s="1"/>
  <c r="I10" s="1"/>
  <c r="M313" i="14"/>
  <c r="H55" i="11" s="1"/>
  <c r="M167" i="14"/>
  <c r="H31" i="11" s="1"/>
  <c r="I31" s="1"/>
  <c r="M204" i="14"/>
  <c r="H36" i="11" s="1"/>
  <c r="I36" s="1"/>
  <c r="M88" i="14"/>
  <c r="H21" i="11" s="1"/>
  <c r="I21" s="1"/>
  <c r="M159" i="14"/>
  <c r="H30" i="11" s="1"/>
  <c r="I30" s="1"/>
  <c r="M220" i="14"/>
  <c r="H38" i="11" s="1"/>
  <c r="I38" s="1"/>
  <c r="C382" i="14"/>
  <c r="M94"/>
  <c r="H22" i="11" s="1"/>
  <c r="I22" s="1"/>
  <c r="M383" i="14"/>
  <c r="H67" i="11" s="1"/>
  <c r="M139" i="14"/>
  <c r="H28" i="11" s="1"/>
  <c r="I28" s="1"/>
  <c r="M177" i="14"/>
  <c r="H32" i="11" s="1"/>
  <c r="I32" s="1"/>
  <c r="C253" i="14"/>
  <c r="M254"/>
  <c r="H45" i="11" s="1"/>
  <c r="I45" s="1"/>
  <c r="C193" i="14"/>
  <c r="C108"/>
  <c r="C43"/>
  <c r="M57"/>
  <c r="H17" i="11" s="1"/>
  <c r="I17" s="1"/>
  <c r="C6" i="14"/>
  <c r="I37" i="10"/>
  <c r="I65"/>
  <c r="C114" i="53"/>
  <c r="E78" i="11"/>
  <c r="E69" i="10"/>
  <c r="I36"/>
  <c r="I6"/>
  <c r="I51"/>
  <c r="C76"/>
  <c r="I16"/>
  <c r="BO270" i="32" l="1"/>
  <c r="I39" i="11"/>
  <c r="I32" i="10"/>
  <c r="CV270" i="32"/>
  <c r="C75" i="10"/>
  <c r="C78" s="1"/>
  <c r="D75" s="1"/>
  <c r="L433" i="14"/>
  <c r="C95" i="10" s="1"/>
  <c r="H58" i="11"/>
  <c r="I58" s="1"/>
  <c r="M400" i="14"/>
  <c r="J433"/>
  <c r="C93" i="10" s="1"/>
  <c r="I433" i="14"/>
  <c r="C87" i="10" s="1"/>
  <c r="D433" i="14"/>
  <c r="C82" i="10" s="1"/>
  <c r="M108" i="14"/>
  <c r="K433"/>
  <c r="C94" i="10" s="1"/>
  <c r="M253" i="14"/>
  <c r="E433"/>
  <c r="C83" i="10" s="1"/>
  <c r="H433" i="14"/>
  <c r="C86" i="10" s="1"/>
  <c r="G433" i="14"/>
  <c r="C85" i="10" s="1"/>
  <c r="M312" i="14"/>
  <c r="N433"/>
  <c r="H6" i="11"/>
  <c r="I6" s="1"/>
  <c r="M382" i="14"/>
  <c r="M193"/>
  <c r="M43"/>
  <c r="F433"/>
  <c r="C84" i="10" s="1"/>
  <c r="M334" i="14"/>
  <c r="I55" i="11"/>
  <c r="H54"/>
  <c r="I54" s="1"/>
  <c r="H34"/>
  <c r="I34" s="1"/>
  <c r="H70"/>
  <c r="C84" s="1"/>
  <c r="I67"/>
  <c r="H66"/>
  <c r="H24"/>
  <c r="I24" s="1"/>
  <c r="H44"/>
  <c r="C433" i="14"/>
  <c r="C81" i="10" s="1"/>
  <c r="H14" i="11"/>
  <c r="M6" i="14"/>
  <c r="I69" i="10"/>
  <c r="C96" l="1"/>
  <c r="D94" s="1"/>
  <c r="I70" i="11"/>
  <c r="C83"/>
  <c r="M433" i="14"/>
  <c r="C88" i="10"/>
  <c r="D82" s="1"/>
  <c r="C86" i="11"/>
  <c r="I66"/>
  <c r="H78"/>
  <c r="I78" s="1"/>
  <c r="I44"/>
  <c r="C82"/>
  <c r="I14"/>
  <c r="D76" i="10"/>
  <c r="D77"/>
  <c r="D95" l="1"/>
  <c r="D93"/>
  <c r="D81"/>
  <c r="D83"/>
  <c r="D87"/>
  <c r="D86"/>
  <c r="D84"/>
  <c r="D85"/>
  <c r="C87" i="11"/>
  <c r="D84" s="1"/>
  <c r="D78" i="10"/>
  <c r="D96" l="1"/>
  <c r="D88"/>
  <c r="D86" i="11"/>
  <c r="D82"/>
  <c r="D83"/>
  <c r="D85"/>
  <c r="D87" l="1"/>
</calcChain>
</file>

<file path=xl/sharedStrings.xml><?xml version="1.0" encoding="utf-8"?>
<sst xmlns="http://schemas.openxmlformats.org/spreadsheetml/2006/main" count="2254" uniqueCount="1315">
  <si>
    <t>Suma</t>
  </si>
  <si>
    <t>Derechos</t>
  </si>
  <si>
    <t>F</t>
  </si>
  <si>
    <t>DESCRIPCIÓN</t>
  </si>
  <si>
    <t>Anual</t>
  </si>
  <si>
    <t>CONCEPTOS</t>
  </si>
  <si>
    <t>I N G R E S O S</t>
  </si>
  <si>
    <t>IMPUESTOS</t>
  </si>
  <si>
    <t>Impuesto Sobre los Ingresos</t>
  </si>
  <si>
    <t>Impuestos Sobre Patrimonio</t>
  </si>
  <si>
    <t>Impuestos Sobre la Producción, el Consumo y las Transacciones</t>
  </si>
  <si>
    <t>Impuestos al Comercio Exterior</t>
  </si>
  <si>
    <t>Impuestos Sobre Nóminas y Asimilables</t>
  </si>
  <si>
    <t>Impuestos Ecológicos</t>
  </si>
  <si>
    <t>Otros Impuestos</t>
  </si>
  <si>
    <t>CUOTAS Y APORTACIONES DE SEGURIDAD SOCIAL</t>
  </si>
  <si>
    <t>CONTRIBUCIONES DE MEJORAS</t>
  </si>
  <si>
    <t>Contribuciones de Mejoras por Obras Públicas</t>
  </si>
  <si>
    <t>DERECHOS.</t>
  </si>
  <si>
    <t>PRODUCTOS</t>
  </si>
  <si>
    <t>APROVECHAMIENTOS</t>
  </si>
  <si>
    <t>PARTICIPACIONES Y APORTACIONES</t>
  </si>
  <si>
    <t>Participaciones</t>
  </si>
  <si>
    <t>Aportaciones</t>
  </si>
  <si>
    <t>Convenios</t>
  </si>
  <si>
    <t>INGRESOS DERIVADOS DE FINANCIAMIENTO</t>
  </si>
  <si>
    <t>TI</t>
  </si>
  <si>
    <t>Descripción</t>
  </si>
  <si>
    <t>%</t>
  </si>
  <si>
    <t>OTROS INGRESOS</t>
  </si>
  <si>
    <t>FF</t>
  </si>
  <si>
    <t>FINANCIAMIENTOS INTERNOS</t>
  </si>
  <si>
    <t>INGRESOS PROPIOS</t>
  </si>
  <si>
    <t>RECURSOS FEDERALES</t>
  </si>
  <si>
    <t xml:space="preserve">E G R E S O S </t>
  </si>
  <si>
    <t>SERVICIOS PERSONALES</t>
  </si>
  <si>
    <t>Remuneraciones al Personal de Carácter Permanente</t>
  </si>
  <si>
    <t>Remuneraciones al Personal de Carácter Transitorio</t>
  </si>
  <si>
    <t>Remuneraciones Adicionales Especiales</t>
  </si>
  <si>
    <t>Seguridad Social</t>
  </si>
  <si>
    <t>Otras Prestaciones Sociales y Económicas</t>
  </si>
  <si>
    <t>Previsiones</t>
  </si>
  <si>
    <t>Pago Estímulos a Servidores Públicos</t>
  </si>
  <si>
    <t>MATERIALES Y SUMINISTROS</t>
  </si>
  <si>
    <t>Materiales de Administración, Emisión de Documentos y Artículos Oficiales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</si>
  <si>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</si>
  <si>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</si>
  <si>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</si>
  <si>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</si>
  <si>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</si>
  <si>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de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</si>
  <si>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</si>
  <si>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</si>
  <si>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</si>
  <si>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</si>
  <si>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</si>
  <si>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</si>
  <si>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</si>
  <si>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</si>
  <si>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</si>
  <si>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</si>
  <si>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</si>
  <si>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</si>
  <si>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al Resto del Sector Público</t>
  </si>
  <si>
    <t>Susbsidios y Subvenciones</t>
  </si>
  <si>
    <t>Ayudas Sociales</t>
  </si>
  <si>
    <t>Pensiones y Jubilaciones</t>
  </si>
  <si>
    <t>Transferencias a Fideicomisos, Mandatos y Análogos</t>
  </si>
  <si>
    <t>Transferencias a la Seguridad Social</t>
  </si>
  <si>
    <t>Donativos</t>
  </si>
  <si>
    <t>Transferencias al Exterior</t>
  </si>
  <si>
    <t>BIENES MUEBLES, INMUEBLES E INTANGIBLES</t>
  </si>
  <si>
    <t>Mobiliario y Equipo de Administración</t>
  </si>
  <si>
    <t>Mobiliario y Equipo Educacional y Recreativo</t>
  </si>
  <si>
    <t>Equiipo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</si>
  <si>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</si>
  <si>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</si>
  <si>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</si>
  <si>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</si>
  <si>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</si>
  <si>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</si>
  <si>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</si>
  <si>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</si>
  <si>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de Dominio Propios</t>
  </si>
  <si>
    <t>Proyectos Productivos y Acciones de Fomento</t>
  </si>
  <si>
    <t>INVERSIONES FINANCIERAS Y OTRAS PROVISIONES</t>
  </si>
  <si>
    <t>Inversiones para el Fomento de Actividades Productivas</t>
  </si>
  <si>
    <t>Acciones y Participaciones de Capital</t>
  </si>
  <si>
    <t>Compra de Títulos y Valores</t>
  </si>
  <si>
    <t>Conseción de Préstamos</t>
  </si>
  <si>
    <t>Inversiones en Fideicomisos, Mandatos y Otros Análogos</t>
  </si>
  <si>
    <t>Otras Inversiones Financieras</t>
  </si>
  <si>
    <t>Provisiones para Contingencias y Otras Erogaciones Especiales</t>
  </si>
  <si>
    <t>DEUDA PÚBLICA</t>
  </si>
  <si>
    <t>Amortización de la Deuda Pública</t>
  </si>
  <si>
    <t>Intereses de la Deuda Pública</t>
  </si>
  <si>
    <t>Comisiones de la Deuda Pública</t>
  </si>
  <si>
    <t>Gastos de la Deuda Pública</t>
  </si>
  <si>
    <t>Costo por Coberturas</t>
  </si>
  <si>
    <t>Adeudos de Ejercicios Fiscales Anteriores (ADEFAS)</t>
  </si>
  <si>
    <t>TG</t>
  </si>
  <si>
    <t>GASTO CORRIENTE</t>
  </si>
  <si>
    <t>GASTO DE CAPITAL</t>
  </si>
  <si>
    <t>AMORTIZACIÓN DE LA DEUDA Y DISMINUCIÓN DE PASIVOS</t>
  </si>
  <si>
    <t>CRI/LI</t>
  </si>
  <si>
    <t>INGRESO ESTIMADO ANUAL</t>
  </si>
  <si>
    <t>IMPUESTOS SOBRE LOS INGRESOS</t>
  </si>
  <si>
    <t>IMPUESTOS SOBRE EL PATRIMONIO</t>
  </si>
  <si>
    <t>IMPUESTO SOBRE LA PRODUCCIÓN, EL CONSUMO Y LAS TRANSACCIONES</t>
  </si>
  <si>
    <t>IMPUESTOS AL COMERCIO EXTERIOR</t>
  </si>
  <si>
    <t>IMPUESTOS SOBRE NÓMINAS Y ASIMILABLES</t>
  </si>
  <si>
    <t>IMPUESTOS ECOLÓGICOS</t>
  </si>
  <si>
    <t>ACCESORIOS DE LOS IMPUESTOS</t>
  </si>
  <si>
    <t>OTROS IMPUESTOS</t>
  </si>
  <si>
    <t>APORTACIONES PARA FONDOS DE VIVIENDA</t>
  </si>
  <si>
    <t>CUOTAS DE AHORRO PARA EL RETIRO</t>
  </si>
  <si>
    <t>OTRAS CUOTAS Y APORTACIONES PARA LA SEGURIDAD SOCIAL</t>
  </si>
  <si>
    <t>CONTRIBUCIÓN DE MEJORAS POR OBRAS PÚBLICAS</t>
  </si>
  <si>
    <t>DERECHOS</t>
  </si>
  <si>
    <t>DERECHOS POR EL USO, GOCE, APROVECHAMIENTO O EXPLOTACIÓN DE BIENES DE DOMINIO PÚBLICO</t>
  </si>
  <si>
    <t>Otros</t>
  </si>
  <si>
    <t>DERECHOS POR PRESTACIÓN DE SERVICIOS</t>
  </si>
  <si>
    <t>OTROS DERECHOS</t>
  </si>
  <si>
    <t>Indemnizaciones</t>
  </si>
  <si>
    <t>PARTICIPACIONES</t>
  </si>
  <si>
    <t>Federales</t>
  </si>
  <si>
    <t>Estatales</t>
  </si>
  <si>
    <t>APORTACIONES</t>
  </si>
  <si>
    <t>Del fondo de infraestructura social municipal</t>
  </si>
  <si>
    <t>Rendimientos financieros del fondo de aportaciones para la infraestructura social</t>
  </si>
  <si>
    <t>Del fondo para el fortalecimiento municipal</t>
  </si>
  <si>
    <t>Rendimientos financieros del fondo de aportaciones para el fortalecimiento municipal</t>
  </si>
  <si>
    <t>CONVENIOS</t>
  </si>
  <si>
    <t>TRANSFERENCIAS INTERNAS Y ASIGNACIONES AL SECTOR PÚBLICO</t>
  </si>
  <si>
    <t>SUBSIDIOS Y SUBVENCIONES</t>
  </si>
  <si>
    <t>AYUDAS SOCIALES</t>
  </si>
  <si>
    <t>PENSIONES Y JUBILACIONES</t>
  </si>
  <si>
    <t>ENDEUDAMIENTO INTERNO</t>
  </si>
  <si>
    <t>ENDEUDAMIENTO EXTERNO</t>
  </si>
  <si>
    <t>TOTAL DE INGRESOS</t>
  </si>
  <si>
    <t>ANUAL</t>
  </si>
  <si>
    <t>REMUNERACIONES AL PERSONAL DE CARÁCTER PERMANENTE</t>
  </si>
  <si>
    <t>Dietas</t>
  </si>
  <si>
    <t>Haberes</t>
  </si>
  <si>
    <t>Sueldos base al personal permanente</t>
  </si>
  <si>
    <t>Remuneraciones por adscripción laboral en el extranjero</t>
  </si>
  <si>
    <t>REMUNERACIONES AL PERSONAL DE CARÁCTER TRANSITORIO</t>
  </si>
  <si>
    <t>Honorarios asimilables a salarios</t>
  </si>
  <si>
    <t>Sueldos base al personal eventual</t>
  </si>
  <si>
    <t>Retribuciones por servicios de carácter social</t>
  </si>
  <si>
    <t>Retribución a los representantes de los trabajadores y de los patrones en la Junta de Conciliación y Arbitraje</t>
  </si>
  <si>
    <t>REMUNERACIONES ADICIONALES Y ESPECIALES</t>
  </si>
  <si>
    <t>Primas por años de servicios efectivos prestados</t>
  </si>
  <si>
    <t>Primas de vacaciones, dominical y gratificación de fin de año</t>
  </si>
  <si>
    <t>Infraestructura</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</si>
  <si>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</si>
  <si>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</si>
  <si>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</si>
  <si>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</si>
  <si>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</si>
  <si>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</si>
  <si>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</si>
  <si>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</si>
  <si>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</si>
  <si>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</si>
  <si>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</si>
  <si>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OTRAS PRESTACIONES SOCIALES Y ECONÓMICAS</t>
  </si>
  <si>
    <t>Cuotas para el fondo de ahorro y fondo de trabajo</t>
  </si>
  <si>
    <t>Prestaciones y haberes de retiro</t>
  </si>
  <si>
    <t>Prestaciones contractuales</t>
  </si>
  <si>
    <t>Fortalecimiento</t>
  </si>
  <si>
    <t>Apoyos a la capacitación de los servidores públicos</t>
  </si>
  <si>
    <t>Otras prestaciones sociales y económicas</t>
  </si>
  <si>
    <t>PREVISIONES</t>
  </si>
  <si>
    <t>Previsiones de carácter laboral, económica y de seguridad social</t>
  </si>
  <si>
    <t>PAGO DE ESTÍMULOS A SERVIDORES PÚBLICOS</t>
  </si>
  <si>
    <t>Estímulos</t>
  </si>
  <si>
    <t>Recompensas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</si>
  <si>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</si>
  <si>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</si>
  <si>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</si>
  <si>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</si>
  <si>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</si>
  <si>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</si>
  <si>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</si>
  <si>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</si>
  <si>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</si>
  <si>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</si>
  <si>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</si>
  <si>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</si>
  <si>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</si>
  <si>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</si>
  <si>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</si>
  <si>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</si>
  <si>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</si>
  <si>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</si>
  <si>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</si>
  <si>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</si>
  <si>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</si>
  <si>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</si>
  <si>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</si>
  <si>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</si>
  <si>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</si>
  <si>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</si>
  <si>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</si>
  <si>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</si>
  <si>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</si>
  <si>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</si>
  <si>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</si>
  <si>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</si>
  <si>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</si>
  <si>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FARMACÉUTICOS Y DE LABORATORIO</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</si>
  <si>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</si>
  <si>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</si>
  <si>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</si>
  <si>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</si>
  <si>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</si>
  <si>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</si>
  <si>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</si>
  <si>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</si>
  <si>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</si>
  <si>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</si>
  <si>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</si>
  <si>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</si>
  <si>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</si>
  <si>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</si>
  <si>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</si>
  <si>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</si>
  <si>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</si>
  <si>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</si>
  <si>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</si>
  <si>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Prendas de protección para seguridad pública y nacional</t>
  </si>
  <si>
    <t>HERRAMIENTAS, REFACCIONES Y ACCESORIOS MENORES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</si>
  <si>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</si>
  <si>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</si>
  <si>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</si>
  <si>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</si>
  <si>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</si>
  <si>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</si>
  <si>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</si>
  <si>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</si>
  <si>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</si>
  <si>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BÁSICOS</t>
  </si>
  <si>
    <t>Energía eléctrica</t>
  </si>
  <si>
    <t xml:space="preserve">Gas </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</si>
  <si>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</si>
  <si>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</si>
  <si>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</si>
  <si>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</si>
  <si>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</si>
  <si>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</si>
  <si>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</si>
  <si>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SERVICIOS DE ARRENDAMIENTO</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</si>
  <si>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</si>
  <si>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</si>
  <si>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</si>
  <si>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</si>
  <si>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</si>
  <si>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</si>
  <si>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</si>
  <si>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</si>
  <si>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</si>
  <si>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PROFESIONALES, CIENTÍFICOS, TÉCNICOS Y OTROS SERVICIOS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</si>
  <si>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</si>
  <si>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</si>
  <si>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</si>
  <si>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</si>
  <si>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</si>
  <si>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</si>
  <si>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protección y seguridad</t>
  </si>
  <si>
    <t>Servicios de vigilancia</t>
  </si>
  <si>
    <t>Servicios profesionales, científicos y técnicos integrales</t>
  </si>
  <si>
    <t>SERVICIOS FINANCIEROS, BANCARIOS Y COMERCIALES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</si>
  <si>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</si>
  <si>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</si>
  <si>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</si>
  <si>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</si>
  <si>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</si>
  <si>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Almacenaje, envase y embalaje</t>
  </si>
  <si>
    <t>Fletes y maniobras</t>
  </si>
  <si>
    <t>Comisiones por ventas</t>
  </si>
  <si>
    <t>Servicios financieros, bancarios y comerciales integrales</t>
  </si>
  <si>
    <t>SERVICIOS DE INSTALACIÓN, REPARACIÓN, MANTENIMIENTO Y CONSERVACIÓN</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</si>
  <si>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</si>
  <si>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</si>
  <si>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</si>
  <si>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</si>
  <si>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</si>
  <si>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</si>
  <si>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</si>
  <si>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</si>
  <si>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</si>
  <si>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SERVICIOS DE COMUNICACIÓN SOCIAL Y PUBLICIDAD</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</si>
  <si>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</si>
  <si>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</si>
  <si>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</si>
  <si>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</si>
  <si>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</si>
  <si>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Servicio de creación y difusión de contenido exclusivamente a  través de Internet</t>
  </si>
  <si>
    <t>Otros servicios de información</t>
  </si>
  <si>
    <t>SERVICIOS DE TRASLADO Y VIÁTICOS</t>
  </si>
  <si>
    <t>Pasajes aéreos</t>
  </si>
  <si>
    <t>Pasajes terrestres</t>
  </si>
  <si>
    <t>Pasajes marítimos, lacustres y fluviales</t>
  </si>
  <si>
    <t>Autotransporte</t>
  </si>
  <si>
    <t>Viáticos en el país</t>
  </si>
  <si>
    <t xml:space="preserve">Viáticos en el extranjero </t>
  </si>
  <si>
    <t>Gastos de instalación y traslado de menaje</t>
  </si>
  <si>
    <t>Servicios integrales de traslado y viáticos</t>
  </si>
  <si>
    <t>Otros servicios de traslado y hospedaje</t>
  </si>
  <si>
    <t>SERVICIOS OFICIALES</t>
  </si>
  <si>
    <t>Gastos de ceremonial</t>
  </si>
  <si>
    <t>Gastos de orden  social y cultural</t>
  </si>
  <si>
    <t>Congresos y convenciones</t>
  </si>
  <si>
    <t>Exposiciones</t>
  </si>
  <si>
    <t>Gastos de representación</t>
  </si>
  <si>
    <t>OTROS SERVICIOS GENERALES</t>
  </si>
  <si>
    <t>Servicios funerarios y de cementerios</t>
  </si>
  <si>
    <t>Impuestos y derechos</t>
  </si>
  <si>
    <t>Impuestos y derechos de importación</t>
  </si>
  <si>
    <t>Sentencias y resoluciones por autoridad competente</t>
  </si>
  <si>
    <t>Penas, multas, accesorios y actualizaciones</t>
  </si>
  <si>
    <t>Otros gastos por responsabilidades</t>
  </si>
  <si>
    <t>Utilidades</t>
  </si>
  <si>
    <t>Impuesto sobre nómina y otros que se deriven de una relación laboral</t>
  </si>
  <si>
    <t>Otros servicios generales</t>
  </si>
  <si>
    <t>TRANSFERENCIAS, ASIGNACIONES, SUBSIDIOS Y OTRAS  AYUDAS</t>
  </si>
  <si>
    <t>Asignaciones presupuestarias al Poder Ejecutivo</t>
  </si>
  <si>
    <t>Asignaciones presupuestarias al Poder Legislativo</t>
  </si>
  <si>
    <t>Asignaciones presupuestarias al Poder Judicial</t>
  </si>
  <si>
    <t>Asignaciones presupuestarias a Órganos Autónomos</t>
  </si>
  <si>
    <t>Transferencias internas otorgadas a entidades paraestatales no empresariales y no financieras</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</si>
  <si>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</si>
  <si>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</si>
  <si>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</si>
  <si>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Transferencias internas otorgadas a fideicomisos públicos financieros</t>
  </si>
  <si>
    <t>TRANSFERENCIAS  AL RESTO DEL SECTOR PÚBLICO</t>
  </si>
  <si>
    <t>Transferencias otorgadas a entidades paraestatales no empresariales y no financieras</t>
  </si>
  <si>
    <t>Transferencias otorgadas para entidades paraestatales empresariales y no financieras</t>
  </si>
  <si>
    <t xml:space="preserve">Transferencias otorgadas para instituciones paraestatales públicas financieras  </t>
  </si>
  <si>
    <t>Transferencias otorgadas a entidades federativas y municipios</t>
  </si>
  <si>
    <t>Transferencias a fideicomisos de entidades federativas y municipios</t>
  </si>
  <si>
    <t>Subsidios a la producción</t>
  </si>
  <si>
    <t>Subsidios a la distribución</t>
  </si>
  <si>
    <t>Subsidios a la inversión</t>
  </si>
  <si>
    <t>Subsidios a la prestación de servicios públicos</t>
  </si>
  <si>
    <t>Subsidios para cubrir diferenciales de tasas de interés</t>
  </si>
  <si>
    <t xml:space="preserve">Subsidios a la vivienda </t>
  </si>
  <si>
    <t>Subvenciones al consumo</t>
  </si>
  <si>
    <t>Subsidios a entidades federativas y municipios</t>
  </si>
  <si>
    <t>Otros subsidios</t>
  </si>
  <si>
    <t xml:space="preserve">Ayudas sociales a personas </t>
  </si>
  <si>
    <t>Becas y otras ayudas para programas de capacitación</t>
  </si>
  <si>
    <t>Ayudas sociales a instituciones de enseñanza</t>
  </si>
  <si>
    <t>Ayudas sociales a actividades científicas o académicas</t>
  </si>
  <si>
    <t>Ayudas sociales a instituciones sin fines de lucro</t>
  </si>
  <si>
    <t>Ayudas sociales a cooperativas</t>
  </si>
  <si>
    <t>Ayudas sociales a entidades de interés público</t>
  </si>
  <si>
    <t>Ayudas por desastres naturales y otros siniestros</t>
  </si>
  <si>
    <t>Pensiones</t>
  </si>
  <si>
    <t>Jubilaciones</t>
  </si>
  <si>
    <t>Otras pensiones y jubilaciones</t>
  </si>
  <si>
    <t>TRANSFERENCIAS A FIDEICOMISOS, MANDATOS Y OTROS ANÁLOGOS</t>
  </si>
  <si>
    <t>Transferencias a fideicomisos del Poder Ejecutivo</t>
  </si>
  <si>
    <t>Transferencias a fideicomisos del Poder Legislativo</t>
  </si>
  <si>
    <t>Transferencias a fideicomisos del Poder Judicial</t>
  </si>
  <si>
    <t>Trasferencias a fideicomisos públicos de entidades paraestatales no empresariales y no financieras</t>
  </si>
  <si>
    <t>Transferencias a fideicomisos públicos de entidades paraestatales empresariales y no financieras</t>
  </si>
  <si>
    <t>Transferencias a fideicomisos  de  instituciones públicas financieras</t>
  </si>
  <si>
    <t>TRANSFERENCIAS A LA SEGURIDAD SOCIAL</t>
  </si>
  <si>
    <t>Transferencias por obligación de ley</t>
  </si>
  <si>
    <t>DONATIVOS</t>
  </si>
  <si>
    <t>Donativos a instituciones sin fines de lucro</t>
  </si>
  <si>
    <t xml:space="preserve">Donativos a entidades federativas </t>
  </si>
  <si>
    <t>Donativos a fideicomisos privados</t>
  </si>
  <si>
    <t>Donativos a fideicomisos estatales</t>
  </si>
  <si>
    <t>Donativos internacionales</t>
  </si>
  <si>
    <t>TRANSFERENCIAS AL EXTERIOR</t>
  </si>
  <si>
    <t>Transferencias para gobiernos extranjeros</t>
  </si>
  <si>
    <t>Transferencias para organismos internacionales</t>
  </si>
  <si>
    <t>Transferencias para el sector privado externo</t>
  </si>
  <si>
    <t xml:space="preserve">BIENES MUEBLES, INMUEBLES E INTANGIBLES </t>
  </si>
  <si>
    <t>MOBILIARIO Y EQUIPO DE ADMINISTRACIÓN</t>
  </si>
  <si>
    <t xml:space="preserve">Muebles de oficina y estantería </t>
  </si>
  <si>
    <t>Muebles, excepto de oficina y estantería</t>
  </si>
  <si>
    <t>Bienes artísticos, culturales y científicos</t>
  </si>
  <si>
    <t>Objetos de valor</t>
  </si>
  <si>
    <t>Equipo de cómputo de tecnologías de la información</t>
  </si>
  <si>
    <t>Otros mobiliarios y equipos de administración</t>
  </si>
  <si>
    <t>MOBILIARIO Y EQUIPO EDUCACIONAL Y RECREATIVO</t>
  </si>
  <si>
    <t>Equipos y aparatos audiovisuales</t>
  </si>
  <si>
    <t>Aparatos deportivos</t>
  </si>
  <si>
    <t>Cámaras fotográficas y de video</t>
  </si>
  <si>
    <t xml:space="preserve">Otro mobiliario y equipo educacional y recreativo </t>
  </si>
  <si>
    <t>EQUIPO E INSTRUMENTAL MÉDICO Y DE LABORATORIO</t>
  </si>
  <si>
    <t>Equipo médico y de laboratorio</t>
  </si>
  <si>
    <t>Instrumental médico y de laboratorio</t>
  </si>
  <si>
    <t>VEHÍCULOS Y EQUIPO DE TRANSPORTE</t>
  </si>
  <si>
    <t>Vehículos y equipo de transporte</t>
  </si>
  <si>
    <t>Carrocerías  y remolques</t>
  </si>
  <si>
    <t>Equipo aeroespacial</t>
  </si>
  <si>
    <t>Equipo ferroviario</t>
  </si>
  <si>
    <t>Embarcaciones</t>
  </si>
  <si>
    <t>Otros equipo de transporte</t>
  </si>
  <si>
    <t>EQUIPO DE DEFENSA Y SEGURIDAD</t>
  </si>
  <si>
    <t>Equipo de defensa y seguridad</t>
  </si>
  <si>
    <t>MAQUINARIA, OTROS EQUIPOS Y HERRAMIENTAS</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</si>
  <si>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</si>
  <si>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</si>
  <si>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</si>
  <si>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</si>
  <si>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</si>
  <si>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 de generación eléctrica, aparatos y accesorios eléctricos</t>
  </si>
  <si>
    <t>Herramientas y máquinas-herramienta</t>
  </si>
  <si>
    <t>Otros equipos</t>
  </si>
  <si>
    <t>ACTIVOS BIOLÓGICOS</t>
  </si>
  <si>
    <t>Bovinos</t>
  </si>
  <si>
    <t>Porcinos</t>
  </si>
  <si>
    <t>Aves</t>
  </si>
  <si>
    <t xml:space="preserve">Ovinos y caprinos </t>
  </si>
  <si>
    <t>Peces y acuicultura</t>
  </si>
  <si>
    <t>Equinos</t>
  </si>
  <si>
    <t>Especies menores y de zoológico</t>
  </si>
  <si>
    <t>Árboles y plantas</t>
  </si>
  <si>
    <t>Otros activos biológicos</t>
  </si>
  <si>
    <t>BIENES INMUEBLES</t>
  </si>
  <si>
    <t>Terrenos</t>
  </si>
  <si>
    <t xml:space="preserve">Viviendas </t>
  </si>
  <si>
    <t>Edificios no residenciales</t>
  </si>
  <si>
    <t>Otros bienes inmuebles</t>
  </si>
  <si>
    <t>ACTIVOS INTANGIBLES</t>
  </si>
  <si>
    <t>Software</t>
  </si>
  <si>
    <t>Patentes</t>
  </si>
  <si>
    <t>Marcas</t>
  </si>
  <si>
    <t>Concesiones</t>
  </si>
  <si>
    <t>Franquicias</t>
  </si>
  <si>
    <t>Licencias informáticas e intelectuales</t>
  </si>
  <si>
    <t>Licencias industriales, comerciales y otras</t>
  </si>
  <si>
    <t>Otros activos intangibles</t>
  </si>
  <si>
    <t>OBRA PÚBLICA EN BIENES DE DOMINIO PÚBLICO</t>
  </si>
  <si>
    <t>Edificación habitacional</t>
  </si>
  <si>
    <t>Edificación no  habitacional</t>
  </si>
  <si>
    <t>Construcción de obras para el abastecimiento de agua, petróleo, gas, electricidad y telecomunicaciones</t>
  </si>
  <si>
    <t>División de terrenos y construcción de obras de urbanización</t>
  </si>
  <si>
    <t>Construcción de vías de comunicación</t>
  </si>
  <si>
    <t>Otras construcciones de ingeniería civil u obra pesada</t>
  </si>
  <si>
    <t>Instalaciones y equipamiento en construcciones</t>
  </si>
  <si>
    <t>Trabajo de acabados en edificaciones  y otros trabajos especializados</t>
  </si>
  <si>
    <t>OBRA PÚBLICA EN BIENES PROPIOS</t>
  </si>
  <si>
    <t>Edificación no habitacional</t>
  </si>
  <si>
    <t>Construcción de obras para  el abastecimiento de agua,  petróleo, gas, electricidad y telecomunicaciones</t>
  </si>
  <si>
    <t>Trabajos de acabados en edificaciones y otros trabajos especializados</t>
  </si>
  <si>
    <t>PROYECTOS PRODUCTIVOS Y ACCIONES DE FOMENTO</t>
  </si>
  <si>
    <t>Estudios, formulación y evaluación de proyectos productivos no incluidos en conceptos anteriores de este capítulo</t>
  </si>
  <si>
    <t>Ejecución de proyectos productivos no incluidos en conceptos anteriores de este capítulo</t>
  </si>
  <si>
    <t>INVERSIONES PARA EL FOMENTO DE ACTIVIDADES PRODUCTIVAS</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</si>
  <si>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</si>
  <si>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</si>
  <si>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t>
  </si>
  <si>
    <t>Acciones y participaciones de capital en entidades paraestatales no empresariales y no financieras con fines de política económica</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</si>
  <si>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</si>
  <si>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</si>
  <si>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</si>
  <si>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</si>
  <si>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</si>
  <si>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la liquidez</t>
  </si>
  <si>
    <t>Acciones y participaciones de capital  en el sector privado con fines de gestión de liquidez</t>
  </si>
  <si>
    <t>Acciones y participaciones de capital en el sector externo con fines de gestión  de liquidez</t>
  </si>
  <si>
    <t>COMPRA DE TÍTULOS Y VALORES</t>
  </si>
  <si>
    <t>Bonos</t>
  </si>
  <si>
    <t>Valores representativos de deuda adquiridos con fines de política económica</t>
  </si>
  <si>
    <t>Valores representativos de deuda  adquiridos con fines de gestión de liquidez</t>
  </si>
  <si>
    <t>Obligaciones negociables adquiridas con fines de política económica</t>
  </si>
  <si>
    <t>Obligaciones negociables adquiridas con fines de gestión de liquidez</t>
  </si>
  <si>
    <t>Otros valores</t>
  </si>
  <si>
    <t>CONCESIÓN DE PRÉSTAMOS</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</si>
  <si>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</si>
  <si>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</si>
  <si>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</si>
  <si>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</si>
  <si>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</si>
  <si>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</si>
  <si>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</si>
  <si>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</si>
  <si>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</si>
  <si>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MANDATOS Y OTROS  ANÁLOGOS</t>
  </si>
  <si>
    <t>Inversiones en fideicomisos del Poder Ejecutivo</t>
  </si>
  <si>
    <t>Inversiones en fideicomisos del Poder Legislativo</t>
  </si>
  <si>
    <t>Inversiones en fideicomisos del Poder Judicial</t>
  </si>
  <si>
    <t>Inversiones en fideicomisos públicos no empresariales y no financieros</t>
  </si>
  <si>
    <t>Inversiones en fideicomisos públicos empresariales y no financieros</t>
  </si>
  <si>
    <t xml:space="preserve">Inversiones en fideicomisos públicos financieros </t>
  </si>
  <si>
    <t>Inversiones en fideicomisos de entidades federativas</t>
  </si>
  <si>
    <t>Inversiones en fideicomisos de municipios</t>
  </si>
  <si>
    <t>Fideicomisos de empresas privadas y particulares</t>
  </si>
  <si>
    <t>OTRAS INVERSIONES FINANCIERAS</t>
  </si>
  <si>
    <t>Depósitos a largo plazo en moneda nacional</t>
  </si>
  <si>
    <t>Depósitos a largo plazo en moneda extranjera</t>
  </si>
  <si>
    <t>PROVISIONES PARA CONTINGENCIAS Y OTRAS EROGACIONES ESPECIALES</t>
  </si>
  <si>
    <t>Contingencias  por fenómenos naturales</t>
  </si>
  <si>
    <t>Contingencias socioeconómicas</t>
  </si>
  <si>
    <t>Otras erogaciones especiales</t>
  </si>
  <si>
    <t>Fondo general de 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</si>
  <si>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</si>
  <si>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</si>
  <si>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</si>
  <si>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</si>
  <si>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</si>
  <si>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 de la Federación a las entidades federativas</t>
  </si>
  <si>
    <t>Aportaciones de la Federación a municipios</t>
  </si>
  <si>
    <t>Aportaciones de las entidades federativas a los municipios</t>
  </si>
  <si>
    <t>Aportaciones  previstas en leyes y decretos al sistema de protección social</t>
  </si>
  <si>
    <t>Aportaciones previstas en leyes y decretos compensatorias a entidades federativas y municipios</t>
  </si>
  <si>
    <t>Convenios de reasignación</t>
  </si>
  <si>
    <t>Convenios de descentralización</t>
  </si>
  <si>
    <t>Otros convenios</t>
  </si>
  <si>
    <t>DEUDA  PÚBLICA</t>
  </si>
  <si>
    <t xml:space="preserve">AMORTIZACIÓN DE LA DEUDA PÚBLICA </t>
  </si>
  <si>
    <t>Amortización de la deuda interna con instituciones de crédito</t>
  </si>
  <si>
    <t>Amortización  de la deuda interna por emisión de títulos y valores</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</si>
  <si>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</si>
  <si>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</si>
  <si>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</si>
  <si>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</si>
  <si>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la deuda externa por emisión de títulos y valores</t>
  </si>
  <si>
    <t>Amortización de arrendamientos financieros internacionales</t>
  </si>
  <si>
    <t>INTERESES DE LA DEUDA PÚBLICA</t>
  </si>
  <si>
    <t>Intereses de la deuda interna con instituciones  de crédito</t>
  </si>
  <si>
    <t>Intereses derivados de la colocación de títulos y valores</t>
  </si>
  <si>
    <t>Intereses por arrendamientos  financieros nacionales</t>
  </si>
  <si>
    <t xml:space="preserve">Intereses de la deuda externa con instituciones de crédito </t>
  </si>
  <si>
    <t>Intereses de la deuda con organismos financieros internacionales</t>
  </si>
  <si>
    <t xml:space="preserve">Intereses de la deuda bilateral  </t>
  </si>
  <si>
    <t>Intereses derivados de la colocación de títulos y valores en el exterior</t>
  </si>
  <si>
    <t>Intereses por arrendamientos financieros internacionales</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</si>
  <si>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</si>
  <si>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</si>
  <si>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</si>
  <si>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</si>
  <si>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</si>
  <si>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</si>
  <si>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</si>
  <si>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Costos por coberturas</t>
  </si>
  <si>
    <t>APOYOS FINANCIEROS</t>
  </si>
  <si>
    <t>Apoyos a intermediarios financieros</t>
  </si>
  <si>
    <t>Apoyos a ahorradores y deudores del Sistema Financiero Nacional</t>
  </si>
  <si>
    <t>ADEUDOS DE EJERCICIOS FISCALES ANTERIORES (ADEFAS)</t>
  </si>
  <si>
    <t>ADEFAS</t>
  </si>
  <si>
    <t>TOTAL DE EGRESOS</t>
  </si>
  <si>
    <t>COG/FF</t>
  </si>
  <si>
    <t>TOTAL ANUAL</t>
  </si>
  <si>
    <t>CA</t>
  </si>
  <si>
    <t>UA</t>
  </si>
  <si>
    <t>Nombre de la unidad responsable</t>
  </si>
  <si>
    <t>3.0.0.0.0.</t>
  </si>
  <si>
    <t>3.1.1.0.0.</t>
  </si>
  <si>
    <t>GOBIERNO GENERAL MUNICIPAL</t>
  </si>
  <si>
    <t>3.1.1.1.0.</t>
  </si>
  <si>
    <t>Gobierno Municipal</t>
  </si>
  <si>
    <t>3.1.1.1.1.</t>
  </si>
  <si>
    <t>Órgano Ejecutivo Municipal (Ayuntamiento)</t>
  </si>
  <si>
    <t>FN</t>
  </si>
  <si>
    <t>SF</t>
  </si>
  <si>
    <t>Definición</t>
  </si>
  <si>
    <t>Nombre de la Plaza</t>
  </si>
  <si>
    <t>Adscripción de la Plaza</t>
  </si>
  <si>
    <t>Dietas y Sueldo Base</t>
  </si>
  <si>
    <t>Mensual</t>
  </si>
  <si>
    <t>111-113</t>
  </si>
  <si>
    <t>No. Plazas</t>
  </si>
  <si>
    <t xml:space="preserve">Primas por años  </t>
  </si>
  <si>
    <t>TOTALES</t>
  </si>
  <si>
    <t>GOBIERNO</t>
  </si>
  <si>
    <t>LEGISLACIÓN</t>
  </si>
  <si>
    <t>Comprende las acciones relativas a la iniciativa, revisión, elaboración, aprobación, emisión y difusión de leyes, reglamentos y acuerdos; así como la fiscalización de la cuenta pública, entre otras.</t>
  </si>
  <si>
    <t>Legislación</t>
  </si>
  <si>
    <t>Comprende las acciones relativas a la iniciativa, revisión, elaboración, aprobación, emisión y difusión de leyes, decretos, reglamentos y acuerdos, a quienes la constitución política del país y de las entidades federativas les otorgan la facultad de hacerlo.</t>
  </si>
  <si>
    <t>Fiscalización</t>
  </si>
  <si>
    <t>Comprende las acciones relativas a la fiscalización de la rendición de cuentas.</t>
  </si>
  <si>
    <t>JUSTICIA</t>
  </si>
  <si>
    <t>Comprende la Administración de la Procuración e Impartición de la Justicia, como las acciones de las fases de investigación, acopio de pruebas e indicios, hasta la imposición, ejecución y cumplimiento de resoluciones de carácter penal, civil, familiar, administrativo, laboral, electoral; del conocimiento y calificación de las infracciones e imposición de sanciones en contra de quienes presuntamente han violado la Ley o disputen un derecho, exijan su reconocimiento o en su caso impongan obligaciones. Así como las acciones orientadas a la persecución oficiosa o a petición de parte ofendida, de las conductas que transgreden las disposiciones legales, las acciones de representación de los intereses sociales en juicios y procedimientos que se realizan ante las instancias de justicia correspondiente. Incluye la administración de los centros de reclusión y readaptación. Así como los programas, actividades y proyectos relacionados con los derechos humanos, entre otros.</t>
  </si>
  <si>
    <t>Impartición  de Justicia</t>
  </si>
  <si>
    <t>Comprende las acciones que desarrollan el Poder Judicial, los Tribunales Agrarios, Fiscales y Administrativos, así como las relativas a la impartición de justicia en materia laboral. Incluye infraestructura y equipamiento necesarios.</t>
  </si>
  <si>
    <t>Procuración de Justicia</t>
  </si>
  <si>
    <t>Comprende la administración de las actividades inherentes a la procuración de justicia, así como la infraestructura y equipamiento.</t>
  </si>
  <si>
    <t>Reclusión y Readaptación Social</t>
  </si>
  <si>
    <t>Comprende la administración, gestión o apoyo de los centros de reclusión y readaptación social, así como acciones encaminadas a corregir conductas antisociales de quienes infringieron la ley y que por tal razón purgan la pena correspondiente en Centros de Reclusión y Readaptación Social para adultos y menores infractores. incluye la infraestructura y el equipamiento necesario.</t>
  </si>
  <si>
    <t>Derechos Humanos</t>
  </si>
  <si>
    <t>Comprende actividades relacionadas con la protección, observancia, promoción, estudio y divulgación de los derechos humanos en los ámbitos estatal, nacional e internacional. Incluye acciones orientadas a la organización del poder público que permita asegurar jurídicamente el pleno goce de los derechos humanos, así como al impulso del respeto y garantía de los mismos.</t>
  </si>
  <si>
    <t>COORDINACIÓN DE LA POLÍTICA DE GOBIERNO</t>
  </si>
  <si>
    <t>Comprende las acciones enfocadas a la formulación y establecimiento de las directrices, lineamientos de acción y estrategias de gobierno.</t>
  </si>
  <si>
    <t>Presidencia / Gubernatura</t>
  </si>
  <si>
    <t>Comprende las actividades que desarrollan las oficinas del Titular del Poder Ejecutivo de la Federación, Entidades Federativas y Municipios.</t>
  </si>
  <si>
    <t>Política Interior</t>
  </si>
  <si>
    <t>Incluye la planeación, formulación, diseño, ejecución e implantación de la política del desarrollo político y las actividades de enlace con el Congreso.</t>
  </si>
  <si>
    <t>Preservación y Cuidado del Patrimonio Público</t>
  </si>
  <si>
    <t>Incluye las actividades para la preservación y cuidado del patrimonio público (monumentos, obras artísticas y edificios, entre otros).</t>
  </si>
  <si>
    <t>Función Pública</t>
  </si>
  <si>
    <t>Incluye  el control, fiscalización y evaluación interna de la gestión gubernamental.</t>
  </si>
  <si>
    <t>Asuntos Jurídicos</t>
  </si>
  <si>
    <t>Comprende las acciones de coordinación jurídica que desarrolla la Consejería Jurídica del Poder Ejecutivo, así como los servicios de asesoría y asistencia jurídica a  gobernadores y presidentes.</t>
  </si>
  <si>
    <t>Organización de Procesos Electorales</t>
  </si>
  <si>
    <t>Comprende la planeación, supervisión, control y organización de acciones inherentes a los procesos electorales; así como la regulación de los recursos financieros que se destinan a los distintos órganos electorales y a los partidos políticos.</t>
  </si>
  <si>
    <t>Población</t>
  </si>
  <si>
    <t>Incluye la planeación, formulación, diseño, ejecución e implantación de la política poblacional y de los servicios migratorios.</t>
  </si>
  <si>
    <t>Territorio</t>
  </si>
  <si>
    <t>Incluye la planeación, formulación, diseño, ejecución e implantación de la política territorial.</t>
  </si>
  <si>
    <t>Incluye otras acciones enfocadas a la formulación y establecimiento de las directrices, lineamientos de acción y estrategias de gobierno no consideradas en otras subfunciones.</t>
  </si>
  <si>
    <t>RELACIONES EXTERIORES</t>
  </si>
  <si>
    <t>Incluye la planeación, formulación, diseño, e implantación de la política exterior en los ámbitos bilaterales y multilaterales, así como la promoción de la cooperación internacional y la ejecución de acciones culturales de igual tipo.</t>
  </si>
  <si>
    <t>Relaciones Exteriores</t>
  </si>
  <si>
    <t>Incluye la planeación, formulación, diseño, e implantación de la política exterior en los ámbitos bilaterales y multilaterales, así  como la promoción de la cooperación nacional e internacional y la ejecución de acciones culturales de igual tipo.</t>
  </si>
  <si>
    <t>ASUNTOS FINANCIEROS Y HACENDARIOS</t>
  </si>
  <si>
    <t>Comprende el diseño y ejecución de los asuntos relativos a cubrir todas las acciones inherentes a los asuntos financieros y hacendarios.</t>
  </si>
  <si>
    <t xml:space="preserve">Asuntos Financieros  </t>
  </si>
  <si>
    <t>Comprende la planeación, formulación, diseño, ejecución, implantación, así como las actividades de normatividad, reglamentación y operación de la política financiera. Así como diseño y ejecución de la política financiera mediante la regulación, normatividad y supervisión del sistema financiero y otros servicios que corresponda realizar de conformidad con los ordenamientos legales vigentes.</t>
  </si>
  <si>
    <t>Asuntos Hacendarios</t>
  </si>
  <si>
    <t>Comprende la planeación, formulación, diseño, ejecución, implantación, así como las actividades de normatividad, reglamentación y operación de la política fiscal (ingreso, gasto y financiamiento), así como la gestión de tesorería y otros servicios que corresponda realizar de conformidad con los ordenamientos legales vigentes. Incluye las actividades de gestión y regulación de las entidades que administran los juegos y sorteos.</t>
  </si>
  <si>
    <t>SEGURIDAD NACIONAL</t>
  </si>
  <si>
    <t xml:space="preserve">Comprende los programas, actividades y proyectos relacionados con la planificación y operación del Ejército, Armada y la Fuerza Aérea de México, así como la administración de los asuntos militares y servicios inherentes a la Seguridad Nacional. </t>
  </si>
  <si>
    <t>Defensa</t>
  </si>
  <si>
    <t>Comprende las  actividades relacionadas con la operación del Ejército y la Fuerza Aérea de México.</t>
  </si>
  <si>
    <t>Marina</t>
  </si>
  <si>
    <t>Comprende las actividades relacionadas con la operación de la Armada de México.</t>
  </si>
  <si>
    <t>Inteligencia para la Preservación de la Seguridad Nacional</t>
  </si>
  <si>
    <t>Comprende las actividades relacionadas con la seguridad  nacional. Incluye la operación del Centro de Investigación y Seguridad Nacional (CISEN).</t>
  </si>
  <si>
    <t>ASUNTOS DE ORDEN PÚBLICO Y DE SEGURIDAD INTERIOR</t>
  </si>
  <si>
    <t>Comprende los programas, actividades y proyectos relacionados con el orden y seguridad pública, así como las acciones que realizan los gobiernos Federal, Estatales y Municipales, para la investigación y prevención de conductas delictivas; también su participación en programas conjuntos de reclutamiento, capacitación, entrenamiento, equipamiento y ejecución de acciones coordinadas, al igual que el de orientación, difusión, auxilio y protección civil para prevención de desastres, entre otras. Incluye los servicios de policía, servicios de protección contra incendios.</t>
  </si>
  <si>
    <t>Policía</t>
  </si>
  <si>
    <t>Incluye la administración de asuntos y servicios policiacos, combate a la delincuencia y narcotráfico, adiestramiento del cuerpo policiaco, estadísticas de arresto y criminalidad, así como la reglamentación y el control del tránsito por carretera.</t>
  </si>
  <si>
    <t>Protección Civil</t>
  </si>
  <si>
    <t>Incluye la planeación, formulación, diseño, ejecución e implantación de la política de protección civil; así como las actividades en materia de prevención, auxilio, atención y rehabilitación del orden y servicios públicos en casos de desastres naturales.</t>
  </si>
  <si>
    <t>Otros Asuntos de Orden Público y Seguridad</t>
  </si>
  <si>
    <t>Incluye las actividades que realicen los entes públicos en materia de orden, seguridad y justicia que no se encuentren consideradas en otras subfunciones.</t>
  </si>
  <si>
    <t>Sistema Nacional de Seguridad Pública</t>
  </si>
  <si>
    <t>Incluye las acciones realizadas bajo la coordinación del Secretariado Ejecutivo del Sistema Nacional de Seguridad Pública.</t>
  </si>
  <si>
    <t>Este grupo comprende servicios que no están vinculados a una función concreta y que generalmente son de cometido de oficinas centrales a los diversos niveles del gobierno, tales como los servicios generales de personal, planificación y estadísticas. También comprende los servicios vinculados a una determinada función que son de cometido de dichas oficinas centrales. Por ejemplo, se incluye aquí la recopilación de estadísticas de la industria, el medio ambiente, la salud o la educación por un organismo estadístico central.</t>
  </si>
  <si>
    <t>Comprende las actividades referentes a la prestación de servicios enfocados a proporcionar seguridad jurídica al ciudadano en su persona, en sus bienes y en su interacción con los demás ciudadanos a través  de las acciones de Registro Civil, Catastro y Registro Público de la Propiedad y del Comercio, entre otros. Así como las Actividades relacionadas con servicios administrativos y patrimoniales.</t>
  </si>
  <si>
    <t>Servicios Estadísticos</t>
  </si>
  <si>
    <t>Considera las acciones que realizan los entes públicos relacionadas con los sistemas de información y las estadísticas nacionales.</t>
  </si>
  <si>
    <t>Servicios de Comunicación y Medios</t>
  </si>
  <si>
    <t>Incluye la planeación, formulación, diseño, ejecución e implantación de servicios de comunicación social y la relación con los medios informativos, estatales y privados, así como los servicios informativos en medios impresos y electrónicos.</t>
  </si>
  <si>
    <t>Acceso a la Información Pública Gubernamental</t>
  </si>
  <si>
    <t>Comprende las actividades y las acciones orientadas a garantizar el acceso de toda persona a la información en posesión de los tres niveles de Gobierno, así como de los organismos autónomos además de su integración y difusión.</t>
  </si>
  <si>
    <t>Incluye las actividades que realizan los entes públicos no consideradas en ninguna función o subfunción de esta clasificación.</t>
  </si>
  <si>
    <t>DESARROLLO SOCIAL</t>
  </si>
  <si>
    <t>Incluye los programas, actividades y proyectos relacionados con la presentación de servicios en beneficio de la población con el fin de favorecer el acceso a mejores niveles de bienestar, tales como: servicios educativos, recreación, cultura y otras manifestaciones sociales, salud, protección social, vivienda, servicios urbanos y rurales básicos, así como protección ambiental.</t>
  </si>
  <si>
    <t>Servicios Comunales</t>
  </si>
  <si>
    <t>Comprende la administración, gestión o apoyo de actividades como formulación, administración, coordinación y vigilancia de políticas, planes, programas y presupuestos generales relacionados con los servicios comunitarios distintos a los referidos en las subfunciones anteriores, por ejemplo rastro, panteones, mercados y centrales de abasto; calles, parques y jardines y su equipamiento. Así como la preparación y ejecución de legislación y normas de actuación relacionadas con los mismos, producción y difusión de información general, documentación técnica y estadísticas relacionadas.</t>
  </si>
  <si>
    <t>Desarrollo Regional</t>
  </si>
  <si>
    <t>Incluye las acciones y programas que se llevan a cabo en el ámbito regional a través de instrumentos o mecanismos específicos para impulsar la  infraestructura y su equipamiento, el bienestar social, la actividad económica y apoyos para saneamiento financiero en municipios y entidades federativas.</t>
  </si>
  <si>
    <t>SALUD</t>
  </si>
  <si>
    <t>Comprende los programas, actividades y proyectos relacionados con la presentación de servicios colectivos y personales de salud, entre ellos los servicios para pacientes externos, servicios médicos y hospitalarios generales y especializados, servicios odontológicos, servicios paramédicos, servicios hospitalarios generales y especializados, servicios médicos y centros de maternidad, servicios de residencia de la tercera edad y de convalecencia y otros servicios de salud; así como productos, útiles y equipo médicos, productos farmacéuticos, aparatos y equipos terapéuticos.</t>
  </si>
  <si>
    <t>Prestación de Servicios de Salud a la Comunidad</t>
  </si>
  <si>
    <t>Incluye las campañas para la promoción y prevención de salud y el fomento de la salud pública, tales como la vigilancia epidemiológica, la salud ambiental, el control de vectores y la regulación sanitaria, así como la prestación de servicios de salud por personal no especializado.</t>
  </si>
  <si>
    <t>Prestación de Servicios de Salud a la Persona</t>
  </si>
  <si>
    <t>Este incluye la atención preventiva, diagnóstico, tratamiento y rehabilitación, así como la atención de urgencias en todos los niveles a cargo de personal especializado.</t>
  </si>
  <si>
    <t>Generación de Recursos para la Salud</t>
  </si>
  <si>
    <t>Incluye la creación, fabricación y elaboración de bienes e insumos para la salud, la comercialización de biológicos y reactivos, la formación y desarrollo de recurso humano, así como el desarrollo de la infraestructura y equipamiento en salud.</t>
  </si>
  <si>
    <t>Rectoría del Sistema de Salud</t>
  </si>
  <si>
    <t>Comprende la formulación, administración, coordinación y vigilancia de políticas generales, la planeación estratégica, la generación de información, la evaluación del desempeño, la coordinación intersectorial, la regulación y emisión de normatividad en materia de salud, así como la administración, gestión o apoyo de actividades inherentes, la comunicación social, los asuntos jurídicos y la administración y gestión de los servicios centralizados y descentralizados de suministros y adquisiciones, entre otro.</t>
  </si>
  <si>
    <t>Protección Social en Salud</t>
  </si>
  <si>
    <t>Incluye la operación de los fondos de gastos de atención a catástrofes y de previsión presupuestaria, la integración de la cuota social que cubre el Gobierno y de la aportación solidaria; incluye asimismo, las acciones de información, evaluación, investigación, capacitación y acreditación del Sistema de Protección Social en Salud.</t>
  </si>
  <si>
    <t>RECREACIÓN, CULTURA Y OTRAS MANIFESTACIONES SOCIALES</t>
  </si>
  <si>
    <t>Comprende los programas, actividades y proyectos relacionados con la promoción, fomento y presentación de servicios culturales, recreativos y deportivos, otras manifestaciones sociales, radio, televisión y editoriales, actividades recreativas.</t>
  </si>
  <si>
    <t>Deporte y Recreación</t>
  </si>
  <si>
    <t>Incluye administración, supervisión, regulación, promoción, difusión y prestación de servicios de asuntos deportivos y recreativos; gestión o apoyo de instalaciones para la práctica deportiva o los acontecimientos relacionados con deportes activos (campos de deporte, canchas de tenis, canchas de squash, pistas de atletismo, campos de golf, cuadriláteros de boxeo, pistas de patinaje, gimnasios, etcétera); gestión o apoyo de instalaciones para actividades recreativas (parque, plazas, playas, zonas de acampada y alojamiento público cercano a estos lugares, piscinas de natación, baños públicos para la higiene personal), entre otros.</t>
  </si>
  <si>
    <t>Cultura</t>
  </si>
  <si>
    <t>Incluye administración, supervisión, regulación, promoción, difusión y prestación de servicios de asuntos culturales; gestión o apoyo de instalaciones para actividades culturales (bibliotecas, museos, galerías de arte, teatros, salones de exposición, monumentos, edificios y lugares históricos, jardines zoológicos y botánicos, acuarios, viveros, entre otros); producción, gestión o apoyo de actos culturales (conciertos, producciones teatrales y cinematográficas, exposiciones de arte, entre otros).</t>
  </si>
  <si>
    <t>Radio, Televisión y Editoriales</t>
  </si>
  <si>
    <t>Incluye la administración, supervisión y regulación de asuntos y servicios relacionados con la radio, la televisión y la edición, así como la gestión o apoyo de los mismos.</t>
  </si>
  <si>
    <t>Asuntos Religiosos y Otras Manifestaciones Sociales</t>
  </si>
  <si>
    <t>Comprende la administración, control y regulación de asuntos religiosos y otras manifestaciones sociales, así como el suministro, apoyo a su gestión, mantenimiento y reparación de instalaciones para servicios religiosos.</t>
  </si>
  <si>
    <t>EDUCACIÓN</t>
  </si>
  <si>
    <t>Comprende la prestación de los servicios educativos en todos los niveles, en general a los programas, actividades y proyectos relacionados con al educación preescolar, primaria, secundaria, media superior, técnica, superior y posgrados, servicios auxiliares de la educación y otras no clasificadas en los conceptos anteriores.</t>
  </si>
  <si>
    <t>Educación Básica</t>
  </si>
  <si>
    <t>Incluye las acciones relacionadas con el fomento, prestación, regulación, seguimiento y evaluación de los servicios de educación básica, así como el desarrollo de la infraestructura en espacios educativos vinculados a la educación preescolar, primaria y secundaria.</t>
  </si>
  <si>
    <t>Educación Media Superior</t>
  </si>
  <si>
    <t>Incluye las acciones relacionadas con el fomento, prestación, regulación, seguimiento y evaluación de los servicios de educación media superior, así como el desarrollo de la infraestructura en espacios educativos vinculados a la misma.</t>
  </si>
  <si>
    <t>Educación Superior</t>
  </si>
  <si>
    <t>Incluye las acciones relacionadas con el fomento, prestación, regulación, seguimiento y evaluación de los servicios de educación superior, así como el desarrollo de la infraestructura en espacios educativos vinculados a la misma.</t>
  </si>
  <si>
    <t>Posgrado</t>
  </si>
  <si>
    <t>Incluye las acciones relacionadas con el fomento, prestación, regulación, seguimiento y evaluación de los servicios educativos de posgrado, así como el desarrollo de la infraestructura en espacios educativos vinculados a la misma.</t>
  </si>
  <si>
    <t>Educación para Adultos</t>
  </si>
  <si>
    <t>Incluye las acciones relacionadas con el fomento, prestación, regulación, seguimiento y evaluación de los servicios educativos para adultos y alfabetización en los diferentes niveles, así como el desarrollo de la infraestructura en espacios educativos vinculados a la misma.</t>
  </si>
  <si>
    <t>Otros Servicios Educativos y Actividades Inherentes</t>
  </si>
  <si>
    <t>Incluye otros servicios educativos no considerados en las subfunciones anterior; así como las acciones la administración, gestión o apoyo de actividades inherentes, como la formulación, administración, coordinación y vigilancia de políticas generales en materia de educación; regulación y normatividad, comunicación social; asuntos jurídicos; y la administración y gestión de los servicios centralizados de suministros y adquisiciones; las acciones que se desarrollan para proporcionar servicios donde concurren diferentes niveles educativos, tales como la distribución de libros de textos gratuitos, material educativo, didáctico y becas; así como desayunos escolares, entre otros.</t>
  </si>
  <si>
    <t>PROTECCIÓN SOCIAL</t>
  </si>
  <si>
    <t>Comprende los programas, actividades y proyectos relacionados con la protección social que desarrollan los entes públicos en materia de incapacidad económica o laboral, edad avanzada, personas en situación económica extrema, familia e hijos, desempleo, vivienda, exclusión social. Incluye las prestaciones económicas y sociales, los beneficios en efectivo o en especie, tanto a la población asegurada como a la no asegurada. Incluye también los gastos en servicios y transferencias a personas y familias y los gastos en servicios proporcionados a distintas agrupaciones.</t>
  </si>
  <si>
    <t>Enfermedad e Incapacidad</t>
  </si>
  <si>
    <t>Incluye las erogaciones que por concepto de los seguros de enfermedad y maternidad, riesgo de trabajo e invalidez y vida (pensiones) realizan entidades como IMSS, ISSSTE, ISSFAM, PEMEX, CFE, entre otras.</t>
  </si>
  <si>
    <t>Edad Avanzada</t>
  </si>
  <si>
    <t>Incluye las erogaciones que por concepto del seguro de cesantía en edad avanzada y vejez (jubilaciones) realizan entidades como IMSS, ISSSTE, ISSFAM, PEMEX, CFE, entre otras.</t>
  </si>
  <si>
    <t>Familia e Hijos</t>
  </si>
  <si>
    <t>Incluye la prestación de protección social en forma de prestaciones en efectivo y en especie a familias con hijos a cargo; administración, gestión o apoyo de estos planes de protección social; prestaciones en efectivo, como asignaciones por maternidad, pagos en caso de nacimiento, licencias por cuidado de los hijos, subsidios familiares o subvenciones por hijos a cargo, otros pagos efectuados periódicamente o de una sola vez para apoyar a las familias y ayudarlas a sufragar los costos de ciertas necesidades (por ejemplo, las familias monoparentales o las familias con hijos minusválidos), entre otros.</t>
  </si>
  <si>
    <t>Desempleo</t>
  </si>
  <si>
    <t>Incluye la prestación de protección social en forma de prestaciones en efectivo o en especie a personas que están capacitadas para trabajar y dispuestas a trabajar pero no pueden encontrar un empleo adecuado; así como la administración, gestión o apoyo de estos planes de protección social.</t>
  </si>
  <si>
    <t>Alimentación y Nutrición</t>
  </si>
  <si>
    <t>Comprende los programas, actividades y proyectos económicos y sociales relacionados con la distribución y dotación de alimentos y bienes básicos y de consumo generalizado a la población en situación económica extrema.</t>
  </si>
  <si>
    <t>Apoyo Social para la Vivienda</t>
  </si>
  <si>
    <t>Incluye la prestación de protección social en forma de prestaciones en especie para ayudar a las familias a sufragar el costo de una vivienda ()previa comprobación de los ingresos de los beneficiarios); así como la administración, gestión o apoyo de estos planes de protección social; prestaciones en especie, como los pagos a corto o a largo plazo para ayudar a los inquilinos a pagar sus alquileres, los pagos para ayudar a los dueños u ocupantes actuales de una vivienda a sufragar los costos de ésta (es decir, para ayudar en el pago de hipotecas o intereses).</t>
  </si>
  <si>
    <t>Indígenas</t>
  </si>
  <si>
    <t>Comprende los servicios de asistencia social que se prestan en comunidades indígenas.</t>
  </si>
  <si>
    <t xml:space="preserve"> Otros Grupos Vulnerables</t>
  </si>
  <si>
    <t>Comprende los servicios que se prestan a grupos con necesidades especiales como: niños, personas con capacidades diferentes, manutención a personas mayores de 60 años; así como atención a diversos grupos vulnerables (incluye albergues y servicios comunitarios).</t>
  </si>
  <si>
    <t>Otras de Seguridad Social y Asistencia Social</t>
  </si>
  <si>
    <t>Incluye esquemas de protección social a población no asegurada (Seguro Popular de Salud), el pago de prestaciones sociales a través de las instituciones de seguridad social, tales como compensaciones de carácter militar, estancias de bienestar social, espacios físicos y educativos, así como pagas y ayudas de defunción. Comprenden las acciones de gestión y apoyo de actividades de asistencia social e incluye la prestación de servicios de asistencia social en forma de beneficios en efectivo y en especie a las víctimas de desastres naturales.</t>
  </si>
  <si>
    <t>OTROS ASUNTOS SOCIALES</t>
  </si>
  <si>
    <t>Comprende otros asuntos sociales no comprendidos en las funciones anteriores.</t>
  </si>
  <si>
    <t>Otros Asuntos Sociales</t>
  </si>
  <si>
    <t>Comprende otros asuntos sociales no comprendidos en las subfunciones anteriores.</t>
  </si>
  <si>
    <t>DESARROLLO ECONÓMICO</t>
  </si>
  <si>
    <t>Comprende los programas, actividades y proyectos relacionados con la promoción del desarrollo económico y fomento a la producción y comercialización agropecuaria, agroindustrial, acuacultura, pesca, desarrollo hidroagrícola y fomento forestal, así como la producción y prestación de bienes y servicios públicos, en forma complementaria a los bienes y servicios que ofrecen los particulares.</t>
  </si>
  <si>
    <t>ASUNTOS ECONÓMICOS, COMERCIALES Y LABORALES EN GENERAL</t>
  </si>
  <si>
    <t>Comprende la administración de asuntos y servicios económicos, comerciales y laborales en general, inclusive asuntos comerciales exteriores; gestión o apoyo de programas laborales y de instituciones que se ocupan de patentes, marcas comerciales, derechos de autor, inscripciones de empresas, pronósticos meteorológicos, pesas y medidas, levantamientos hidrológicos, levantamientos geodésicos, etc.; reglamentación o apoyo de actividades económicas y comerciales generales, tales como el comercio de exportación e importación en su conjunto, mercados de productos básicos y de valores de capital, controles generales de los ingresos, actividades de fomento del comercio en general, reglamentación general de monopolios y otras restricciones al comercio y al acceso al mercado, etc. Así como de la formulación, ejecución y aplicación de políticas económicas, comerciales y laborales.</t>
  </si>
  <si>
    <t>Asuntos Económicos y Comerciales en General</t>
  </si>
  <si>
    <t>Comprende la administración de asuntos y servicios económicos y comerciales en general, formulación y ejecución de políticas económicas y comerciales generales; enlace entre las diferentes ramas del gobierno y entre éste y el comercio; reglamentación o apoyo de actividades económicas y comerciales generales tales como: mercados de productos básicos y de valores de capital, controles generales de los ingresos, actividades de fomento del comercio en general, reglamentación general de monopolios y otras restricciones al comercio y al acceso al mercado.</t>
  </si>
  <si>
    <t>Asuntos Laborales Generales</t>
  </si>
  <si>
    <t>Comprende la administración de asuntos y servicios laborales generales; formulación y aplicación de políticas laborales generales; supervisión y reglamentación de las condiciones de trabajo (jornada de trabajo, salarios, seguridad, entre otras); enlace entre las diferentes ramas del gobierno y entre éste y las organizaciones industriales, empresariales y laborales generales; incluye la gestión o apoyo de programas o planes generales para facilitar la movilidad en el empleo, reducir la discriminación por motivo de sexo, raza, edad y de otra índole, reducir la tasa de desempleo en regiones deprimidas o subdesarrolladas, fomentar el empleo de grupos desfavorecidos u otros grupos caracterizados por elevadas tasas de desempleo, entre otros.</t>
  </si>
  <si>
    <t>AGROPECUARIA, SILVICULTURA, PESCA Y CAZA</t>
  </si>
  <si>
    <t>Comprende los programas, actividades y proyectos relacionados con el fomento a la producción, y comercialización agropecuaria, silvicultura, pesca y caza, agroindustrial, desarrollo hidroagrícola y fomento forestal.</t>
  </si>
  <si>
    <t>Agropecuaria</t>
  </si>
  <si>
    <t>Incluye los programas, actividades y proyectos relacionados con el fomento, regulación , producción, distribución, comercialización e infraestructura agropecuaria. Así como las acciones relativas a la regularización agraria y el pago de obligaciones jurídicas ineludibles en la materia.</t>
  </si>
  <si>
    <t>Silvicultura</t>
  </si>
  <si>
    <t>Incluye los programas, actividades y proyectos relacionados con el fomento a la producción y comercialización de silvicultura como la conservación, ampliación y explotación racionalizada de reservas forestales; supervisión y reglamentación de explotaciones forestales y concesión de licencias para la tala de árboles; la preservación y recuperación de suelos, desarrollo de la infraestructura para la conservación de bosques y selvas, así como el fomento de la producción forestal.</t>
  </si>
  <si>
    <t>Acuacultura, Pesca y Caza</t>
  </si>
  <si>
    <t>Incluye los programas, actividades y proyectos relacionados con el fomento a la producción y comercialización de pesca y caza; la organización, asistencia técnica e investigación en materia acuícola y pesquera, así como la construcción, conservación y mantenimiento de la infraestructura pesquera y sistema acuícola; protección, propagación y explotación racionalizada de poblaciones de peces y animales salvajes; supervisión y reglamentación de la pesca de agua dulce, oceánica y costera, la piscicultura, la caza de animales salvajes y la concesión de licencias de pesca y de caza.</t>
  </si>
  <si>
    <t>Agroindustrial</t>
  </si>
  <si>
    <t>Incluye los programas, actividades y proyectos relacionados con el fomento a la producción y comercialización agroindustrial, como el otorgamiento de apoyos para la industrialización de la producción agropecuaria.</t>
  </si>
  <si>
    <t>Hidroagrícola</t>
  </si>
  <si>
    <t>Incluye la infraestructura hidroagrícola relacionada con el desarrollo agropecuario.</t>
  </si>
  <si>
    <t>Apoyo Financiera a la Banca y Seguro Agropecuario</t>
  </si>
  <si>
    <t>Incluye los programas y acciones relacionadas con el financiamientos al sector y con el seguro agropecuario.</t>
  </si>
  <si>
    <t>COMBUSTIBLES Y ENERGÍA</t>
  </si>
  <si>
    <t>Comprende los programas, actividades y proyectos relacionados con la producción y comercialización de combustibles y energía. Tales como el petróleo y gas natural, carbón y otros combustibles minerales sólidos, combustibles nucleares y otros, electricidad y la energía no eléctrica.</t>
  </si>
  <si>
    <t>Carbón y Otros Combustibles Minerales Sólidos</t>
  </si>
  <si>
    <t>Esta clase comprende carbón de todas las calidades, lignito y turba, sea cual fuere el método de extracción o beneficio y su conversión en otras formas de combustibles, como el coque o el gas; la conservación descubrimiento, aprovechamiento y explotación racionalizada de recursos de combustibles mineras sólidos; así como la administración de asuntos y servicios relacionados con los mismos. Incluye la supervisión y reglamentación de la extracción, el procesamiento, la distribución y la utilización de combustibles minerales sólidos, así como la producción y difusión de información general, documentación técnica y estadísticas sobre asuntos y servicios relacionados con los mismos.</t>
  </si>
  <si>
    <t>Petróleo y Gas Natural (Hidrocarburos)</t>
  </si>
  <si>
    <t xml:space="preserve">Incluye la exploración y explotación de crudo y gas, la refinación del crudo, el procesamiento del gas, así como la petroquímica básica y otros petroquímicos secundarios. Considera entre otras actividades sustantivas: la perforación y terminación de pozos, construcción de plataformas y plantas de proceso de refinación, así como plantas criogénicas. Asimismo incluye la supervisión y reglamentación de la extracción, procesamiento, distribución y utilización de petróleo y gas natural. </t>
  </si>
  <si>
    <t>Combustibles Nucleares</t>
  </si>
  <si>
    <t>Incluye la administración de asuntos y servicios relacionados con los combustibles nucleares; conservación, descubrimiento, aprovechamiento y explotación racionalizada de recursos  de materiales nucleares; supervisión y reglamentación de la extracción y el procesamiento de materiales de combustible nuclear y de la fabricación, distribución y utilización de elementos de combustible nuclear; así como la producción y difusión de información general, documentación técnica  y estadísticas sobre asuntos y servicios relacionados con los mismos.</t>
  </si>
  <si>
    <t>Otros Combustibles</t>
  </si>
  <si>
    <t>Incluye la administración de asuntos y servicios que conciernen a combustibles como el alcohol, la madera y sus desechos, el bagazo y otros combustibles no comerciales; así como la producción y difusión de información general, documentación técnica y estadísticas sobre disponibilidad, producción y utilización de esos combustibles.</t>
  </si>
  <si>
    <t>Electricidad</t>
  </si>
  <si>
    <t>Incluye la generación, transformación, conservación, aprovechamiento, transmisión y venta de energía eléctrica, así como la construcción y mantenimiento de plantas de generación, sistema de transformación y líneas de distribución.  También considera la supervisión, reglamentación, producción y difusión de información general, documentación técnica y estadística.</t>
  </si>
  <si>
    <t>Energía no Eléctrica</t>
  </si>
  <si>
    <t>Comprende la administración de asuntos y servicios de la energía no eléctrica, eólica y solar que se refieren principalmente a generación, transformación, transmisión, producción, distribución y utilización de calor en forma de vapor y agua o aire calientes; así como la construcción y mantenimiento de plantas de generación, sistemas de transformación y líneas de distribución; la producción y difusión de información general, documentación técnica y estadísticas sobre disponibilidad, producción y utilización de las mismas.</t>
  </si>
  <si>
    <t>MINERÍA, MANUFACTURAS Y CONSTRUCCIÓN</t>
  </si>
  <si>
    <t>Comprende los programas, actividades, y proyectos relacionados con la administración de asuntos y servicios relacionados con la minería, los recursos minerales (excepto combustibles minerales), manufacturas y construcción; la conservación, descubrimiento, aprovechamiento y explotación racionalizada de recursos minerales; desarrollo, ampliación o mejoramiento de las manufacturas; supervisión, reglamentación, producción y difusión de información para actividades de minería, manufactura y construcción.</t>
  </si>
  <si>
    <t>Extracción de Recursos Minerales excepto los Combustibles Minerales</t>
  </si>
  <si>
    <t>Comprende la administración de asuntos y servicios relacionados con la minería y los recursos minerales como minerales metalíferos, arena, arcilla, piedra, minerales para la fabricación de productos químicos y fertilizantes, sal, piedras preciosos, amianto, yeso, entre otros; conservación, descubrimiento, aprovechamiento y explotación racionalizada de recursos minerales; supervisión y reglamentación de la prospección , la extracción,  la comercialización y otros aspectos de la producción de minerales.</t>
  </si>
  <si>
    <t>Manufacturas</t>
  </si>
  <si>
    <t>Comprende la administración de asuntos y servicios de manufacturas; desarrollo, ampliación o mejoramiento; supervisión y reglamentación del establecimiento y funcionamiento de plantas fabriles; enlace con asociaciones de fabricantes y otras organizaciones interesadas en asuntos y servicios de manufacturas.</t>
  </si>
  <si>
    <t>Construcción</t>
  </si>
  <si>
    <t>Comprende la administración, promoción, reglamentación y control de la industria de la construcción. Las edificaciones se clasifican en la función que corresponda de acuerdo a su propósito.</t>
  </si>
  <si>
    <t>TRANSPORTE</t>
  </si>
  <si>
    <t>Comprende la administración de asuntos y servicios relacionados con la explotación, la utilización, la construcción y el mantenimiento de sistemas e instalaciones del transporte por carretera, ferroviario, aéreo, agua, oleoductos y gasoductos y otros sistemas. Así como la supervisión y reglamentación.</t>
  </si>
  <si>
    <t>Transporte por Carretera</t>
  </si>
  <si>
    <t>Incluye las acciones relacionadas con la construcción, explotación, utilización y mantenimiento de sistemas e instalaciones del transporte por carretera, como carreteras troncales, red de carreteras carreteras alimentadoras, caminos rurales, brechas forestales, puentes, túneles, parques de estacionamiento, terminales de autobuses, entre otras. Así como la supervisión, reglamentación, producción y difusión de información general, documentación técnica y estadísticas sobre el funcionamiento del sistema de transporte por carretera.</t>
  </si>
  <si>
    <t>Transporte por Agua y Puertos</t>
  </si>
  <si>
    <t>Incluye las acciones relacionadas con la construcción, explotación, utilización y mantenimiento de sistemas y servicios de transporte por vías de navegación interior, costeras y por mar, como la operación de la infraestructura en puertos, vigilancia, ayudas a la navegación marítima y mantenimiento de edificios de terminales marítimas. Así como la supervisión, reglamentación, producción y difusión de información general, documentación técnica y estadísticas sobre el funcionamiento del sistema de transporte por agua.</t>
  </si>
  <si>
    <t>Transporte por Ferrocarril</t>
  </si>
  <si>
    <t>Incluye las acciones relacionadas con la construcción, explotación, utilización y mantenimiento de sistemas e instalaciones de transporte ferroviario. Así como el desarrollo de la infraestructura correspondiente; supervisión, reglamentación, producción y difusión de información general, documentación técnica y estadísticas sobre el funcionamiento del sistema de transporte por ferrocarril.</t>
  </si>
  <si>
    <t>Transporte Aéreo</t>
  </si>
  <si>
    <t>Incluye las acciones relacionadas con la explotación, utilización, construcción y mantenimiento de sistemas e instalaciones de transporte aéreo y espacial, como la operación de la infraestructura en aeropuertos, vigilancia y ayudas a la navegación aérea, así como la conservación de pistas, plataformas y edificios de terminales aéreas. También la supervisión, reglamentación, producción y difusión de información general, documentación técnica y estadísticas sobre el funcionamiento de los mismos.</t>
  </si>
  <si>
    <t>Transporte por Oleoductos y Gasoductos y Otros Sistemas de Transporte</t>
  </si>
  <si>
    <t>Incluye las acciones relacionadas con la explotación, utilización, construcción, rehabilitación y modernización, mantenimiento, operación, medición y monitoreo de sistemas de transporte por oleoductos y gasoductos y otros sistemas de transporte. Así como la supervisión, reglamentación, producción y difusión de información general, documentación técnica y estadísticas sobre el funcionamiento de dichos sistemas.</t>
  </si>
  <si>
    <t>Otros Relacionados con Transporte</t>
  </si>
  <si>
    <t>Incluye la prestación de servicios con este sector, no considerados en subfunciones anteriores.</t>
  </si>
  <si>
    <t>COMUNICACIONES</t>
  </si>
  <si>
    <t>Comprende los programas, actividades y proyectos relacionados con la administración de asuntos y servicios relacionados con la construcción, la ampliación, el mejoramiento, la explotación y el mantenimiento de sistemas de comunicaciones, telecomunicaciones y postal.</t>
  </si>
  <si>
    <t>Comunicaciones</t>
  </si>
  <si>
    <t>Incluye la prestación de servicios en materia de comunicaciones, telecomunicaciones y postal, así como el desarrollo de la infraestructura correspondiente. También la reglamentación del funcionamiento de los sistemas de comunicaciones, producción y difusión de información general, documentación técnica y estadísticas sobre asuntos y servicios relacionados con la misma.</t>
  </si>
  <si>
    <t>TURISMO</t>
  </si>
  <si>
    <t>Comprende la administración, fomento y desarrollo de asuntos y servicios de turismo; enlace con las industrias del transporte, los hoteles y los restaurantes y otras industrias que se beneficien con la presencia de turistas, la explotación de oficinas de turismo en el país y en el exterior; organización de campañas publicitarias, inclusive la producción y difusión de literatura de promoción, entre otras.</t>
  </si>
  <si>
    <t>Turismo</t>
  </si>
  <si>
    <t>Incluye las acciones de fomento, financiamiento y regulación de la infraestructura turística, así como la regulación de los servicios de turismo y ecoturismo y prestación de servicios turísticos.</t>
  </si>
  <si>
    <t>Hoteles y Restaurantes</t>
  </si>
  <si>
    <t>Comprende la administración de asuntos y servicios relativos a la construcción, ampliación, mejoramiento, explotación y mantenimiento de hoteles y restaurantes; así como la supervisión y reglamentación. incluye la producción y difusión de información general, documentación técnica y estadísticas sobre los mismos.</t>
  </si>
  <si>
    <t>CIENCIA, TECNOLOGÍA E INNOVAVIÓN</t>
  </si>
  <si>
    <t>Comprende los programas y actividades que realizan los entes públicos, orientadas al desarrollo de las actividades científicas y tecnológicas, así como de innovación e infraestructura científica y tecnológica.</t>
  </si>
  <si>
    <t>Investigación Científica</t>
  </si>
  <si>
    <t>Incluye las actividades relacionadas con la investigación científica en la administración pública. Consiste en el trabajo experimental o teórico realizado principalmente con el objeto de generar nuevos conocimientos sobre los fundamentos de fenómenos y hechos observables, así como en la investigación original realizada para la adquisición de nuevos conocimientos, dirigida hacia un fin u objetivo práctico, determinado y específico. Incluye infraestructura científica y tecnológica.</t>
  </si>
  <si>
    <t>Desarrollo Tecnológico</t>
  </si>
  <si>
    <t xml:space="preserve">Incluye las actividades relacionadas con el desarrollo tecnológico en la administración pública, así como la introducción de nuevas tecnologías para los productores. Consiste en el trabajo sistemático llevado a cabo sobre el conocimiento ya existente, adquirido de la investigación o experiencia práctica, dirigido hacia la producción de nuevos materiales, productos o servicios, a la instalación de nuevos procesos, sistemas y servicios hacia el mejoramiento sustancial de los ya producidos e instalados. Incluye infraestructura científica y tecnológica. </t>
  </si>
  <si>
    <t>Servicios Científicos y Tecnológicos</t>
  </si>
  <si>
    <t>Incluye todas las actividades que relacionadas con la investigación científica y desarrollo tecnológico contribuyen a la producción, difusión y aplicación del conocimiento científico y tecnológico en la administración pública. Incluye infraestructura científica y tecnológica.</t>
  </si>
  <si>
    <t>Innovación</t>
  </si>
  <si>
    <t>Incluye las actividades relacionadas con la implementación de un producto (bien o servicio) o proceso nuevo o significativamente mejorado; un  nuevo método de comercialización; o un nuevo método organizacional en prácticas de negocios, la organización del área de trabajo o de relaciones públicas en la administración pública. Incluye infraestructura científica y tecnológica.</t>
  </si>
  <si>
    <t>OTRAS INDUSTRIAS Y OTROS ASUNTOS ECONÓMICOS</t>
  </si>
  <si>
    <t>Comprende el comercio, distribución, almacenamiento y depósito y otras industrias no incluidas en funciones anteriores. Incluye las actividades y prestación de servicios relacionados con asuntos económicos no consideradas en las funciones anteriores.</t>
  </si>
  <si>
    <t>Comercio, Distribución, Almacenamiento y Depósito</t>
  </si>
  <si>
    <t>Comprende la administración de asuntos y servicios relacionados con el comercio, distribución y la industria de almacenamiento y depósito; así como la supervisión y reglamentación del comercio al por mayor y al por menor (concesión de licencias, prácticas de venta, rotulación de alimentos envasados y otras mercaderías destinadas al consumo doméstico, inspección de balanza y otras máquinas de pesar, etcétera) y de la industria de almacenamiento y depósito(inclusive concesión de licencias y reglamentación de almacenes aduaneros públicos etcétera); Producción y difusión de información a los comerciantes y al público sobre precios, sobre la disponibilidad de mercaderías y sobre otros aspectos del comercio de distribución y de la industria de almacenamiento y depósito; recopilación y publicación de estadísticas sobre el comercio de distribución y la industria de almacenamiento y depósito.</t>
  </si>
  <si>
    <t>Otras Industrias</t>
  </si>
  <si>
    <t>Comprende las actividades y prestación de servicios relacionadas con otras industrias no consideradas en las funciones anteriores.</t>
  </si>
  <si>
    <t>Otros Asuntos Económicos</t>
  </si>
  <si>
    <t>Comprende las actividades y prestación de servicios relacionadas con asuntos económicos no consideradas en las funciones anteriores.</t>
  </si>
  <si>
    <t>OTRAS NO CLASIFICADAS EN FUNCIONES ANTERIORES</t>
  </si>
  <si>
    <t>Comprende los pagos de compromisos inherentes a la contratación de Deuda; las transferencias, participaciones y aportaciones entre diferentes niveles y órdenes de gobierno que no se pueden registrar en clasificaciones anteriores, así como aquellas actividades no susceptibles de etiquetar en las funciones existentes.</t>
  </si>
  <si>
    <t>TRANSACCIONES DE LA DEUDA PÚBLICA / COSTO FINANCIERO DE LA DEUDA</t>
  </si>
  <si>
    <t>Comprende los pagos de compromisos que por concepto de intereses, comisiones, amortizaciones y otras erogaciones derivadas de la contratación de deuda pública. Se refiere al pago de la deuda pública contratada y documentada, tanto con instituciones internas como externas. Así como pago de intereses y gastos por concepto de suscripción y emisión de empréstitos gubernamentales.</t>
  </si>
  <si>
    <t>Deuda Pública Interna</t>
  </si>
  <si>
    <t>Incluye el pago de compromisos por concepto de interese, comisiones y otras erogaciones derivadas de la contratación de deuda pública interna.</t>
  </si>
  <si>
    <t>Deuda Pública Externa</t>
  </si>
  <si>
    <t>Incluye el pago de compromisos por concepto de intereses, comisiones y gastos de deuda pública emitida y contratada en el exterior.</t>
  </si>
  <si>
    <t>TRANSFERENCIAS, PARTICIPACIONES Y APORTACIONES ENTRE DIFERENTES NIVELES Y ÓRDENES DE GOBIERNO</t>
  </si>
  <si>
    <t>Transferencias, participaciones y aportaciones entre diferentes niveles y órdenes de gobierno que son de carácter general y no están asignadas a una función determinada.</t>
  </si>
  <si>
    <t>Transferencias entre Diferentes Niveles y Órdenes de Gobierno</t>
  </si>
  <si>
    <t>Comprende el registro de las transferencias que le corresponden a los entes públicos.</t>
  </si>
  <si>
    <t>Participaciones entre Diferentes Niveles y Órdenes de Gobierno</t>
  </si>
  <si>
    <t>Corresponde el registro de los recursos que corresponden a las estados y municipios de conformidad a la Ley de Coordinación Fiscal, así como las que correspondan a sistemas estatales de coordinación fiscal determinados por las leyes correspondientes.</t>
  </si>
  <si>
    <t>Aportaciones entre Diferentes Niveles y Órdenes de Gobierno</t>
  </si>
  <si>
    <t>Comprende el registro de los recursos que corresponden a las entidades federativas y municipios que se derivan del Sistema Nacional de Coordinación Fiscal, de conformidad a lo establecido por el capítulo V de la Ley de Coordinación Fiscal y que no resultan asociables a otras funciones específicas.</t>
  </si>
  <si>
    <t>SANEAMIENTO DEL SISTEMA FINANCIERO</t>
  </si>
  <si>
    <t>Comprende el apoyo financiero a las operaciones y programas para atender la problemática de pago de los deudores del Sistema Bancario Nacional e impulsar el saneamiento financiero.</t>
  </si>
  <si>
    <t>Saneamiento del Sistema Financiero</t>
  </si>
  <si>
    <t>Comprende el apoyo financiero a las operaciones y programas instrumentados por el Gobierno para atender la problemática de pago de los deudores del Sistema Bancario Nacional e impulsar el saneamiento financiero.</t>
  </si>
  <si>
    <t>Apoyo IPAB</t>
  </si>
  <si>
    <t>Apoyo a los programas dirigidos a ahorradores y deudores de la banca por conducto del instituto para la protección del ahorro bancario.</t>
  </si>
  <si>
    <t>Banca de Desarrollo</t>
  </si>
  <si>
    <t>Apoyo a los programas a favor de los deudores por conducto de la banca en desarrollo.</t>
  </si>
  <si>
    <t>Apoyo a los programas de reestructura en unidades de inversión (UDIS)</t>
  </si>
  <si>
    <t>Apoyo a los programas a favor de reestructura en unidades de inversión (UDIS).</t>
  </si>
  <si>
    <t>ADEUDOS DE EJERCICIOS FISCALES ANTERIORES</t>
  </si>
  <si>
    <t>Comprende los pagos que realiza el Gobierno derivados del gasto devengado no pagado de ejercicios fiscales anteriores.</t>
  </si>
  <si>
    <t>Adeudo de Ejercicios Fiscales Anteriores</t>
  </si>
  <si>
    <t>IMPORTE ANUAL</t>
  </si>
  <si>
    <t>IMPORTE</t>
  </si>
  <si>
    <t>Presidencia</t>
  </si>
  <si>
    <t xml:space="preserve">Secretaría Particular </t>
  </si>
  <si>
    <t xml:space="preserve">Secretaría de Ayuntamiento </t>
  </si>
  <si>
    <t>Sindicatura</t>
  </si>
  <si>
    <t xml:space="preserve">Dirección General de Inspección y Reglamentos </t>
  </si>
  <si>
    <t>Dirección General de Desarrollo Social y Humano</t>
  </si>
  <si>
    <t xml:space="preserve">Dirección General de Obras Públicas </t>
  </si>
  <si>
    <t>Dirección General de Ecología y Fomento Agropecuario</t>
  </si>
  <si>
    <t xml:space="preserve">Dirección General de Servicios Públicos </t>
  </si>
  <si>
    <t xml:space="preserve">Dirección General de Seguridad Pública </t>
  </si>
  <si>
    <t xml:space="preserve">Centro de Promoción Economica </t>
  </si>
  <si>
    <t>Instituto de Cultura</t>
  </si>
  <si>
    <t>Ordenación de Desechos</t>
  </si>
  <si>
    <t>Protección de la Diversidad Biológica y del Paisaje</t>
  </si>
  <si>
    <t>Otros de Protección Ambiental</t>
  </si>
  <si>
    <t>Desarrollo Comunitario</t>
  </si>
  <si>
    <t>Abastecimiento de Agua</t>
  </si>
  <si>
    <t>Otros Grupos Vulnerables</t>
  </si>
  <si>
    <t>RECURSOS FISCALES</t>
  </si>
  <si>
    <t>Catalógo para Presupuesto de Egresos Funcional Programática</t>
  </si>
  <si>
    <t>8.1.1</t>
  </si>
  <si>
    <t>8.2.1</t>
  </si>
  <si>
    <t>SUMA</t>
  </si>
  <si>
    <t>ESTIMACIÓN</t>
  </si>
  <si>
    <t xml:space="preserve">Horas 
Extraordinarias
</t>
  </si>
  <si>
    <t>Suma Total de 
Remuneraciones</t>
  </si>
  <si>
    <t>Prima Vacacional y Dominical</t>
  </si>
  <si>
    <t xml:space="preserve"> de Servicios Efectivos Prestados</t>
  </si>
  <si>
    <t>Gratificación  de Fin de Año (Aguinaldo)</t>
  </si>
  <si>
    <t>Dererechos por el Uso, Goce, Aprovechamiento o Explotación de Bienes de Dominio Público</t>
  </si>
  <si>
    <t>Derechos por Prestación de Servicios</t>
  </si>
  <si>
    <t>Otros Derechos</t>
  </si>
  <si>
    <t>Endeudamiento Interno</t>
  </si>
  <si>
    <t>Apoyos Financieros</t>
  </si>
  <si>
    <t>Aportaciones para Fondos de Vivienda</t>
  </si>
  <si>
    <t xml:space="preserve">Cuotas para el Seguro Social </t>
  </si>
  <si>
    <t>Cuotas de Ahorro para el Retiro</t>
  </si>
  <si>
    <t>Otras Cuotas y Aportaciones para la Seguridad Social</t>
  </si>
  <si>
    <t>CLASIFICACIÓN POR TIPO DE GASTO (CTG)</t>
  </si>
  <si>
    <t>1.</t>
  </si>
  <si>
    <t>2</t>
  </si>
  <si>
    <t>3</t>
  </si>
  <si>
    <t>5</t>
  </si>
  <si>
    <t>7</t>
  </si>
  <si>
    <t>2.</t>
  </si>
  <si>
    <t>Impartición de Justicia</t>
  </si>
  <si>
    <t>Presidencia/Gubernatura</t>
  </si>
  <si>
    <t>Servicios Registrales, Administrativos y Patrimoniales</t>
  </si>
  <si>
    <t>PROTECCIÓN AMBIENAL</t>
  </si>
  <si>
    <t>Adminstración del Agua</t>
  </si>
  <si>
    <t>Ordenación de Aguas Residuales, Drenaje y Alcantarillado</t>
  </si>
  <si>
    <t>Reducción de la Contaminación</t>
  </si>
  <si>
    <t>VIVIENDA Y SERVICIOS A LA COMUNIDAD</t>
  </si>
  <si>
    <t xml:space="preserve">Urbanización </t>
  </si>
  <si>
    <t>Alumbrado Público</t>
  </si>
  <si>
    <t>Vivienda</t>
  </si>
  <si>
    <t>Otros de Seguridad Social y Asistencia Social</t>
  </si>
  <si>
    <t>Apoyo Financiero  a la Banca y Seguro Agropecuario</t>
  </si>
  <si>
    <t>Transporte por Oleaductos y Gasoductos y Otros Sistemas de Transporte</t>
  </si>
  <si>
    <t>COMUNICACIÓN</t>
  </si>
  <si>
    <t>CIENCIA, TECNOLOGÍA E INNOVACIÓN</t>
  </si>
  <si>
    <t>TRANSACCIONES DE LA DEUDA PÚBLICA/COSTO FINANCIERO DE LA DEUDA</t>
  </si>
  <si>
    <t>Apoyos IPAB</t>
  </si>
  <si>
    <t>1</t>
  </si>
  <si>
    <t>3.</t>
  </si>
  <si>
    <t>4.</t>
  </si>
  <si>
    <t>4</t>
  </si>
  <si>
    <t>6</t>
  </si>
  <si>
    <t>8</t>
  </si>
  <si>
    <t>9</t>
  </si>
  <si>
    <t>5.</t>
  </si>
  <si>
    <t>6.</t>
  </si>
  <si>
    <t>7.</t>
  </si>
  <si>
    <t>8.</t>
  </si>
  <si>
    <t>9.</t>
  </si>
  <si>
    <t>Productos</t>
  </si>
  <si>
    <t>Aprovechamientos</t>
  </si>
  <si>
    <t>EJERCICIO
 2018</t>
  </si>
  <si>
    <t>ESTIMACIÓN
 2019</t>
  </si>
  <si>
    <t>VARIACIÓN           2018 - 2019</t>
  </si>
  <si>
    <t>EJERCICIO 2018</t>
  </si>
  <si>
    <t>ESTIMACIÓN  2019</t>
  </si>
  <si>
    <t>VARIACIÓN  2018- 2019</t>
  </si>
  <si>
    <t xml:space="preserve">
Estimación de Ingresos por Clasificación por Rubro de Ingresos y  Ley de Ingresos Municipal - 2019
</t>
  </si>
  <si>
    <t xml:space="preserve">Presupuesto de Egresos por Clasificación por Objeto del Gasto y Fuentes de Financiamiento - 2019
</t>
  </si>
  <si>
    <t>Plantilla de Personal de Carácter Permanente 2019</t>
  </si>
  <si>
    <t>Presupuesto de Egresos por Clasificación Administrativa 2019</t>
  </si>
  <si>
    <t>Presupuesto de Egresos por Clasificación Funcional del Gasto 2019
(Finalidad, Función y Subfunción)</t>
  </si>
  <si>
    <t>IMPUESTOS NO COMPRENDIDOS EN LA LEY DE INGRESOS VIGENTE,CAUSADOS EN EJERCICIOS FISCALES ANTERIORES PENDIENTES DE LIQUIDACIÓN O PAGO</t>
  </si>
  <si>
    <t>ACCESORIOS DE CUOTAS Y APORTACIONES DE SEGURIDAD SOCIAL</t>
  </si>
  <si>
    <t>DERECHOS A LOS HIDROCARBUROS (Derogado)</t>
  </si>
  <si>
    <t>DERECHOS NO COMPRENDIDOS EN LA LEY DE INGRESOS VIGENTE CAUSADOS EN EJERCICIOS FISCALES ANTERIORES PENDIENTES DE LIQUIDACIÓN O PAGO</t>
  </si>
  <si>
    <t>PRODUCTOS DE CAPITAL (Derogado)</t>
  </si>
  <si>
    <t xml:space="preserve">APROVECHAMIENTOS </t>
  </si>
  <si>
    <t>INGRESOS POR VENTAS DE BIENES, PRESTACIÓN DE SERVICIOS Y OTROS INGRESOS</t>
  </si>
  <si>
    <t>INGRESOS POR VENTA DE BIENES Y PRESTACIÓN DE SERVICIOS DE EMPRESAS PRODUCTIVAS DEL ESTADO</t>
  </si>
  <si>
    <t xml:space="preserve">INGRESOS POR VENTA DE BIENES Y PRESTACIÓN DE SERVICIOS DE ENTIDADES PARAESTATALES Y FIDEICOMISOS NO EMPRESARIALES Y NO FINANCIEROS </t>
  </si>
  <si>
    <t xml:space="preserve">INGRESOS POR VENTA DE BIENES Y PRESTACIÓN DE SERVICIOS DE ENTIDADES PARAESTATALES EMPRESARIALES  NO FINANCIERAS CON PARTICIPACIÓN ESTATAL MAYORITARIA </t>
  </si>
  <si>
    <t xml:space="preserve">INGRESOS POR VENTA DE BIENES Y PRESTACIÓN DE SERVICIOS DE ENTIDADES PARAESTATALES EMPRESARIALES  FINANCIERAS  MONETARIAS CON PARTICIPACIÓN ESTATAL MAYORITARIA </t>
  </si>
  <si>
    <t xml:space="preserve">INGRESOS POR VENTA DE BIENES Y PRESTACIÓN DE SERVICIOS DE ENTIDADES PARAESTATALES EMPRESARIALES  FINANCIERAS NO MONETARIAS CON PARTICIPACIÓN ESTATAL MAYORITARIA </t>
  </si>
  <si>
    <t>INGRESOS POR VENTA DE BIENES Y PRESTACIÓN DE SERVICIOS DE FIDEICOMISOS FINANCIEROS PÚBLICOS CON PARTICIPACIÓN ESTATAL MAYORITARIA</t>
  </si>
  <si>
    <t xml:space="preserve">INGRESOS POR VENTA DE BIENES Y PRESTACIÓN DE SERVICIOS DE LOS PODERES LEGISLATIVO Y JUDICIAL Y DE LOS ORGANOS AUTONOMOS </t>
  </si>
  <si>
    <t>1.1.1</t>
  </si>
  <si>
    <t>Impuestos sobre espectáculos públicos</t>
  </si>
  <si>
    <t>1.2.1</t>
  </si>
  <si>
    <t>Impuesto predial</t>
  </si>
  <si>
    <t>1.2.2</t>
  </si>
  <si>
    <t>Impuesto sobre transmisiones patrimoniales</t>
  </si>
  <si>
    <t>1.2.3</t>
  </si>
  <si>
    <t>Impuestos sobre negocios jurídicos</t>
  </si>
  <si>
    <t>1.7.1</t>
  </si>
  <si>
    <t>Recargos</t>
  </si>
  <si>
    <t>1.7.2</t>
  </si>
  <si>
    <t>Multas</t>
  </si>
  <si>
    <t>1.7.3</t>
  </si>
  <si>
    <t>Intereses</t>
  </si>
  <si>
    <t>1.7.4</t>
  </si>
  <si>
    <t>Gastos de ejecución y de embargo</t>
  </si>
  <si>
    <t>1.7.9</t>
  </si>
  <si>
    <t>Otros no especificados</t>
  </si>
  <si>
    <t xml:space="preserve">CUOTAS PARA EL SEGURO SOCIAL </t>
  </si>
  <si>
    <t>4.1.1</t>
  </si>
  <si>
    <t>Uso del piso</t>
  </si>
  <si>
    <t>4.1.4</t>
  </si>
  <si>
    <t>Uso, goce, aprovechamiento o explotación de otros bienes de dominio público</t>
  </si>
  <si>
    <t>4.3.1</t>
  </si>
  <si>
    <t>Licencias y permisos de giros</t>
  </si>
  <si>
    <t>4.3.2</t>
  </si>
  <si>
    <t>Licencias y permisos para anuncios</t>
  </si>
  <si>
    <t>4.3.3</t>
  </si>
  <si>
    <t>Licencias de construcción, reconstrucción, reparación o demolición de obras</t>
  </si>
  <si>
    <t>4.3.4</t>
  </si>
  <si>
    <t>Alineamiento, designación de número oficial e inspección</t>
  </si>
  <si>
    <t>4.3.5</t>
  </si>
  <si>
    <t>Licencias de cambio de régimen de propiedad y urbanización</t>
  </si>
  <si>
    <t>4.3.6</t>
  </si>
  <si>
    <t>Servicios de obra</t>
  </si>
  <si>
    <t>4.3.7</t>
  </si>
  <si>
    <t>Regularizaciones de los registros de obra</t>
  </si>
  <si>
    <t>4.3.8</t>
  </si>
  <si>
    <t>Servicios de sanidad</t>
  </si>
  <si>
    <t>4.3.9</t>
  </si>
  <si>
    <t>Servicio de limpieza, recolección, traslado, tratamiento y disposición final de residuos</t>
  </si>
  <si>
    <t>4.3.10</t>
  </si>
  <si>
    <t>4.3.11</t>
  </si>
  <si>
    <t>Rastro</t>
  </si>
  <si>
    <t>4.3.12</t>
  </si>
  <si>
    <t>Registro civil</t>
  </si>
  <si>
    <t>4.3.13</t>
  </si>
  <si>
    <t>Certificaciones</t>
  </si>
  <si>
    <t>4.3.14</t>
  </si>
  <si>
    <t>Servicios de catastro</t>
  </si>
  <si>
    <t>4.5.1</t>
  </si>
  <si>
    <t>4.5.2</t>
  </si>
  <si>
    <t>4.5.3</t>
  </si>
  <si>
    <t>4.5.4</t>
  </si>
  <si>
    <t>5.1.1</t>
  </si>
  <si>
    <t>Uso, goce, aprovechamiento o explotación de  bienes de dominio privado</t>
  </si>
  <si>
    <t>5.1.2</t>
  </si>
  <si>
    <t>Cementerios de dominio privado</t>
  </si>
  <si>
    <t>5.1.9</t>
  </si>
  <si>
    <t>Productos diversos</t>
  </si>
  <si>
    <t>6.1.1</t>
  </si>
  <si>
    <t>Incentivos derivados de la colaboración fiscal</t>
  </si>
  <si>
    <t>6.1.2</t>
  </si>
  <si>
    <t>6.1.3</t>
  </si>
  <si>
    <t>6.1.4</t>
  </si>
  <si>
    <t>Reintegros</t>
  </si>
  <si>
    <t>6.1.5</t>
  </si>
  <si>
    <t>Aprovechamiento provenientes de obras públicas</t>
  </si>
  <si>
    <t>6.1.6</t>
  </si>
  <si>
    <t>Aprovechamiento por participaciones derivadas de la aplicación de leyes</t>
  </si>
  <si>
    <t>6.1.7</t>
  </si>
  <si>
    <t>Aprovechamientos por aportaciones y cooperaciones</t>
  </si>
  <si>
    <t>APROVECHAMIENTOS PATRIMONIALES</t>
  </si>
  <si>
    <t>ACCESORIOS DE APORVECHAMIENTOS</t>
  </si>
  <si>
    <t>8.1.2</t>
  </si>
  <si>
    <t>8.2.2</t>
  </si>
  <si>
    <t>8.2 3</t>
  </si>
  <si>
    <t>8.2 4</t>
  </si>
  <si>
    <t>INCENTIVOS DERIVADOS DE LA COLABORACIÓN FISCAL</t>
  </si>
  <si>
    <t>FONDOS DISTINTOS DE APORTACIONES</t>
  </si>
  <si>
    <t>TRANSFERENCIAS DEL FONDO MEXICANO DEL PETRÓLEO PARA LA ESTABILIZACIÓN Y EL DESARROLLO</t>
  </si>
  <si>
    <t>FINANCIAMIENTO INTERNO</t>
  </si>
  <si>
    <t>CONTRIBUCIONES DE MEJORAS NO COMPRENDIDAS EN LA LEY DE INGRESOS VIGENTE. CAUSADAS EN EJERCICIOS ANTERIORES PENDIENTES DE LIQUIDACIÓN O PAGO</t>
  </si>
  <si>
    <t>ACCESORIOS DE DERECHOS</t>
  </si>
  <si>
    <t>TRANSFERENCIAS AL RESTO DEL SECTOR PÚBLICO (Derogado)</t>
  </si>
  <si>
    <t>AYUDAS SOCIALES (Derogado)</t>
  </si>
  <si>
    <t>Accesorios de Derechos</t>
  </si>
  <si>
    <t>Productos de Capital (Derogado)</t>
  </si>
  <si>
    <t>Productos no Comprendidos en la Ley de Ingresos Vigente, Causados en Ejercicios Fiscales Anteriores Pendientes de Liquidación o Pago</t>
  </si>
  <si>
    <t>Aprovechamientos Patrimoniales</t>
  </si>
  <si>
    <t>Accesosrios de Aprovechamientos</t>
  </si>
  <si>
    <t xml:space="preserve">PRODUCTOS NO COMPRENDIDOS EN LA LEY DE INGRESOS VIGENTE, CAUSADOS EN EJERCICIOS FISCALES ANTERIORES, PENDIENTES DE LIQUIDACIÓN O PAGO </t>
  </si>
  <si>
    <t xml:space="preserve">APROVECHAMIENTOS  NO COMPRENDIDOS EN EN LA LEY DE INGRESOS VIGENTE, CAUSADOS EN EJERCICIOS FISCALES ANTERIORES, PENDIENTES DE LIQUIDACIÓN O PAGO </t>
  </si>
  <si>
    <t>Aprovechamientos no Comprendidos en la Ley de Ingresos Vigente, Causados en Ejercicios Fiscales Anteriores, Pendientes de Liquidación o Pago</t>
  </si>
  <si>
    <t xml:space="preserve">INGRESOS POR VENTA DE BIENES, PRESTACIÓN DE SERVICIOS Y OTROS INGRESOS </t>
  </si>
  <si>
    <t>Ingreso por Venta de Bienes y Prestación de Servicios de Instituciones Públicas de Seguridad Social</t>
  </si>
  <si>
    <t>Ingresos por Venta de Bienes y Prestación de Servicios de Empresas Productivas del Estado</t>
  </si>
  <si>
    <t>Ingresos por Venta de Bienes y Prestación de Servicios de Entidades Paraestatales y Fideicomisos No Empresariales y No Financieros</t>
  </si>
  <si>
    <t>Ingresos por Venta de Bienes y Prestación de Servicios de Entidades Paraestatales Empresariales No Financieras con Participación Estatal Mayoritaria</t>
  </si>
  <si>
    <t>Ingresos por Venta de Bienes y Prestación de Servicios de Entidades Paraestatales Empresariales Financieras Monetarias con Participación Estatal Mayoritaria</t>
  </si>
  <si>
    <t>Ingresos por Venta de Bienes y Prestación de Servicios de Entidades Paraestatales Empresariales Financieras No Monetarias con Participación Estatal Mayoritaria</t>
  </si>
  <si>
    <t>Ingresos por Venta de Bienes y Prestación de Servicios de Fideicomisos Financieros Públicos con Participación Estatal Mayoritaria</t>
  </si>
  <si>
    <t>Ingresos por Venta de Bienes y Prestación de Servicios de los Poderes Legislativo y Judicial, y de los Órganos Autónomos</t>
  </si>
  <si>
    <t>Otros Ingresos</t>
  </si>
  <si>
    <t>PARTICIPACIONES, APORTACIONES, CONVENIOS, INCENTIVOS DERIVADOS DE LA COLABORACIÓN FISCAL Y FONDOS DISTINTOS DE APORTACIONES</t>
  </si>
  <si>
    <t>Incentivos Derivados de la Colaboración Fiscal</t>
  </si>
  <si>
    <t>Fondos Distintos de Aportaciones</t>
  </si>
  <si>
    <t>TRANSFERENCIAS, ASIGNACIONES, SUBSIDIOS Y SUBVENCIONES, Y PENSIONES Y JUBILACIONES</t>
  </si>
  <si>
    <t>Transferencias y Asignaciones</t>
  </si>
  <si>
    <t>Transferencias al Resto del Sector Público (Derogado)</t>
  </si>
  <si>
    <t>Subsidios y Subvenciones</t>
  </si>
  <si>
    <t>Ayudas Sociales (Derogado)</t>
  </si>
  <si>
    <t>Transferencias a Fideicomisos, Mandatos y Análogos (Derogado)</t>
  </si>
  <si>
    <t>Transferencias del Fondo Mexicano del Petróleo para la Estabilización y el Desarrollo</t>
  </si>
  <si>
    <t>Endeudamiento Externo</t>
  </si>
  <si>
    <t>Financiamiento Interno</t>
  </si>
  <si>
    <t>CLASIFICACIÓN POR RUBRO DE INGRESOS</t>
  </si>
  <si>
    <t>INGRESOS DE GESTIÓN ( 1 al 7 )</t>
  </si>
  <si>
    <t>INGRESOS DERIVADOS DE FINANCIAMIENTO ( 0 )</t>
  </si>
  <si>
    <t>FINANCIAMIENTOS EXTERNOS</t>
  </si>
  <si>
    <t>OTROS RECURSOS DE LIBRE DISPOSICIÓN</t>
  </si>
  <si>
    <t>CLASIFICACIÓN POR FUENTE DE FINANCIAMIENTO 
1  NO ETIQUETADO</t>
  </si>
  <si>
    <t>CLASIFICACIÓN POR FUENTE DE FINANCIAMIENTO 
2   ETIQUETADO</t>
  </si>
  <si>
    <r>
      <t xml:space="preserve">Otras transferencias a fideicomisos  </t>
    </r>
    <r>
      <rPr>
        <sz val="10"/>
        <color rgb="FFFF0000"/>
        <rFont val="Calibri"/>
        <family val="2"/>
        <scheme val="minor"/>
      </rPr>
      <t xml:space="preserve"> </t>
    </r>
  </si>
  <si>
    <t>1.1
RECURSOS FISCALES</t>
  </si>
  <si>
    <t>1.  NO ETIQUETADO</t>
  </si>
  <si>
    <t>2.  ETIQUETADO</t>
  </si>
  <si>
    <t>2.5 
RECURSOS FEDERALES</t>
  </si>
  <si>
    <t>2.6
RECURSOS ESTATALES</t>
  </si>
  <si>
    <t>2.7
OTROS RECURSOS DE TRANSFERENCIAS FEDERALES ETIQUETADAS</t>
  </si>
  <si>
    <t>1.2
FINANCIAMIENTOS INTERNOS</t>
  </si>
  <si>
    <t>1.3
FINANCIAMIENTOS EXTERNOS</t>
  </si>
  <si>
    <t>1.4
INGRESOS 
PROPIOS</t>
  </si>
  <si>
    <t>1.5
RECURSOS
FEDERALES</t>
  </si>
  <si>
    <t>1.6
RECURSOS ESTATALES</t>
  </si>
  <si>
    <t>1.7
OTROS RECURSOS DE LIBRE DISPOSICIÓN</t>
  </si>
  <si>
    <t>OTROS RECURSOS DE TRANSFERENCIAS
FEDERALES ETIQUETADAS</t>
  </si>
  <si>
    <t>Salud</t>
  </si>
  <si>
    <t>Tipo de Sistema</t>
  </si>
  <si>
    <t>Activos</t>
  </si>
  <si>
    <t>Pensionados y Jubilados</t>
  </si>
  <si>
    <t>Beneficiarios</t>
  </si>
  <si>
    <t>Edad de Jubilación o Pensión</t>
  </si>
  <si>
    <t>Ingresos Anuales al Fondo de Pensiones</t>
  </si>
  <si>
    <t>Beneficiarios de Pensionados y Jubilados</t>
  </si>
  <si>
    <t>Máximo</t>
  </si>
  <si>
    <t>Mínimo</t>
  </si>
  <si>
    <t>Promedio</t>
  </si>
  <si>
    <t>Generación actual</t>
  </si>
  <si>
    <t>Generaciones futuras</t>
  </si>
  <si>
    <t>Riesgo de Trabajo</t>
  </si>
  <si>
    <t>Invalidez y Vida</t>
  </si>
  <si>
    <t>Otras Prestaciones Sociales</t>
  </si>
  <si>
    <t>Prestación Afiliada</t>
  </si>
  <si>
    <t>Ingreso del Fondo</t>
  </si>
  <si>
    <t>Nómina Anual</t>
  </si>
  <si>
    <t>Déficit/Superávit</t>
  </si>
  <si>
    <t>Estudio Actuarial</t>
  </si>
  <si>
    <t>EJERCICIO
 2020</t>
  </si>
  <si>
    <t>EJERCICIO
 2016</t>
  </si>
  <si>
    <t>EJERCICIO
 2017</t>
  </si>
  <si>
    <t>EJERCICIO
 2021</t>
  </si>
  <si>
    <t>EJERCICIO
 2022</t>
  </si>
  <si>
    <t>EJERCICIO 2016</t>
  </si>
  <si>
    <t>EJERCICIO 2017</t>
  </si>
  <si>
    <t>EJERCICIO 2020</t>
  </si>
  <si>
    <t>EJERCICIO 2021</t>
  </si>
  <si>
    <t>EJERCICIO 2022</t>
  </si>
  <si>
    <t xml:space="preserve">PROYECCIONES Y RESULTADOS DE INGRESOS  L D F - 2019
</t>
  </si>
  <si>
    <t>INGRESOS POR VENTA DE BIENES Y PRESTACIÓN DE SERVICIOS DE INSTITUCIONES PÚBLICAS DE SEGURIDAD SOCIAL</t>
  </si>
  <si>
    <t>Impuestos no comprendidos en la Ley de Ingresos Vigente, causados en Ejercicios Fiscales Anteriores
 Pendientes de Liquidación  o Pago</t>
  </si>
  <si>
    <t>Accesorios de Cuotas y Aportaciones de Seguridad Social</t>
  </si>
  <si>
    <t>Contribuciones de Mejoras no comprendidas en la Ley de Ingresos Vigente, causadas en Ejercicios 
 Anteriores Pendientes de Liquidación o Pago</t>
  </si>
  <si>
    <t>Accesorios de los Impuestos</t>
  </si>
  <si>
    <t>Derechos no comprendidos en la Ley de Ingresos Vigente, causados en Ejercicios Fiscales Anteriores Pendientes de Liquidación o Pago</t>
  </si>
  <si>
    <t>Derecho a los Hidrocarburos (Derogado)</t>
  </si>
  <si>
    <t>RECURSOS ESTATALES</t>
  </si>
  <si>
    <t>PARTICIPACIONES, APORTACIONES, CONVENIOS, INCENTIVOS DERIVADOS DE LA COLABORACIÓN FISCAL Y FONDOS DISTINTOS DE APORTACIONES,TRANSFERENCIAS, ASIGNACIONES, SUBSIDIOS,SUBVENCIONES,  PENSIONES Y JUBILACIONES ( 8 y 9 )</t>
  </si>
  <si>
    <t>Alimentos y Utensilios</t>
  </si>
  <si>
    <t>Transferencias Internas y Asignaciones al Sector Público</t>
  </si>
  <si>
    <t>Tesorería</t>
  </si>
  <si>
    <t xml:space="preserve">Oficialía Mayor de Padrón y Licencias </t>
  </si>
  <si>
    <t>Oficialía Mayor Administrativa</t>
  </si>
  <si>
    <t xml:space="preserve">Dirección de Inovacion Gubernamental y Tecnologías de la Información </t>
  </si>
  <si>
    <t xml:space="preserve">Dirección General de Comunicación Social </t>
  </si>
  <si>
    <t xml:space="preserve">Dirección General de Relaciones Públicas </t>
  </si>
  <si>
    <t>SECTOR PÚBLICO MUNICIPAL</t>
  </si>
  <si>
    <t>Asuntos Financieros</t>
  </si>
  <si>
    <t>Apoyo a los Programas de Reestructura en unidades de inversión (UDIS)</t>
  </si>
  <si>
    <t>Adeudos de Ejercicios Fiscales Anteriores</t>
  </si>
  <si>
    <t>Prestación Laboral o Fondo General para Trabajadores del Estado o Municipio</t>
  </si>
  <si>
    <t>Beneficio definido, Contribución Definida o Mixto</t>
  </si>
  <si>
    <t>INFORME SOBRE ESTUDIOS ACTUARIALES LDF 2019</t>
  </si>
  <si>
    <t>Año de Elaboración del Estudio Actuarial</t>
  </si>
  <si>
    <t>Empresa que Elaboró el Estudio Actuarial</t>
  </si>
  <si>
    <t>Tasa de Rendimiento</t>
  </si>
  <si>
    <t>Año de Descapitalización</t>
  </si>
  <si>
    <t>Generaciones Futuras</t>
  </si>
  <si>
    <t>Periodo de Suficiencia</t>
  </si>
  <si>
    <t>Generación Actual</t>
  </si>
  <si>
    <t>Valor presente de las Contribuciones Asociadas a los Sueldos Futuros de Cotización X%</t>
  </si>
  <si>
    <t>Pensiones y Jubilaciones en Curso de Pago</t>
  </si>
  <si>
    <t>Valor presente de las Obligaciones</t>
  </si>
  <si>
    <t>Monto de la Reserva</t>
  </si>
  <si>
    <t>Monto Mensual por Pensión</t>
  </si>
  <si>
    <t>Esperanza de Vida</t>
  </si>
  <si>
    <t>Crecimiento Esperado de los Activos (como%)</t>
  </si>
  <si>
    <t>Crecimiento Esperdo de los Pensionados y Jubilados (como%)</t>
  </si>
  <si>
    <t>Aportación Individual al Plan de Pensión como % del Salario</t>
  </si>
  <si>
    <t>Promedio de Años de Servicio (Trabajadores Activos)</t>
  </si>
  <si>
    <t>Edad Promedio</t>
  </si>
  <si>
    <t>Edad Mínima</t>
  </si>
  <si>
    <t>Edad Máxima</t>
  </si>
  <si>
    <t>Comprende las acciones propias de la gestión gubernamental, tales como la administración de asuntos de carácter legislativo, procuración e impartición de justicia, asuntos militares y seguridad nacional, asuntos con el exterior, asuntos hacendarios, política interior, organización de los procesos electorales, regulación y normatividad aplicable a los particulares y al propio sector público y la administración interna del sector público.</t>
  </si>
  <si>
    <t xml:space="preserve">PROYECCIONES Y RESULTADOS DE EGRESOS LDF  - 2019
</t>
  </si>
  <si>
    <t>1500 
Otras
Prestaciones</t>
  </si>
  <si>
    <t>PARTICIPACIONES, APORTACIONES, CONVENIOS, INCENTIVOS DERIVADOS DE LA 
COLABORACIÓN FISCAL Y FONDOS DISTINTOS DE LAS APORTACIONES</t>
  </si>
  <si>
    <t>Agua potable, drenaje, alcantarillado, tratamiento y disposición final de aguas residuales</t>
  </si>
  <si>
    <t>TRANSFERENCIAS, ASIGNACIONES, SUBSIDIOS Y SUBVENCIONES Y PENSIONES 
Y JUBILACIONES</t>
  </si>
  <si>
    <t>TRANSFERENCIAS Y ASIGNACIONES</t>
  </si>
  <si>
    <t>TRANSFERENCIAS A FIDEICOMISOS, MANDATOS Y ANÁLOGOS (Derogado)</t>
  </si>
  <si>
    <t>Nombre del Municipio: Teocaltiche</t>
  </si>
  <si>
    <t>617</t>
  </si>
  <si>
    <t>17234</t>
  </si>
  <si>
    <t>580</t>
  </si>
  <si>
    <t>REGIDOR</t>
  </si>
  <si>
    <t>SALA DE REGIDORES</t>
  </si>
  <si>
    <t>SINDICO MUNICIPAL</t>
  </si>
  <si>
    <t>SINDICATURA</t>
  </si>
  <si>
    <t>AUXILIAR ADMINISTRATIVO</t>
  </si>
  <si>
    <t>PRESIDENTE MUNICIPAL</t>
  </si>
  <si>
    <t>PRESIDENCIA MUNICIPAL</t>
  </si>
  <si>
    <t>ASISTENTE PERSONAL</t>
  </si>
  <si>
    <t>ENCARGADO DE LA SECRETARIA DEL AYUNTAMIENTO</t>
  </si>
  <si>
    <t>SECRETARIA GENERAL</t>
  </si>
  <si>
    <t>SECRETARIO</t>
  </si>
  <si>
    <t>DIRECTOR</t>
  </si>
  <si>
    <t>COMUNICACIÓN SOCIAL</t>
  </si>
  <si>
    <t>ENCARGADO</t>
  </si>
  <si>
    <t>DISEÑADOR GRAFICO</t>
  </si>
  <si>
    <t>DIRECTOR OFICIAL</t>
  </si>
  <si>
    <t>REGISTRO CIVIL</t>
  </si>
  <si>
    <t>AUXILIAR REGISTRO CIVIL</t>
  </si>
  <si>
    <t>SECRETARIA</t>
  </si>
  <si>
    <t>TRADUCTOR DE ACTAS</t>
  </si>
  <si>
    <t>ENCARGADA DE TURISMO</t>
  </si>
  <si>
    <t>GOBERNACION</t>
  </si>
  <si>
    <t>RECEPCIONISTA</t>
  </si>
  <si>
    <t>AUXILIAR DE PLANEACION Y PROYECTOS</t>
  </si>
  <si>
    <t>ENCARGADO DE SISTEMAS</t>
  </si>
  <si>
    <t>AUXILIAR DE OFICINA</t>
  </si>
  <si>
    <t>MENSAJERO</t>
  </si>
  <si>
    <t>AUXILIAR DE MANTENIMIENTO</t>
  </si>
  <si>
    <t>ASISTENTE</t>
  </si>
  <si>
    <t>ENCARGADO DEL AUDITORIO</t>
  </si>
  <si>
    <t>SECRETARIA PARTICULAR</t>
  </si>
  <si>
    <t>ENCARGADO DEL FOMENTO ARTESANAL</t>
  </si>
  <si>
    <t>ENCARGADA DEL IAJUT</t>
  </si>
  <si>
    <t>INSTITUTO DE LA JUVENTUD</t>
  </si>
  <si>
    <t>DIRECTORA</t>
  </si>
  <si>
    <t>INSTITUTO DE LA MUJER</t>
  </si>
  <si>
    <t>OFICIAL MAYOR ADMINISTRATIVO</t>
  </si>
  <si>
    <t>RECURSOS HUMANOS</t>
  </si>
  <si>
    <t>JEFE DE PERSONAL</t>
  </si>
  <si>
    <t>JUEZ MUNICIPAL "A"</t>
  </si>
  <si>
    <t>AREA JURIDICA MUNICIPAL</t>
  </si>
  <si>
    <t>ABOGADO</t>
  </si>
  <si>
    <t>AUXILIAR EN REGLAMENTOS</t>
  </si>
  <si>
    <t>AUXILIAR DEL JUEZ MUNICIPAL</t>
  </si>
  <si>
    <t>ENCARGADO DE REGLAMENTOS</t>
  </si>
  <si>
    <t xml:space="preserve">DIRECTOR </t>
  </si>
  <si>
    <t>DESARROLLO MUNICIPAL</t>
  </si>
  <si>
    <t>CASA DE LA CULTURA</t>
  </si>
  <si>
    <t>AUXILIAR DE INTENDENCIA</t>
  </si>
  <si>
    <t>INSTRUCTOR DE AJEDREZ</t>
  </si>
  <si>
    <t>ENCARGADA DE BIBLIOTECA</t>
  </si>
  <si>
    <t>GUARDIA DE SEGURIDAD</t>
  </si>
  <si>
    <t>MAESTRO DE MUSICA</t>
  </si>
  <si>
    <t>MAESTRO DE PINTURA</t>
  </si>
  <si>
    <t>MAESTRO DE INGLES</t>
  </si>
  <si>
    <t>MAESTRO DE IDIOMAS</t>
  </si>
  <si>
    <t>MAESTRO DE BAILES DE SALON</t>
  </si>
  <si>
    <t>DELEGADO</t>
  </si>
  <si>
    <t>DELEGACIONES Y AGENCIAS</t>
  </si>
  <si>
    <t>JARDINERO</t>
  </si>
  <si>
    <t>OFICIAL DEL REGISTRO CIVIL</t>
  </si>
  <si>
    <t>ENCARGADA UNIDAD DEPORTIVA</t>
  </si>
  <si>
    <t>AUXILIAR DEL CORREO</t>
  </si>
  <si>
    <t>CONTRALOR</t>
  </si>
  <si>
    <t>CONTRALORIA MUNICIPAL</t>
  </si>
  <si>
    <t>SUPERVISOR</t>
  </si>
  <si>
    <t>ENCARGADO DE ALMACEN</t>
  </si>
  <si>
    <t>ENCARGADO DE LA HACIENDA MUNICIPAL</t>
  </si>
  <si>
    <t>HACIENDA MUNICIPAL</t>
  </si>
  <si>
    <t>JEFA DE INFORMATICA</t>
  </si>
  <si>
    <t>JEFE DE INGRESOS</t>
  </si>
  <si>
    <t>RECAUDADOR DE PISO</t>
  </si>
  <si>
    <t>ENCARGADO DEL RAMO 33</t>
  </si>
  <si>
    <t>JEFE DE EGRESOS</t>
  </si>
  <si>
    <t>SUBJEFE DE EGRESOS</t>
  </si>
  <si>
    <t>NOTIFICADOR</t>
  </si>
  <si>
    <t>SUPERVISORA</t>
  </si>
  <si>
    <t>ASESOR JURIDICO</t>
  </si>
  <si>
    <t>CAPTURISTA DE CUENTA</t>
  </si>
  <si>
    <t>JEFE DE PREDIAL Y CATASTRO</t>
  </si>
  <si>
    <t>CATASTRO MUNICIPAL</t>
  </si>
  <si>
    <t>DIRECTOR DE SERVICIOS E INFRAESTRUCTURA</t>
  </si>
  <si>
    <t>OBRAS PUBLICAS</t>
  </si>
  <si>
    <t>SUBDIRECTOR</t>
  </si>
  <si>
    <t>SUBDIRECTOR DE PLANEACION</t>
  </si>
  <si>
    <t>SUBDIRECTOR DE DESARROLLO</t>
  </si>
  <si>
    <t>INSPECTOR DE OBRAS</t>
  </si>
  <si>
    <t>AUXILIAR DE PROYECTOS</t>
  </si>
  <si>
    <t>INPECTOR DE GANADERIA</t>
  </si>
  <si>
    <t>SERVICIOS PUBLICOS</t>
  </si>
  <si>
    <t>PINTOR</t>
  </si>
  <si>
    <t>ROTULISTA</t>
  </si>
  <si>
    <t>AUXILIAR</t>
  </si>
  <si>
    <t>CHOFER</t>
  </si>
  <si>
    <t>OPERADOR DE MAQUINARIA PESADA</t>
  </si>
  <si>
    <t>JEFE</t>
  </si>
  <si>
    <t>MANTENIMIENTO DE VEHICULOS</t>
  </si>
  <si>
    <t>MECANICO</t>
  </si>
  <si>
    <t>AYUDANTE DE MECANICO</t>
  </si>
  <si>
    <t>ENCARGADO DEL PERIFONEO</t>
  </si>
  <si>
    <t>VELADOR</t>
  </si>
  <si>
    <t>ADMINISTRADOR</t>
  </si>
  <si>
    <t>CEMENTERIOS</t>
  </si>
  <si>
    <t>ENCARGADO DE PARQUES</t>
  </si>
  <si>
    <t>PARQUES Y JARDINES</t>
  </si>
  <si>
    <t>AUXILIAR DE SERVICIOS PUBLICOS</t>
  </si>
  <si>
    <t>ENCARGADO DE UNIDAD DEPORTIVA</t>
  </si>
  <si>
    <t>ASEO PUBLICO</t>
  </si>
  <si>
    <t>ASEADOR</t>
  </si>
  <si>
    <t>ENCARGADO DEL BASURERO</t>
  </si>
  <si>
    <t>BARRENDERO</t>
  </si>
  <si>
    <t>ELECTRICO FONTANERO</t>
  </si>
  <si>
    <t>ALUMBRADO PUBLICO</t>
  </si>
  <si>
    <t>ELECTRICISTA</t>
  </si>
  <si>
    <t>AUXILIAR TECNICO</t>
  </si>
  <si>
    <t>AGUA POTABLE</t>
  </si>
  <si>
    <t>ENCARGADO DE PIPA</t>
  </si>
  <si>
    <t>OPERADOR DE BOMBA</t>
  </si>
  <si>
    <t>OPERADOR PLANTA AGUA</t>
  </si>
  <si>
    <t>ENCARGADO DE BOMBA</t>
  </si>
  <si>
    <t>ENCARGADO DE BOMBA Y POZO</t>
  </si>
  <si>
    <t>ENCARGADO DE PRESA DE CALERA</t>
  </si>
  <si>
    <t>OPERADOR DE PLANTA</t>
  </si>
  <si>
    <t>PLANTA DE TRATAMIENTO</t>
  </si>
  <si>
    <t>AYUDANTE DE OPERADOR</t>
  </si>
  <si>
    <t>COMITÉ DEPORTIVO MUNICIPAL</t>
  </si>
  <si>
    <t>COORDINADOR DE ACTIVIDADES DEPORTIVAS</t>
  </si>
  <si>
    <t>ENTRENADOR DE FUTBOL</t>
  </si>
  <si>
    <t>ENTRENADOR DE BEISBOL</t>
  </si>
  <si>
    <t>ENTRENADOR DE BASQUETBOL</t>
  </si>
  <si>
    <t>ENCARGADA DE CANCHA DEPORTIVA</t>
  </si>
  <si>
    <t>RECAUDADORA DE BAÑOS</t>
  </si>
  <si>
    <t>JEFE DE CUADRILLA</t>
  </si>
  <si>
    <t>FONTANERO</t>
  </si>
  <si>
    <t>AUXILIAR DE FONTANERO</t>
  </si>
  <si>
    <t>JEFE DE MATANCEROS</t>
  </si>
  <si>
    <t>RASTRO MUNICIPAL</t>
  </si>
  <si>
    <t>MATANCERO</t>
  </si>
  <si>
    <t>MEDICO VETERINARIO</t>
  </si>
  <si>
    <t>AUXILIAR SELLADOR</t>
  </si>
  <si>
    <t>SEGURIDAD PUBLICA</t>
  </si>
  <si>
    <t>PRIMER COMANDANTE</t>
  </si>
  <si>
    <t>SEGUNDO COMANDANTE</t>
  </si>
  <si>
    <t>POLICIA ESCOLTA</t>
  </si>
  <si>
    <t>COMANDANTE DE GRUPO</t>
  </si>
  <si>
    <t>POLICIA MUNICIPAL</t>
  </si>
  <si>
    <t>POLICIA CHOFER</t>
  </si>
  <si>
    <t>MOVILIDAD</t>
  </si>
  <si>
    <t>PROTECCION CIVIL</t>
  </si>
  <si>
    <t>ELEMENTO</t>
  </si>
  <si>
    <t>PARAMEDICO</t>
  </si>
  <si>
    <t>APOYO</t>
  </si>
  <si>
    <t>JEFE ADMINISTRATIVO</t>
  </si>
  <si>
    <t>AGENTE DE VIALIDAD</t>
  </si>
  <si>
    <t>El municipio no cuenta con ningun estudio actuarial por lo que se registra la informacion que se tiene al alcance.</t>
  </si>
  <si>
    <t>ALBAÑIL</t>
  </si>
  <si>
    <t>AUXILIAR DE ALBAÑIL</t>
  </si>
  <si>
    <t>PEON</t>
  </si>
  <si>
    <t>72</t>
  </si>
  <si>
    <t>5360.58</t>
  </si>
</sst>
</file>

<file path=xl/styles.xml><?xml version="1.0" encoding="utf-8"?>
<styleSheet xmlns="http://schemas.openxmlformats.org/spreadsheetml/2006/main">
  <numFmts count="10">
    <numFmt numFmtId="164" formatCode="_(&quot;$&quot;* #,##0_);_(&quot;$&quot;* \(#,##0\);_(&quot;$&quot;* &quot;-&quot;_);_(@_)"/>
    <numFmt numFmtId="165" formatCode="_(* #,##0_);_(* \(#,##0\);_(* &quot;-&quot;_);_(@_)"/>
    <numFmt numFmtId="166" formatCode="_(&quot;$&quot;* #,##0.00_);_(&quot;$&quot;* \(#,##0.00\);_(&quot;$&quot;* &quot;-&quot;??_);_(@_)"/>
    <numFmt numFmtId="167" formatCode="000"/>
    <numFmt numFmtId="168" formatCode="0000"/>
    <numFmt numFmtId="169" formatCode="_-[$€]* #,##0.00_-;\-[$€]* #,##0.00_-;_-[$€]* &quot;-&quot;??_-;_-@_-"/>
    <numFmt numFmtId="170" formatCode="_-&quot;$&quot;* #,##0_-;\-&quot;$&quot;* #,##0_-;_-&quot;$&quot;* &quot;-&quot;??_-;_-@_-"/>
    <numFmt numFmtId="171" formatCode="0_ ;\-0\ "/>
    <numFmt numFmtId="172" formatCode="#,##0_ ;\-#,##0\ "/>
    <numFmt numFmtId="173" formatCode="0."/>
  </numFmts>
  <fonts count="40">
    <font>
      <sz val="11"/>
      <color theme="1"/>
      <name val="Calibri"/>
      <family val="2"/>
      <scheme val="minor"/>
    </font>
    <font>
      <sz val="10"/>
      <name val="Arial"/>
      <family val="2"/>
    </font>
    <font>
      <b/>
      <sz val="11"/>
      <name val="Calibri"/>
      <family val="2"/>
    </font>
    <font>
      <b/>
      <sz val="11"/>
      <color indexed="8"/>
      <name val="Calibri"/>
      <family val="2"/>
    </font>
    <font>
      <sz val="11"/>
      <color indexed="8"/>
      <name val="Calibri"/>
      <family val="2"/>
    </font>
    <font>
      <sz val="11"/>
      <color indexed="9"/>
      <name val="Calibri"/>
      <family val="2"/>
    </font>
    <font>
      <b/>
      <sz val="18"/>
      <color indexed="62"/>
      <name val="Cambria"/>
      <family val="2"/>
    </font>
    <font>
      <sz val="10"/>
      <name val="Arial"/>
      <family val="2"/>
    </font>
    <font>
      <sz val="11"/>
      <color theme="1"/>
      <name val="Calibri"/>
      <family val="2"/>
      <scheme val="minor"/>
    </font>
    <font>
      <b/>
      <sz val="11"/>
      <color theme="0"/>
      <name val="Calibri"/>
      <family val="2"/>
      <scheme val="minor"/>
    </font>
    <font>
      <b/>
      <sz val="11"/>
      <color theme="1"/>
      <name val="Calibri"/>
      <family val="2"/>
      <scheme val="minor"/>
    </font>
    <font>
      <sz val="12"/>
      <color theme="1"/>
      <name val="Calibri"/>
      <family val="2"/>
      <scheme val="minor"/>
    </font>
    <font>
      <sz val="10"/>
      <color theme="1"/>
      <name val="Calibri"/>
      <family val="2"/>
      <scheme val="minor"/>
    </font>
    <font>
      <sz val="10"/>
      <name val="Calibri"/>
      <family val="2"/>
      <scheme val="minor"/>
    </font>
    <font>
      <sz val="12"/>
      <name val="Calibri"/>
      <family val="2"/>
      <scheme val="minor"/>
    </font>
    <font>
      <b/>
      <sz val="12"/>
      <color theme="1"/>
      <name val="Calibri"/>
      <family val="2"/>
      <scheme val="minor"/>
    </font>
    <font>
      <b/>
      <sz val="10"/>
      <color theme="1"/>
      <name val="Calibri"/>
      <family val="2"/>
      <scheme val="minor"/>
    </font>
    <font>
      <b/>
      <sz val="16"/>
      <color theme="0" tint="-4.9989318521683403E-2"/>
      <name val="Calibri"/>
      <family val="2"/>
      <scheme val="minor"/>
    </font>
    <font>
      <b/>
      <sz val="16"/>
      <color theme="1"/>
      <name val="Calibri"/>
      <family val="2"/>
      <scheme val="minor"/>
    </font>
    <font>
      <b/>
      <sz val="18"/>
      <color theme="1"/>
      <name val="Calibri"/>
      <family val="2"/>
      <scheme val="minor"/>
    </font>
    <font>
      <b/>
      <sz val="11"/>
      <name val="Calibri"/>
      <family val="2"/>
      <scheme val="minor"/>
    </font>
    <font>
      <b/>
      <sz val="11"/>
      <color indexed="8"/>
      <name val="Calibri"/>
      <family val="2"/>
      <scheme val="minor"/>
    </font>
    <font>
      <b/>
      <sz val="10"/>
      <color theme="0"/>
      <name val="Calibri"/>
      <family val="2"/>
      <scheme val="minor"/>
    </font>
    <font>
      <b/>
      <sz val="12"/>
      <name val="Calibri"/>
      <family val="2"/>
      <scheme val="minor"/>
    </font>
    <font>
      <sz val="10"/>
      <color theme="0"/>
      <name val="Calibri"/>
      <family val="2"/>
      <scheme val="minor"/>
    </font>
    <font>
      <sz val="11"/>
      <name val="Calibri"/>
      <family val="2"/>
      <scheme val="minor"/>
    </font>
    <font>
      <b/>
      <sz val="10"/>
      <name val="Calibri"/>
      <family val="2"/>
      <scheme val="minor"/>
    </font>
    <font>
      <b/>
      <sz val="20"/>
      <color theme="1"/>
      <name val="Calibri"/>
      <family val="2"/>
      <scheme val="minor"/>
    </font>
    <font>
      <b/>
      <i/>
      <sz val="12"/>
      <name val="Calibri"/>
      <family val="2"/>
      <scheme val="minor"/>
    </font>
    <font>
      <sz val="10"/>
      <color rgb="FFFF0000"/>
      <name val="Calibri"/>
      <family val="2"/>
      <scheme val="minor"/>
    </font>
    <font>
      <b/>
      <sz val="12"/>
      <name val="Calibri"/>
      <family val="2"/>
    </font>
    <font>
      <b/>
      <i/>
      <sz val="10"/>
      <name val="Calibri"/>
      <family val="2"/>
      <scheme val="minor"/>
    </font>
    <font>
      <b/>
      <i/>
      <sz val="11"/>
      <name val="Calibri"/>
      <family val="2"/>
      <scheme val="minor"/>
    </font>
    <font>
      <b/>
      <sz val="12"/>
      <color theme="1"/>
      <name val="Arial"/>
      <family val="2"/>
    </font>
    <font>
      <sz val="12"/>
      <color theme="1"/>
      <name val="Arial"/>
      <family val="2"/>
    </font>
    <font>
      <b/>
      <sz val="11"/>
      <color theme="1"/>
      <name val="Arial"/>
      <family val="2"/>
    </font>
    <font>
      <sz val="11"/>
      <color theme="1"/>
      <name val="Arial"/>
      <family val="2"/>
    </font>
    <font>
      <sz val="36"/>
      <color theme="1"/>
      <name val="C39HrP24DhTt"/>
    </font>
    <font>
      <sz val="28"/>
      <color theme="1"/>
      <name val="C39HrP24DhTt"/>
    </font>
    <font>
      <sz val="11"/>
      <color indexed="8"/>
      <name val="Calibri"/>
      <family val="2"/>
      <scheme val="minor"/>
    </font>
  </fonts>
  <fills count="25">
    <fill>
      <patternFill patternType="none"/>
    </fill>
    <fill>
      <patternFill patternType="gray125"/>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theme="0"/>
        <bgColor indexed="64"/>
      </patternFill>
    </fill>
    <fill>
      <patternFill patternType="solid">
        <fgColor rgb="FFFFF2D4"/>
        <bgColor indexed="64"/>
      </patternFill>
    </fill>
    <fill>
      <patternFill patternType="solid">
        <fgColor rgb="FF0DFFEE"/>
        <bgColor indexed="64"/>
      </patternFill>
    </fill>
    <fill>
      <patternFill patternType="solid">
        <fgColor rgb="FF00C4BF"/>
        <bgColor indexed="64"/>
      </patternFill>
    </fill>
    <fill>
      <patternFill patternType="solid">
        <fgColor rgb="FFFFE6CB"/>
        <bgColor indexed="64"/>
      </patternFill>
    </fill>
    <fill>
      <patternFill patternType="solid">
        <fgColor theme="9" tint="0.39997558519241921"/>
        <bgColor indexed="64"/>
      </patternFill>
    </fill>
    <fill>
      <patternFill patternType="solid">
        <fgColor rgb="FF00A79D"/>
        <bgColor indexed="64"/>
      </patternFill>
    </fill>
    <fill>
      <patternFill patternType="solid">
        <fgColor rgb="FF00736F"/>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rgb="FF002060"/>
        <bgColor indexed="64"/>
      </patternFill>
    </fill>
    <fill>
      <patternFill patternType="solid">
        <fgColor theme="0" tint="-0.14999847407452621"/>
        <bgColor indexed="64"/>
      </patternFill>
    </fill>
  </fills>
  <borders count="140">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bottom/>
      <diagonal/>
    </border>
    <border>
      <left/>
      <right style="double">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uble">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double">
        <color indexed="64"/>
      </left>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style="thin">
        <color indexed="64"/>
      </top>
      <bottom/>
      <diagonal/>
    </border>
    <border>
      <left/>
      <right style="double">
        <color indexed="64"/>
      </right>
      <top/>
      <bottom style="thin">
        <color indexed="64"/>
      </bottom>
      <diagonal/>
    </border>
    <border>
      <left style="thin">
        <color rgb="FF92D050"/>
      </left>
      <right style="thin">
        <color rgb="FF92D050"/>
      </right>
      <top style="thin">
        <color rgb="FF92D050"/>
      </top>
      <bottom style="thin">
        <color rgb="FF92D050"/>
      </bottom>
      <diagonal/>
    </border>
    <border>
      <left style="thin">
        <color rgb="FF92D050"/>
      </left>
      <right style="thin">
        <color rgb="FF92D050"/>
      </right>
      <top/>
      <bottom style="thin">
        <color rgb="FF92D050"/>
      </bottom>
      <diagonal/>
    </border>
    <border>
      <left style="thin">
        <color theme="6"/>
      </left>
      <right style="thin">
        <color theme="6"/>
      </right>
      <top style="thin">
        <color theme="6"/>
      </top>
      <bottom style="thin">
        <color theme="6"/>
      </bottom>
      <diagonal/>
    </border>
    <border>
      <left style="thin">
        <color indexed="64"/>
      </left>
      <right style="thin">
        <color rgb="FF92D050"/>
      </right>
      <top style="thin">
        <color rgb="FF92D050"/>
      </top>
      <bottom style="thin">
        <color rgb="FF92D050"/>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indexed="64"/>
      </left>
      <right style="thin">
        <color rgb="FF92D050"/>
      </right>
      <top/>
      <bottom style="thin">
        <color rgb="FF92D050"/>
      </bottom>
      <diagonal/>
    </border>
    <border>
      <left style="thin">
        <color indexed="64"/>
      </left>
      <right style="thin">
        <color rgb="FF92D050"/>
      </right>
      <top style="thin">
        <color rgb="FF92D050"/>
      </top>
      <bottom/>
      <diagonal/>
    </border>
    <border>
      <left style="thin">
        <color rgb="FF92D050"/>
      </left>
      <right style="thin">
        <color rgb="FF92D050"/>
      </right>
      <top style="thin">
        <color rgb="FF92D050"/>
      </top>
      <bottom/>
      <diagonal/>
    </border>
    <border>
      <left style="thin">
        <color rgb="FF92D050"/>
      </left>
      <right style="thin">
        <color indexed="64"/>
      </right>
      <top style="thin">
        <color rgb="FF92D050"/>
      </top>
      <bottom style="thin">
        <color rgb="FF92D05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4" tint="0.79998168889431442"/>
      </left>
      <right style="thin">
        <color theme="4" tint="0.79998168889431442"/>
      </right>
      <top style="thin">
        <color theme="4" tint="0.79998168889431442"/>
      </top>
      <bottom/>
      <diagonal/>
    </border>
    <border>
      <left style="thin">
        <color theme="4" tint="0.79998168889431442"/>
      </left>
      <right style="thin">
        <color theme="4" tint="0.79998168889431442"/>
      </right>
      <top/>
      <bottom style="thin">
        <color theme="4" tint="0.7999816888943144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right style="medium">
        <color theme="0" tint="-0.499984740745262"/>
      </right>
      <top/>
      <bottom/>
      <diagonal/>
    </border>
    <border>
      <left/>
      <right style="medium">
        <color theme="0" tint="-0.499984740745262"/>
      </right>
      <top style="thin">
        <color theme="4" tint="0.79992065187536243"/>
      </top>
      <bottom style="thin">
        <color theme="4" tint="0.79992065187536243"/>
      </bottom>
      <diagonal/>
    </border>
    <border>
      <left style="medium">
        <color theme="0" tint="-0.499984740745262"/>
      </left>
      <right/>
      <top/>
      <bottom/>
      <diagonal/>
    </border>
    <border>
      <left/>
      <right/>
      <top/>
      <bottom style="medium">
        <color theme="0" tint="-0.499984740745262"/>
      </bottom>
      <diagonal/>
    </border>
    <border>
      <left/>
      <right/>
      <top style="medium">
        <color theme="0" tint="-0.499984740745262"/>
      </top>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rgb="FF92D050"/>
      </left>
      <right/>
      <top style="thin">
        <color rgb="FF92D050"/>
      </top>
      <bottom style="thin">
        <color rgb="FF92D050"/>
      </bottom>
      <diagonal/>
    </border>
    <border>
      <left/>
      <right/>
      <top style="thin">
        <color rgb="FF92D050"/>
      </top>
      <bottom style="thin">
        <color rgb="FF92D050"/>
      </bottom>
      <diagonal/>
    </border>
    <border>
      <left/>
      <right style="thin">
        <color rgb="FF92D050"/>
      </right>
      <top style="thin">
        <color rgb="FF92D050"/>
      </top>
      <bottom style="thin">
        <color rgb="FF92D050"/>
      </bottom>
      <diagonal/>
    </border>
    <border>
      <left style="thin">
        <color rgb="FF92D050"/>
      </left>
      <right style="thin">
        <color rgb="FF92D050"/>
      </right>
      <top style="thin">
        <color indexed="64"/>
      </top>
      <bottom style="thin">
        <color rgb="FF92D050"/>
      </bottom>
      <diagonal/>
    </border>
    <border>
      <left style="thin">
        <color theme="6"/>
      </left>
      <right/>
      <top style="thin">
        <color theme="6"/>
      </top>
      <bottom style="thin">
        <color theme="6"/>
      </bottom>
      <diagonal/>
    </border>
    <border>
      <left/>
      <right/>
      <top style="thin">
        <color theme="6"/>
      </top>
      <bottom style="thin">
        <color theme="6"/>
      </bottom>
      <diagonal/>
    </border>
    <border>
      <left/>
      <right style="thin">
        <color theme="6"/>
      </right>
      <top style="thin">
        <color theme="6"/>
      </top>
      <bottom style="thin">
        <color theme="6"/>
      </bottom>
      <diagonal/>
    </border>
    <border>
      <left style="thin">
        <color indexed="64"/>
      </left>
      <right style="thin">
        <color rgb="FF92D050"/>
      </right>
      <top style="thin">
        <color indexed="64"/>
      </top>
      <bottom style="thin">
        <color rgb="FF92D050"/>
      </bottom>
      <diagonal/>
    </border>
    <border>
      <left style="thin">
        <color rgb="FF92D050"/>
      </left>
      <right style="thin">
        <color indexed="64"/>
      </right>
      <top style="thin">
        <color indexed="64"/>
      </top>
      <bottom style="thin">
        <color rgb="FF92D050"/>
      </bottom>
      <diagonal/>
    </border>
    <border>
      <left style="thin">
        <color rgb="FF92D050"/>
      </left>
      <right style="thin">
        <color rgb="FF92D050"/>
      </right>
      <top style="thin">
        <color rgb="FF92D050"/>
      </top>
      <bottom style="thin">
        <color indexed="64"/>
      </bottom>
      <diagonal/>
    </border>
    <border>
      <left style="thin">
        <color rgb="FF92D050"/>
      </left>
      <right style="thin">
        <color indexed="64"/>
      </right>
      <top style="thin">
        <color rgb="FF92D050"/>
      </top>
      <bottom style="thin">
        <color indexed="64"/>
      </bottom>
      <diagonal/>
    </border>
    <border>
      <left style="thin">
        <color rgb="FF92D050"/>
      </left>
      <right style="thin">
        <color indexed="64"/>
      </right>
      <top style="thin">
        <color rgb="FF92D050"/>
      </top>
      <bottom/>
      <diagonal/>
    </border>
    <border>
      <left style="thin">
        <color rgb="FF92D050"/>
      </left>
      <right style="thin">
        <color indexed="64"/>
      </right>
      <top/>
      <bottom style="thin">
        <color rgb="FF92D050"/>
      </bottom>
      <diagonal/>
    </border>
    <border>
      <left style="thin">
        <color rgb="FF92D050"/>
      </left>
      <right style="thin">
        <color indexed="64"/>
      </right>
      <top style="thin">
        <color rgb="FF92D050"/>
      </top>
      <bottom style="thin">
        <color rgb="FF00A79D"/>
      </bottom>
      <diagonal/>
    </border>
    <border>
      <left style="thin">
        <color rgb="FF92D050"/>
      </left>
      <right style="thin">
        <color indexed="64"/>
      </right>
      <top style="thin">
        <color rgb="FF00A79D"/>
      </top>
      <bottom style="thin">
        <color indexed="64"/>
      </bottom>
      <diagonal/>
    </border>
    <border>
      <left/>
      <right style="thin">
        <color theme="4" tint="0.79998168889431442"/>
      </right>
      <top style="thin">
        <color theme="4" tint="0.79998168889431442"/>
      </top>
      <bottom/>
      <diagonal/>
    </border>
    <border>
      <left/>
      <right style="thin">
        <color theme="0" tint="-0.499984740745262"/>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indexed="64"/>
      </right>
      <top style="thin">
        <color theme="0" tint="-0.499984740745262"/>
      </top>
      <bottom/>
      <diagonal/>
    </border>
    <border>
      <left style="thin">
        <color theme="0" tint="-4.9989318521683403E-2"/>
      </left>
      <right style="thin">
        <color theme="0"/>
      </right>
      <top style="thin">
        <color theme="0"/>
      </top>
      <bottom/>
      <diagonal/>
    </border>
    <border>
      <left style="thin">
        <color theme="0"/>
      </left>
      <right style="thin">
        <color theme="0"/>
      </right>
      <top style="thin">
        <color theme="0"/>
      </top>
      <bottom/>
      <diagonal/>
    </border>
    <border>
      <left/>
      <right/>
      <top style="thin">
        <color theme="0"/>
      </top>
      <bottom/>
      <diagonal/>
    </border>
    <border>
      <left/>
      <right style="medium">
        <color theme="0" tint="-0.499984740745262"/>
      </right>
      <top style="thin">
        <color theme="0" tint="-4.9989318521683403E-2"/>
      </top>
      <bottom style="thin">
        <color theme="0" tint="-4.9989318521683403E-2"/>
      </bottom>
      <diagonal/>
    </border>
    <border>
      <left style="medium">
        <color theme="0" tint="-0.499984740745262"/>
      </left>
      <right style="thin">
        <color theme="0" tint="-0.499984740745262"/>
      </right>
      <top style="thin">
        <color theme="0" tint="-0.499984740745262"/>
      </top>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right style="medium">
        <color theme="0" tint="-0.499984740745262"/>
      </right>
      <top style="thin">
        <color theme="4" tint="0.79992065187536243"/>
      </top>
      <bottom style="medium">
        <color theme="0" tint="-0.499984740745262"/>
      </bottom>
      <diagonal/>
    </border>
    <border>
      <left style="thin">
        <color theme="0" tint="-4.9989318521683403E-2"/>
      </left>
      <right style="medium">
        <color theme="0" tint="-0.499984740745262"/>
      </right>
      <top style="thin">
        <color theme="0" tint="-0.499984740745262"/>
      </top>
      <bottom/>
      <diagonal/>
    </border>
    <border>
      <left style="thin">
        <color theme="0" tint="-4.9989318521683403E-2"/>
      </left>
      <right style="medium">
        <color theme="0" tint="-0.499984740745262"/>
      </right>
      <top/>
      <bottom style="thin">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right style="thin">
        <color theme="0" tint="-0.499984740745262"/>
      </right>
      <top/>
      <bottom style="thin">
        <color theme="0" tint="-0.499984740745262"/>
      </bottom>
      <diagonal/>
    </border>
    <border>
      <left/>
      <right/>
      <top/>
      <bottom style="thin">
        <color theme="0" tint="-0.499984740745262"/>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style="thin">
        <color indexed="64"/>
      </right>
      <top/>
      <bottom style="thin">
        <color theme="0" tint="-0.499984740745262"/>
      </bottom>
      <diagonal/>
    </border>
    <border>
      <left style="thin">
        <color indexed="64"/>
      </left>
      <right/>
      <top/>
      <bottom style="thin">
        <color theme="0" tint="-0.499984740745262"/>
      </bottom>
      <diagonal/>
    </border>
    <border>
      <left style="thin">
        <color indexed="64"/>
      </left>
      <right/>
      <top style="thin">
        <color theme="0" tint="-0.499984740745262"/>
      </top>
      <bottom/>
      <diagonal/>
    </border>
    <border>
      <left/>
      <right/>
      <top/>
      <bottom style="thin">
        <color theme="6"/>
      </bottom>
      <diagonal/>
    </border>
    <border>
      <left style="thin">
        <color indexed="64"/>
      </left>
      <right style="thin">
        <color rgb="FF92D050"/>
      </right>
      <top style="thin">
        <color rgb="FF92D050"/>
      </top>
      <bottom style="thin">
        <color indexed="64"/>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indexed="64"/>
      </left>
      <right/>
      <top style="thin">
        <color indexed="64"/>
      </top>
      <bottom style="thin">
        <color theme="0" tint="-0.499984740745262"/>
      </bottom>
      <diagonal/>
    </border>
    <border>
      <left style="thin">
        <color theme="0"/>
      </left>
      <right style="thin">
        <color theme="0"/>
      </right>
      <top style="thin">
        <color indexed="64"/>
      </top>
      <bottom style="thin">
        <color theme="0" tint="-0.499984740745262"/>
      </bottom>
      <diagonal/>
    </border>
    <border>
      <left style="thin">
        <color theme="0"/>
      </left>
      <right style="thin">
        <color theme="0"/>
      </right>
      <top style="thin">
        <color theme="0" tint="-0.499984740745262"/>
      </top>
      <bottom style="thin">
        <color theme="0" tint="-0.499984740745262"/>
      </bottom>
      <diagonal/>
    </border>
    <border>
      <left/>
      <right style="thin">
        <color indexed="64"/>
      </right>
      <top style="thin">
        <color indexed="64"/>
      </top>
      <bottom style="thin">
        <color theme="0" tint="-0.499984740745262"/>
      </bottom>
      <diagonal/>
    </border>
    <border>
      <left style="medium">
        <color theme="0"/>
      </left>
      <right/>
      <top style="medium">
        <color theme="0"/>
      </top>
      <bottom/>
      <diagonal/>
    </border>
    <border>
      <left/>
      <right/>
      <top style="medium">
        <color theme="0"/>
      </top>
      <bottom/>
      <diagonal/>
    </border>
    <border>
      <left style="thin">
        <color theme="4" tint="0.79989013336588644"/>
      </left>
      <right/>
      <top/>
      <bottom style="thin">
        <color theme="4" tint="0.79989013336588644"/>
      </bottom>
      <diagonal/>
    </border>
    <border>
      <left style="thin">
        <color theme="4" tint="0.79989013336588644"/>
      </left>
      <right/>
      <top style="thin">
        <color theme="4" tint="0.79989013336588644"/>
      </top>
      <bottom/>
      <diagonal/>
    </border>
    <border>
      <left style="medium">
        <color theme="0" tint="-0.499984740745262"/>
      </left>
      <right/>
      <top style="medium">
        <color theme="0" tint="-0.499984740745262"/>
      </top>
      <bottom/>
      <diagonal/>
    </border>
    <border>
      <left/>
      <right style="medium">
        <color theme="0" tint="-0.499984740745262"/>
      </right>
      <top style="medium">
        <color theme="0" tint="-0.499984740745262"/>
      </top>
      <bottom/>
      <diagonal/>
    </border>
    <border>
      <left style="thin">
        <color theme="4" tint="0.79989013336588644"/>
      </left>
      <right/>
      <top/>
      <bottom/>
      <diagonal/>
    </border>
    <border>
      <left style="medium">
        <color theme="0" tint="-0.499984740745262"/>
      </left>
      <right style="thin">
        <color theme="4" tint="0.79989013336588644"/>
      </right>
      <top/>
      <bottom style="thin">
        <color theme="4" tint="0.79989013336588644"/>
      </bottom>
      <diagonal/>
    </border>
    <border>
      <left style="medium">
        <color theme="0" tint="-0.499984740745262"/>
      </left>
      <right style="thin">
        <color theme="4" tint="0.79989013336588644"/>
      </right>
      <top style="thin">
        <color theme="4" tint="0.79989013336588644"/>
      </top>
      <bottom/>
      <diagonal/>
    </border>
    <border>
      <left style="thin">
        <color indexed="64"/>
      </left>
      <right style="thin">
        <color indexed="64"/>
      </right>
      <top style="thin">
        <color indexed="64"/>
      </top>
      <bottom style="thin">
        <color rgb="FF00736F"/>
      </bottom>
      <diagonal/>
    </border>
    <border>
      <left style="thin">
        <color indexed="64"/>
      </left>
      <right/>
      <top style="thin">
        <color rgb="FF00736F"/>
      </top>
      <bottom style="thin">
        <color indexed="64"/>
      </bottom>
      <diagonal/>
    </border>
    <border>
      <left/>
      <right/>
      <top style="thin">
        <color rgb="FF00736F"/>
      </top>
      <bottom style="thin">
        <color indexed="64"/>
      </bottom>
      <diagonal/>
    </border>
    <border>
      <left/>
      <right style="thin">
        <color indexed="64"/>
      </right>
      <top style="thin">
        <color rgb="FF00736F"/>
      </top>
      <bottom style="thin">
        <color indexed="64"/>
      </bottom>
      <diagonal/>
    </border>
    <border>
      <left style="thin">
        <color indexed="64"/>
      </left>
      <right/>
      <top style="thin">
        <color indexed="64"/>
      </top>
      <bottom style="thin">
        <color rgb="FF00736F"/>
      </bottom>
      <diagonal/>
    </border>
    <border>
      <left/>
      <right/>
      <top style="thin">
        <color indexed="64"/>
      </top>
      <bottom style="thin">
        <color rgb="FF00736F"/>
      </bottom>
      <diagonal/>
    </border>
    <border>
      <left/>
      <right style="thin">
        <color indexed="64"/>
      </right>
      <top style="thin">
        <color indexed="64"/>
      </top>
      <bottom style="thin">
        <color rgb="FF00736F"/>
      </bottom>
      <diagonal/>
    </border>
    <border>
      <left style="medium">
        <color theme="0" tint="-0.499984740745262"/>
      </left>
      <right/>
      <top style="thin">
        <color theme="0" tint="-0.499984740745262"/>
      </top>
      <bottom/>
      <diagonal/>
    </border>
    <border>
      <left style="medium">
        <color theme="0" tint="-0.499984740745262"/>
      </left>
      <right/>
      <top/>
      <bottom style="thin">
        <color theme="0" tint="-0.499984740745262"/>
      </bottom>
      <diagonal/>
    </border>
    <border>
      <left style="thin">
        <color theme="0" tint="-4.9989318521683403E-2"/>
      </left>
      <right/>
      <top style="thin">
        <color theme="0" tint="-0.499984740745262"/>
      </top>
      <bottom/>
      <diagonal/>
    </border>
    <border>
      <left style="thin">
        <color theme="0" tint="-4.9989318521683403E-2"/>
      </left>
      <right/>
      <top/>
      <bottom style="thin">
        <color theme="0" tint="-0.499984740745262"/>
      </bottom>
      <diagonal/>
    </border>
    <border>
      <left style="thin">
        <color indexed="64"/>
      </left>
      <right/>
      <top style="thin">
        <color theme="0" tint="-0.499984740745262"/>
      </top>
      <bottom style="thin">
        <color indexed="64"/>
      </bottom>
      <diagonal/>
    </border>
    <border>
      <left/>
      <right/>
      <top style="thin">
        <color theme="0" tint="-0.499984740745262"/>
      </top>
      <bottom style="thin">
        <color indexed="64"/>
      </bottom>
      <diagonal/>
    </border>
    <border>
      <left/>
      <right style="thin">
        <color theme="0" tint="-0.499984740745262"/>
      </right>
      <top style="thin">
        <color theme="0" tint="-0.499984740745262"/>
      </top>
      <bottom style="thin">
        <color indexed="64"/>
      </bottom>
      <diagonal/>
    </border>
    <border>
      <left style="thin">
        <color indexed="64"/>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left>
      <right/>
      <top style="thin">
        <color indexed="64"/>
      </top>
      <bottom/>
      <diagonal/>
    </border>
    <border>
      <left/>
      <right style="thin">
        <color theme="4" tint="0.79989013336588644"/>
      </right>
      <top style="thin">
        <color indexed="64"/>
      </top>
      <bottom/>
      <diagonal/>
    </border>
    <border>
      <left style="thin">
        <color theme="0" tint="-4.9989318521683403E-2"/>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rgb="FF92D050"/>
      </left>
      <right/>
      <top style="thin">
        <color indexed="64"/>
      </top>
      <bottom style="thin">
        <color rgb="FF92D050"/>
      </bottom>
      <diagonal/>
    </border>
    <border>
      <left style="thin">
        <color rgb="FF92D050"/>
      </left>
      <right/>
      <top style="thin">
        <color rgb="FF92D050"/>
      </top>
      <bottom/>
      <diagonal/>
    </border>
    <border>
      <left style="thin">
        <color rgb="FF92D050"/>
      </left>
      <right/>
      <top style="thin">
        <color rgb="FF92D050"/>
      </top>
      <bottom style="thin">
        <color indexed="64"/>
      </bottom>
      <diagonal/>
    </border>
    <border>
      <left style="thin">
        <color indexed="64"/>
      </left>
      <right style="thin">
        <color indexed="64"/>
      </right>
      <top/>
      <bottom/>
      <diagonal/>
    </border>
  </borders>
  <cellStyleXfs count="30">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5"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5" fillId="9" borderId="0" applyNumberFormat="0" applyBorder="0" applyAlignment="0" applyProtection="0"/>
    <xf numFmtId="0" fontId="4" fillId="7" borderId="0" applyNumberFormat="0" applyBorder="0" applyAlignment="0" applyProtection="0"/>
    <xf numFmtId="0" fontId="4" fillId="10" borderId="0" applyNumberFormat="0" applyBorder="0" applyAlignment="0" applyProtection="0"/>
    <xf numFmtId="0" fontId="5" fillId="8"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11" borderId="0" applyNumberFormat="0" applyBorder="0" applyAlignment="0" applyProtection="0"/>
    <xf numFmtId="0" fontId="4" fillId="5" borderId="0" applyNumberFormat="0" applyBorder="0" applyAlignment="0" applyProtection="0"/>
    <xf numFmtId="0" fontId="5" fillId="6" borderId="0" applyNumberFormat="0" applyBorder="0" applyAlignment="0" applyProtection="0"/>
    <xf numFmtId="0" fontId="4" fillId="7" borderId="0" applyNumberFormat="0" applyBorder="0" applyAlignment="0" applyProtection="0"/>
    <xf numFmtId="0" fontId="4" fillId="12" borderId="0" applyNumberFormat="0" applyBorder="0" applyAlignment="0" applyProtection="0"/>
    <xf numFmtId="0" fontId="5" fillId="12" borderId="0" applyNumberFormat="0" applyBorder="0" applyAlignment="0" applyProtection="0"/>
    <xf numFmtId="169" fontId="1" fillId="0" borderId="0" applyFont="0" applyFill="0" applyBorder="0" applyAlignment="0" applyProtection="0"/>
    <xf numFmtId="166" fontId="8" fillId="0" borderId="0" applyFont="0" applyFill="0" applyBorder="0" applyAlignment="0" applyProtection="0"/>
    <xf numFmtId="0" fontId="1" fillId="0" borderId="0"/>
    <xf numFmtId="0" fontId="8" fillId="0" borderId="0"/>
    <xf numFmtId="0" fontId="7" fillId="0" borderId="0"/>
    <xf numFmtId="9" fontId="8"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cellStyleXfs>
  <cellXfs count="611">
    <xf numFmtId="0" fontId="0" fillId="0" borderId="0" xfId="0"/>
    <xf numFmtId="0" fontId="0" fillId="0" borderId="0" xfId="0" applyFill="1"/>
    <xf numFmtId="0" fontId="12" fillId="0" borderId="0" xfId="0" applyFont="1"/>
    <xf numFmtId="0" fontId="12" fillId="0" borderId="0" xfId="0" applyFont="1" applyFill="1" applyProtection="1"/>
    <xf numFmtId="0" fontId="12" fillId="0" borderId="0" xfId="0" applyFont="1" applyFill="1" applyAlignment="1" applyProtection="1">
      <alignment horizontal="center"/>
    </xf>
    <xf numFmtId="0" fontId="12" fillId="0" borderId="37" xfId="0" applyFont="1" applyFill="1" applyBorder="1" applyAlignment="1" applyProtection="1">
      <alignment horizontal="center" vertical="center"/>
    </xf>
    <xf numFmtId="0" fontId="12" fillId="0" borderId="37" xfId="0" applyFont="1" applyFill="1" applyBorder="1" applyAlignment="1" applyProtection="1">
      <alignment vertical="center" wrapText="1"/>
    </xf>
    <xf numFmtId="3" fontId="12" fillId="0" borderId="37" xfId="0" applyNumberFormat="1" applyFont="1" applyFill="1" applyBorder="1" applyAlignment="1" applyProtection="1">
      <alignment vertical="center"/>
    </xf>
    <xf numFmtId="10" fontId="12" fillId="0" borderId="37" xfId="0" applyNumberFormat="1" applyFont="1" applyFill="1" applyBorder="1" applyAlignment="1" applyProtection="1">
      <alignment horizontal="center" vertical="center"/>
    </xf>
    <xf numFmtId="0" fontId="12" fillId="0" borderId="37" xfId="0" applyFont="1" applyFill="1" applyBorder="1" applyAlignment="1" applyProtection="1">
      <alignment vertical="center"/>
    </xf>
    <xf numFmtId="165" fontId="12" fillId="0" borderId="37" xfId="0" applyNumberFormat="1" applyFont="1" applyFill="1" applyBorder="1" applyAlignment="1" applyProtection="1">
      <alignment vertical="center"/>
    </xf>
    <xf numFmtId="165" fontId="12" fillId="0" borderId="0" xfId="0" applyNumberFormat="1" applyFont="1" applyFill="1" applyProtection="1"/>
    <xf numFmtId="9" fontId="12" fillId="0" borderId="0" xfId="0" applyNumberFormat="1" applyFont="1" applyFill="1" applyAlignment="1" applyProtection="1">
      <alignment horizontal="center" vertical="center"/>
    </xf>
    <xf numFmtId="0" fontId="11" fillId="0" borderId="0" xfId="0" applyFont="1" applyFill="1" applyProtection="1"/>
    <xf numFmtId="171" fontId="14" fillId="14" borderId="1" xfId="0" applyNumberFormat="1" applyFont="1" applyFill="1" applyBorder="1" applyAlignment="1">
      <alignment horizontal="center" vertical="center"/>
    </xf>
    <xf numFmtId="171" fontId="14" fillId="14" borderId="2" xfId="0" applyNumberFormat="1" applyFont="1" applyFill="1" applyBorder="1" applyAlignment="1">
      <alignment horizontal="center" vertical="center"/>
    </xf>
    <xf numFmtId="0" fontId="14" fillId="14" borderId="1" xfId="0" applyFont="1" applyFill="1" applyBorder="1" applyAlignment="1">
      <alignment horizontal="left" vertical="center" wrapText="1"/>
    </xf>
    <xf numFmtId="0" fontId="14" fillId="14" borderId="3" xfId="0" applyFont="1" applyFill="1" applyBorder="1" applyAlignment="1">
      <alignment horizontal="left" vertical="center" wrapText="1"/>
    </xf>
    <xf numFmtId="0" fontId="0" fillId="0" borderId="0" xfId="0" applyFont="1" applyFill="1" applyProtection="1"/>
    <xf numFmtId="0" fontId="15" fillId="0" borderId="0" xfId="0" applyFont="1" applyFill="1" applyAlignment="1" applyProtection="1"/>
    <xf numFmtId="0" fontId="0" fillId="0" borderId="0" xfId="0" applyFont="1" applyFill="1" applyAlignment="1" applyProtection="1">
      <alignment horizontal="center"/>
    </xf>
    <xf numFmtId="3" fontId="0" fillId="0" borderId="37" xfId="0" applyNumberFormat="1" applyFont="1" applyFill="1" applyBorder="1" applyAlignment="1" applyProtection="1">
      <alignment vertical="center"/>
    </xf>
    <xf numFmtId="165" fontId="0" fillId="0" borderId="0" xfId="0" applyNumberFormat="1" applyFont="1" applyFill="1" applyProtection="1"/>
    <xf numFmtId="9" fontId="0" fillId="0" borderId="0" xfId="0" applyNumberFormat="1" applyFont="1" applyFill="1" applyAlignment="1" applyProtection="1">
      <alignment horizontal="center" vertical="center"/>
    </xf>
    <xf numFmtId="165" fontId="12" fillId="0" borderId="0" xfId="0" applyNumberFormat="1" applyFont="1" applyAlignment="1">
      <alignment horizontal="right" vertical="center"/>
    </xf>
    <xf numFmtId="0" fontId="10" fillId="0" borderId="0" xfId="0" applyFont="1"/>
    <xf numFmtId="0" fontId="12" fillId="0" borderId="0" xfId="0" applyFont="1" applyFill="1" applyBorder="1" applyAlignment="1">
      <alignment horizontal="center" vertical="center"/>
    </xf>
    <xf numFmtId="0" fontId="12" fillId="0" borderId="0" xfId="0" applyFont="1" applyFill="1" applyBorder="1" applyAlignment="1">
      <alignment vertical="center" wrapText="1"/>
    </xf>
    <xf numFmtId="0" fontId="16" fillId="0" borderId="0" xfId="0" applyFont="1" applyFill="1" applyBorder="1" applyAlignment="1">
      <alignment vertical="center" wrapText="1"/>
    </xf>
    <xf numFmtId="0" fontId="0" fillId="0" borderId="0" xfId="0" applyFill="1" applyBorder="1"/>
    <xf numFmtId="173" fontId="12" fillId="0" borderId="0" xfId="0" applyNumberFormat="1" applyFont="1" applyFill="1" applyBorder="1" applyAlignment="1">
      <alignment horizontal="right" vertical="center"/>
    </xf>
    <xf numFmtId="0" fontId="10" fillId="0" borderId="0" xfId="0" applyFont="1" applyFill="1" applyAlignment="1">
      <alignment horizontal="justify" vertical="center" wrapText="1"/>
    </xf>
    <xf numFmtId="0" fontId="0" fillId="0" borderId="0" xfId="0" applyFill="1" applyAlignment="1">
      <alignment horizontal="justify" vertical="center" wrapText="1"/>
    </xf>
    <xf numFmtId="173" fontId="12" fillId="0" borderId="0" xfId="0" applyNumberFormat="1" applyFont="1" applyFill="1" applyAlignment="1">
      <alignment horizontal="right" vertical="center"/>
    </xf>
    <xf numFmtId="0" fontId="12" fillId="0" borderId="0" xfId="0" applyFont="1" applyFill="1" applyAlignment="1">
      <alignment horizontal="center" vertical="center"/>
    </xf>
    <xf numFmtId="0" fontId="12" fillId="0" borderId="0" xfId="0" applyFont="1" applyFill="1" applyAlignment="1">
      <alignment vertical="center" wrapText="1"/>
    </xf>
    <xf numFmtId="0" fontId="16" fillId="0" borderId="0" xfId="0" applyFont="1" applyFill="1" applyAlignment="1">
      <alignment vertical="center" wrapText="1"/>
    </xf>
    <xf numFmtId="171" fontId="14" fillId="0" borderId="38" xfId="0" applyNumberFormat="1" applyFont="1" applyFill="1" applyBorder="1" applyAlignment="1" applyProtection="1">
      <alignment horizontal="center" vertical="center"/>
    </xf>
    <xf numFmtId="0" fontId="12" fillId="0" borderId="4" xfId="0" applyFont="1" applyBorder="1" applyProtection="1">
      <protection locked="0"/>
    </xf>
    <xf numFmtId="0" fontId="12" fillId="0" borderId="0" xfId="0" applyFont="1" applyBorder="1" applyProtection="1">
      <protection locked="0"/>
    </xf>
    <xf numFmtId="170" fontId="12" fillId="0" borderId="0" xfId="23" applyNumberFormat="1" applyFont="1" applyBorder="1" applyAlignment="1" applyProtection="1">
      <protection locked="0"/>
    </xf>
    <xf numFmtId="0" fontId="12" fillId="0" borderId="5" xfId="0" applyFont="1" applyBorder="1" applyProtection="1">
      <protection locked="0"/>
    </xf>
    <xf numFmtId="0" fontId="0" fillId="0" borderId="39" xfId="0" applyFill="1" applyBorder="1" applyAlignment="1" applyProtection="1">
      <alignment horizontal="right"/>
      <protection locked="0"/>
    </xf>
    <xf numFmtId="171" fontId="12" fillId="0" borderId="39" xfId="0" applyNumberFormat="1" applyFont="1" applyBorder="1" applyAlignment="1" applyProtection="1">
      <alignment horizontal="center" vertical="center"/>
      <protection locked="0"/>
    </xf>
    <xf numFmtId="0" fontId="12" fillId="0" borderId="39" xfId="0" applyFont="1" applyFill="1" applyBorder="1" applyAlignment="1" applyProtection="1">
      <alignment wrapText="1"/>
      <protection locked="0"/>
    </xf>
    <xf numFmtId="0" fontId="12" fillId="0" borderId="0" xfId="0" applyFont="1" applyFill="1" applyBorder="1" applyProtection="1"/>
    <xf numFmtId="3" fontId="12" fillId="0" borderId="0" xfId="0" applyNumberFormat="1" applyFont="1"/>
    <xf numFmtId="172" fontId="12" fillId="0" borderId="0" xfId="0" applyNumberFormat="1" applyFont="1"/>
    <xf numFmtId="0" fontId="14" fillId="0" borderId="38" xfId="24" applyFont="1" applyFill="1" applyBorder="1" applyAlignment="1" applyProtection="1">
      <alignment horizontal="center" vertical="center"/>
    </xf>
    <xf numFmtId="171" fontId="14" fillId="0" borderId="40" xfId="0" applyNumberFormat="1" applyFont="1" applyFill="1" applyBorder="1" applyAlignment="1" applyProtection="1">
      <alignment horizontal="center" vertical="center"/>
    </xf>
    <xf numFmtId="171" fontId="14" fillId="0" borderId="41" xfId="0" applyNumberFormat="1" applyFont="1" applyFill="1" applyBorder="1" applyAlignment="1" applyProtection="1">
      <alignment horizontal="center" vertical="center"/>
    </xf>
    <xf numFmtId="0" fontId="15" fillId="0" borderId="0" xfId="0" applyFont="1" applyAlignment="1">
      <alignment vertical="center"/>
    </xf>
    <xf numFmtId="0" fontId="16" fillId="0" borderId="0" xfId="0" applyFont="1" applyFill="1" applyAlignment="1" applyProtection="1">
      <alignment vertical="center"/>
    </xf>
    <xf numFmtId="3" fontId="0" fillId="0" borderId="0" xfId="0" applyNumberFormat="1"/>
    <xf numFmtId="3" fontId="12" fillId="0" borderId="0" xfId="0" applyNumberFormat="1" applyFont="1" applyAlignment="1">
      <alignment horizontal="right" vertical="center"/>
    </xf>
    <xf numFmtId="9" fontId="14" fillId="14" borderId="43" xfId="24" applyNumberFormat="1" applyFont="1" applyFill="1" applyBorder="1" applyAlignment="1" applyProtection="1">
      <alignment horizontal="center" vertical="center"/>
    </xf>
    <xf numFmtId="0" fontId="0" fillId="16" borderId="0" xfId="0" applyFont="1" applyFill="1" applyBorder="1"/>
    <xf numFmtId="0" fontId="10" fillId="16" borderId="0" xfId="0" applyFont="1" applyFill="1" applyBorder="1"/>
    <xf numFmtId="165" fontId="16" fillId="16" borderId="0" xfId="0" applyNumberFormat="1" applyFont="1" applyFill="1" applyAlignment="1">
      <alignment horizontal="right" vertical="center"/>
    </xf>
    <xf numFmtId="165" fontId="12" fillId="0" borderId="37" xfId="0" applyNumberFormat="1" applyFont="1" applyFill="1" applyBorder="1" applyAlignment="1" applyProtection="1">
      <alignment horizontal="left" vertical="center"/>
    </xf>
    <xf numFmtId="0" fontId="17" fillId="0" borderId="4" xfId="0" applyFont="1" applyFill="1" applyBorder="1" applyAlignment="1" applyProtection="1">
      <alignment horizontal="center" vertical="center"/>
    </xf>
    <xf numFmtId="0" fontId="17" fillId="0" borderId="0" xfId="0" applyFont="1" applyFill="1" applyBorder="1" applyAlignment="1" applyProtection="1">
      <alignment horizontal="center" vertical="center"/>
    </xf>
    <xf numFmtId="0" fontId="0" fillId="0" borderId="0" xfId="0" applyFill="1" applyBorder="1" applyProtection="1"/>
    <xf numFmtId="0" fontId="0" fillId="0" borderId="5" xfId="0" applyFill="1" applyBorder="1" applyProtection="1"/>
    <xf numFmtId="165" fontId="0" fillId="0" borderId="39" xfId="0" applyNumberFormat="1" applyFont="1" applyBorder="1" applyProtection="1">
      <protection locked="0"/>
    </xf>
    <xf numFmtId="0" fontId="18" fillId="0" borderId="0" xfId="0" applyFont="1" applyFill="1" applyBorder="1" applyAlignment="1" applyProtection="1">
      <alignment horizontal="left" vertical="center"/>
    </xf>
    <xf numFmtId="0" fontId="19" fillId="0" borderId="0" xfId="0" applyFont="1" applyFill="1" applyBorder="1" applyAlignment="1" applyProtection="1">
      <alignment horizontal="center" vertical="center"/>
    </xf>
    <xf numFmtId="165" fontId="20" fillId="14" borderId="44" xfId="0" applyNumberFormat="1" applyFont="1" applyFill="1" applyBorder="1" applyAlignment="1" applyProtection="1">
      <alignment horizontal="right" vertical="center"/>
    </xf>
    <xf numFmtId="0" fontId="0" fillId="0" borderId="45" xfId="0" applyFill="1" applyBorder="1" applyAlignment="1" applyProtection="1">
      <alignment horizontal="right"/>
      <protection locked="0"/>
    </xf>
    <xf numFmtId="171" fontId="12" fillId="0" borderId="46" xfId="0" applyNumberFormat="1" applyFont="1" applyBorder="1" applyAlignment="1" applyProtection="1">
      <alignment horizontal="center" vertical="center"/>
      <protection locked="0"/>
    </xf>
    <xf numFmtId="0" fontId="12" fillId="0" borderId="46" xfId="0" applyFont="1" applyFill="1" applyBorder="1" applyAlignment="1" applyProtection="1">
      <alignment wrapText="1"/>
      <protection locked="0"/>
    </xf>
    <xf numFmtId="165" fontId="0" fillId="0" borderId="46" xfId="0" applyNumberFormat="1" applyFont="1" applyBorder="1" applyProtection="1">
      <protection locked="0"/>
    </xf>
    <xf numFmtId="0" fontId="0" fillId="0" borderId="46" xfId="0" applyFill="1" applyBorder="1" applyAlignment="1" applyProtection="1">
      <alignment horizontal="right"/>
      <protection locked="0"/>
    </xf>
    <xf numFmtId="0" fontId="10" fillId="0" borderId="44" xfId="0" applyFont="1" applyBorder="1" applyAlignment="1" applyProtection="1">
      <alignment horizontal="right" vertical="center" wrapText="1"/>
      <protection locked="0"/>
    </xf>
    <xf numFmtId="165" fontId="0" fillId="0" borderId="44" xfId="0" applyNumberFormat="1" applyBorder="1" applyAlignment="1" applyProtection="1">
      <alignment horizontal="right" vertical="center"/>
    </xf>
    <xf numFmtId="165" fontId="10" fillId="0" borderId="44" xfId="0" applyNumberFormat="1" applyFont="1" applyBorder="1" applyAlignment="1" applyProtection="1">
      <alignment horizontal="right" vertical="center"/>
    </xf>
    <xf numFmtId="165" fontId="0" fillId="0" borderId="44" xfId="0" applyNumberFormat="1" applyFont="1" applyBorder="1" applyAlignment="1" applyProtection="1">
      <alignment horizontal="right" vertical="center"/>
      <protection locked="0"/>
    </xf>
    <xf numFmtId="165" fontId="20" fillId="15" borderId="44" xfId="0" applyNumberFormat="1" applyFont="1" applyFill="1" applyBorder="1" applyAlignment="1" applyProtection="1">
      <alignment horizontal="right" vertical="center"/>
    </xf>
    <xf numFmtId="0" fontId="20" fillId="14" borderId="44" xfId="0" applyFont="1" applyFill="1" applyBorder="1" applyAlignment="1" applyProtection="1">
      <alignment vertical="center" wrapText="1"/>
    </xf>
    <xf numFmtId="165" fontId="0" fillId="0" borderId="44" xfId="0" applyNumberFormat="1" applyFont="1" applyBorder="1" applyAlignment="1" applyProtection="1">
      <alignment horizontal="right" vertical="center"/>
    </xf>
    <xf numFmtId="165" fontId="3" fillId="0" borderId="44" xfId="0" applyNumberFormat="1" applyFont="1" applyBorder="1" applyAlignment="1" applyProtection="1">
      <alignment horizontal="right" vertical="center" wrapText="1"/>
    </xf>
    <xf numFmtId="165" fontId="3" fillId="0" borderId="44" xfId="0" applyNumberFormat="1" applyFont="1" applyBorder="1" applyAlignment="1" applyProtection="1">
      <alignment horizontal="right" vertical="center"/>
    </xf>
    <xf numFmtId="165" fontId="2" fillId="0" borderId="44" xfId="0" applyNumberFormat="1" applyFont="1" applyBorder="1" applyAlignment="1" applyProtection="1">
      <alignment horizontal="right"/>
    </xf>
    <xf numFmtId="0" fontId="10" fillId="14" borderId="47" xfId="0" applyFont="1" applyFill="1" applyBorder="1" applyAlignment="1" applyProtection="1">
      <alignment horizontal="center" vertical="center"/>
    </xf>
    <xf numFmtId="0" fontId="10" fillId="14" borderId="44" xfId="0" applyFont="1" applyFill="1" applyBorder="1" applyAlignment="1" applyProtection="1">
      <alignment vertical="center" wrapText="1"/>
    </xf>
    <xf numFmtId="0" fontId="12" fillId="0" borderId="44" xfId="0" applyFont="1" applyBorder="1" applyAlignment="1" applyProtection="1">
      <alignment vertical="center"/>
    </xf>
    <xf numFmtId="0" fontId="12" fillId="0" borderId="44" xfId="0" applyFont="1" applyFill="1" applyBorder="1" applyAlignment="1" applyProtection="1">
      <alignment vertical="center" wrapText="1"/>
    </xf>
    <xf numFmtId="0" fontId="0" fillId="14" borderId="44" xfId="0" applyFont="1" applyFill="1" applyBorder="1" applyAlignment="1" applyProtection="1">
      <alignment vertical="center" wrapText="1"/>
    </xf>
    <xf numFmtId="0" fontId="0" fillId="0" borderId="44" xfId="0" applyFont="1" applyFill="1" applyBorder="1" applyAlignment="1" applyProtection="1">
      <alignment vertical="center" wrapText="1"/>
    </xf>
    <xf numFmtId="0" fontId="12" fillId="0" borderId="47" xfId="0" applyFont="1" applyFill="1" applyBorder="1" applyAlignment="1" applyProtection="1">
      <alignment horizontal="center" vertical="center"/>
    </xf>
    <xf numFmtId="0" fontId="20" fillId="14" borderId="47" xfId="0" applyFont="1" applyFill="1" applyBorder="1" applyAlignment="1" applyProtection="1">
      <alignment horizontal="center" vertical="center"/>
    </xf>
    <xf numFmtId="0" fontId="0" fillId="0" borderId="47" xfId="0" applyFont="1" applyFill="1" applyBorder="1" applyAlignment="1" applyProtection="1">
      <alignment horizontal="center" vertical="center"/>
    </xf>
    <xf numFmtId="0" fontId="0" fillId="14" borderId="47" xfId="0" applyFont="1" applyFill="1" applyBorder="1" applyAlignment="1" applyProtection="1">
      <alignment horizontal="center" vertical="center"/>
    </xf>
    <xf numFmtId="168" fontId="12" fillId="0" borderId="44" xfId="0" applyNumberFormat="1" applyFont="1" applyFill="1" applyBorder="1" applyAlignment="1" applyProtection="1">
      <alignment horizontal="center" vertical="center"/>
      <protection locked="0"/>
    </xf>
    <xf numFmtId="0" fontId="12" fillId="0" borderId="44" xfId="0" applyFont="1" applyFill="1" applyBorder="1" applyAlignment="1" applyProtection="1">
      <alignment vertical="center"/>
      <protection locked="0"/>
    </xf>
    <xf numFmtId="0" fontId="12" fillId="0" borderId="44" xfId="0" applyFont="1" applyFill="1" applyBorder="1" applyAlignment="1" applyProtection="1">
      <alignment vertical="center" wrapText="1"/>
      <protection locked="0"/>
    </xf>
    <xf numFmtId="0" fontId="19" fillId="0" borderId="50" xfId="0" applyFont="1" applyFill="1" applyBorder="1" applyAlignment="1" applyProtection="1">
      <alignment horizontal="center" vertical="center"/>
    </xf>
    <xf numFmtId="0" fontId="11" fillId="20" borderId="0" xfId="0" applyFont="1" applyFill="1" applyBorder="1" applyProtection="1"/>
    <xf numFmtId="0" fontId="11" fillId="0" borderId="0" xfId="0" applyFont="1" applyBorder="1" applyProtection="1"/>
    <xf numFmtId="49" fontId="15" fillId="20" borderId="0" xfId="0" applyNumberFormat="1" applyFont="1" applyFill="1" applyBorder="1" applyAlignment="1" applyProtection="1">
      <alignment horizontal="center" vertical="center"/>
    </xf>
    <xf numFmtId="49" fontId="15" fillId="0" borderId="0" xfId="0" applyNumberFormat="1" applyFont="1" applyBorder="1" applyAlignment="1" applyProtection="1">
      <alignment horizontal="center" vertical="center"/>
    </xf>
    <xf numFmtId="0" fontId="12" fillId="0" borderId="47" xfId="0" applyFont="1" applyFill="1" applyBorder="1" applyAlignment="1" applyProtection="1">
      <alignment horizontal="center" vertical="center"/>
      <protection locked="0"/>
    </xf>
    <xf numFmtId="164" fontId="0" fillId="0" borderId="0" xfId="0" applyNumberFormat="1" applyBorder="1" applyProtection="1">
      <protection locked="0"/>
    </xf>
    <xf numFmtId="164" fontId="0" fillId="0" borderId="0" xfId="0" applyNumberFormat="1" applyBorder="1"/>
    <xf numFmtId="164" fontId="0" fillId="17" borderId="51" xfId="0" applyNumberFormat="1" applyFill="1" applyBorder="1" applyProtection="1">
      <protection locked="0"/>
    </xf>
    <xf numFmtId="164" fontId="0" fillId="0" borderId="51" xfId="0" applyNumberFormat="1" applyBorder="1"/>
    <xf numFmtId="0" fontId="19" fillId="0" borderId="52" xfId="0" applyFont="1" applyFill="1" applyBorder="1" applyAlignment="1" applyProtection="1">
      <alignment vertical="center"/>
    </xf>
    <xf numFmtId="0" fontId="19" fillId="0" borderId="48" xfId="0" applyFont="1" applyFill="1" applyBorder="1" applyAlignment="1" applyProtection="1">
      <alignment horizontal="center" vertical="center"/>
    </xf>
    <xf numFmtId="0" fontId="0" fillId="0" borderId="37" xfId="0" applyNumberFormat="1" applyFont="1" applyFill="1" applyBorder="1" applyAlignment="1" applyProtection="1">
      <alignment horizontal="center" vertical="center"/>
    </xf>
    <xf numFmtId="0" fontId="0" fillId="0" borderId="0" xfId="0" applyProtection="1"/>
    <xf numFmtId="49" fontId="10" fillId="20" borderId="0" xfId="0" applyNumberFormat="1" applyFont="1" applyFill="1" applyAlignment="1" applyProtection="1">
      <alignment horizontal="center" vertical="center"/>
    </xf>
    <xf numFmtId="49" fontId="10" fillId="0" borderId="0" xfId="0" applyNumberFormat="1" applyFont="1" applyAlignment="1" applyProtection="1">
      <alignment horizontal="center" vertical="center"/>
    </xf>
    <xf numFmtId="3" fontId="0" fillId="0" borderId="0" xfId="0" applyNumberFormat="1" applyProtection="1"/>
    <xf numFmtId="3" fontId="10" fillId="0" borderId="0" xfId="0" applyNumberFormat="1" applyFont="1" applyProtection="1"/>
    <xf numFmtId="3" fontId="0" fillId="14" borderId="0" xfId="0" applyNumberFormat="1" applyFill="1" applyProtection="1"/>
    <xf numFmtId="49" fontId="12" fillId="0" borderId="44" xfId="0" applyNumberFormat="1" applyFont="1" applyFill="1" applyBorder="1" applyAlignment="1" applyProtection="1">
      <alignment horizontal="center" vertical="center"/>
    </xf>
    <xf numFmtId="9" fontId="12" fillId="0" borderId="44" xfId="0" applyNumberFormat="1" applyFont="1" applyFill="1" applyBorder="1" applyAlignment="1" applyProtection="1">
      <alignment vertical="center" wrapText="1"/>
    </xf>
    <xf numFmtId="49" fontId="16" fillId="14" borderId="44" xfId="0" applyNumberFormat="1" applyFont="1" applyFill="1" applyBorder="1" applyAlignment="1" applyProtection="1">
      <alignment horizontal="center" vertical="center"/>
    </xf>
    <xf numFmtId="0" fontId="24" fillId="19" borderId="59" xfId="0" applyFont="1" applyFill="1" applyBorder="1" applyAlignment="1" applyProtection="1">
      <alignment horizontal="center" vertical="center"/>
    </xf>
    <xf numFmtId="0" fontId="22" fillId="19" borderId="37" xfId="0" applyFont="1" applyFill="1" applyBorder="1" applyAlignment="1" applyProtection="1">
      <alignment horizontal="center"/>
    </xf>
    <xf numFmtId="165" fontId="22" fillId="19" borderId="37" xfId="0" applyNumberFormat="1" applyFont="1" applyFill="1" applyBorder="1" applyAlignment="1" applyProtection="1">
      <alignment horizontal="center"/>
    </xf>
    <xf numFmtId="9" fontId="22" fillId="19" borderId="37" xfId="0" applyNumberFormat="1" applyFont="1" applyFill="1" applyBorder="1" applyAlignment="1" applyProtection="1">
      <alignment horizontal="center" vertical="center"/>
    </xf>
    <xf numFmtId="0" fontId="13" fillId="0" borderId="38" xfId="24" applyFont="1" applyFill="1" applyBorder="1" applyAlignment="1" applyProtection="1">
      <alignment horizontal="left" vertical="center"/>
    </xf>
    <xf numFmtId="9" fontId="13" fillId="14" borderId="43" xfId="27" applyNumberFormat="1" applyFont="1" applyFill="1" applyBorder="1" applyAlignment="1" applyProtection="1">
      <alignment horizontal="center" vertical="center"/>
    </xf>
    <xf numFmtId="9" fontId="13" fillId="14" borderId="66" xfId="27" applyNumberFormat="1" applyFont="1" applyFill="1" applyBorder="1" applyAlignment="1" applyProtection="1">
      <alignment horizontal="center" vertical="center"/>
    </xf>
    <xf numFmtId="9" fontId="13" fillId="14" borderId="68" xfId="27" applyNumberFormat="1" applyFont="1" applyFill="1" applyBorder="1" applyAlignment="1" applyProtection="1">
      <alignment horizontal="center" vertical="center"/>
    </xf>
    <xf numFmtId="0" fontId="0" fillId="0" borderId="70" xfId="0" applyFill="1" applyBorder="1" applyAlignment="1" applyProtection="1">
      <alignment horizontal="right"/>
      <protection locked="0"/>
    </xf>
    <xf numFmtId="0" fontId="10" fillId="0" borderId="71" xfId="0" applyFont="1" applyBorder="1" applyAlignment="1" applyProtection="1">
      <alignment horizontal="right" vertical="center" wrapText="1"/>
      <protection locked="0"/>
    </xf>
    <xf numFmtId="165" fontId="0" fillId="0" borderId="71" xfId="0" applyNumberFormat="1" applyBorder="1" applyAlignment="1" applyProtection="1">
      <alignment horizontal="right" vertical="center"/>
    </xf>
    <xf numFmtId="165" fontId="10" fillId="0" borderId="71" xfId="0" applyNumberFormat="1" applyFont="1" applyBorder="1" applyAlignment="1" applyProtection="1">
      <alignment horizontal="right" vertical="center"/>
    </xf>
    <xf numFmtId="165" fontId="20" fillId="14" borderId="71" xfId="0" applyNumberFormat="1" applyFont="1" applyFill="1" applyBorder="1" applyAlignment="1" applyProtection="1">
      <alignment horizontal="right" vertical="center"/>
    </xf>
    <xf numFmtId="165" fontId="0" fillId="0" borderId="71" xfId="0" applyNumberFormat="1" applyFont="1" applyBorder="1" applyAlignment="1" applyProtection="1">
      <alignment horizontal="right" vertical="center"/>
      <protection locked="0"/>
    </xf>
    <xf numFmtId="165" fontId="20" fillId="15" borderId="71" xfId="0" applyNumberFormat="1" applyFont="1" applyFill="1" applyBorder="1" applyAlignment="1" applyProtection="1">
      <alignment horizontal="right" vertical="center"/>
    </xf>
    <xf numFmtId="165" fontId="0" fillId="0" borderId="71" xfId="0" applyNumberFormat="1" applyFont="1" applyBorder="1" applyAlignment="1" applyProtection="1">
      <alignment horizontal="right" vertical="center"/>
    </xf>
    <xf numFmtId="165" fontId="3" fillId="0" borderId="71" xfId="0" applyNumberFormat="1" applyFont="1" applyBorder="1" applyAlignment="1" applyProtection="1">
      <alignment horizontal="right" vertical="center" wrapText="1"/>
    </xf>
    <xf numFmtId="165" fontId="3" fillId="0" borderId="71" xfId="0" applyNumberFormat="1" applyFont="1" applyBorder="1" applyAlignment="1" applyProtection="1">
      <alignment horizontal="right" vertical="center"/>
    </xf>
    <xf numFmtId="165" fontId="2" fillId="0" borderId="71" xfId="0" applyNumberFormat="1" applyFont="1" applyBorder="1" applyAlignment="1" applyProtection="1">
      <alignment horizontal="right"/>
    </xf>
    <xf numFmtId="165" fontId="9" fillId="19" borderId="71" xfId="0" applyNumberFormat="1" applyFont="1" applyFill="1" applyBorder="1" applyAlignment="1" applyProtection="1">
      <alignment horizontal="right" vertical="center"/>
    </xf>
    <xf numFmtId="165" fontId="9" fillId="19" borderId="44" xfId="0" applyNumberFormat="1" applyFont="1" applyFill="1" applyBorder="1" applyAlignment="1" applyProtection="1">
      <alignment horizontal="right" vertical="center"/>
    </xf>
    <xf numFmtId="0" fontId="15" fillId="0" borderId="50" xfId="0" applyFont="1" applyFill="1" applyBorder="1" applyAlignment="1">
      <alignment horizontal="center" vertical="center" wrapText="1"/>
    </xf>
    <xf numFmtId="0" fontId="15" fillId="0" borderId="0" xfId="0" applyFont="1" applyFill="1" applyBorder="1" applyAlignment="1">
      <alignment horizontal="center" vertical="center" wrapText="1"/>
    </xf>
    <xf numFmtId="167" fontId="15" fillId="0" borderId="0" xfId="0" applyNumberFormat="1" applyFont="1" applyFill="1" applyBorder="1" applyAlignment="1">
      <alignment horizontal="center" vertical="center" wrapText="1"/>
    </xf>
    <xf numFmtId="165" fontId="15" fillId="0" borderId="0" xfId="0" applyNumberFormat="1"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0" xfId="0" applyFont="1" applyFill="1" applyAlignment="1">
      <alignment horizontal="center" vertical="center" wrapText="1"/>
    </xf>
    <xf numFmtId="0" fontId="12" fillId="0" borderId="84" xfId="0" applyFont="1" applyFill="1" applyBorder="1" applyAlignment="1" applyProtection="1">
      <alignment horizontal="center" vertical="center"/>
    </xf>
    <xf numFmtId="0" fontId="12" fillId="0" borderId="78" xfId="0" applyFont="1" applyFill="1" applyBorder="1" applyAlignment="1" applyProtection="1">
      <alignment vertical="center" wrapText="1"/>
    </xf>
    <xf numFmtId="49" fontId="9" fillId="0" borderId="92" xfId="0" applyNumberFormat="1" applyFont="1" applyFill="1" applyBorder="1" applyAlignment="1" applyProtection="1">
      <alignment horizontal="center" vertical="center"/>
    </xf>
    <xf numFmtId="49" fontId="9" fillId="0" borderId="91" xfId="0" applyNumberFormat="1" applyFont="1" applyFill="1" applyBorder="1" applyAlignment="1" applyProtection="1">
      <alignment horizontal="center" vertical="center"/>
    </xf>
    <xf numFmtId="49" fontId="10" fillId="0" borderId="0" xfId="0" applyNumberFormat="1" applyFont="1" applyFill="1" applyAlignment="1" applyProtection="1">
      <alignment horizontal="center" vertical="center"/>
    </xf>
    <xf numFmtId="49" fontId="12" fillId="0" borderId="93" xfId="0" applyNumberFormat="1" applyFont="1" applyFill="1" applyBorder="1" applyAlignment="1" applyProtection="1">
      <alignment horizontal="center" vertical="center"/>
    </xf>
    <xf numFmtId="0" fontId="12" fillId="0" borderId="94" xfId="0" applyFont="1" applyFill="1" applyBorder="1" applyAlignment="1" applyProtection="1">
      <alignment vertical="center" wrapText="1"/>
    </xf>
    <xf numFmtId="49" fontId="9" fillId="0" borderId="96" xfId="0" applyNumberFormat="1" applyFont="1" applyFill="1" applyBorder="1" applyAlignment="1" applyProtection="1">
      <alignment horizontal="center" vertical="center"/>
    </xf>
    <xf numFmtId="49" fontId="9" fillId="0" borderId="95" xfId="0" applyNumberFormat="1" applyFont="1" applyFill="1" applyBorder="1" applyAlignment="1" applyProtection="1">
      <alignment horizontal="center" vertical="center" wrapText="1"/>
    </xf>
    <xf numFmtId="49" fontId="16" fillId="14" borderId="72" xfId="0" applyNumberFormat="1" applyFont="1" applyFill="1" applyBorder="1" applyAlignment="1" applyProtection="1">
      <alignment horizontal="center" vertical="center"/>
    </xf>
    <xf numFmtId="49" fontId="12" fillId="0" borderId="72" xfId="0" applyNumberFormat="1" applyFont="1" applyFill="1" applyBorder="1" applyAlignment="1" applyProtection="1">
      <alignment horizontal="center" vertical="center"/>
    </xf>
    <xf numFmtId="49" fontId="16" fillId="0" borderId="72" xfId="0" applyNumberFormat="1" applyFont="1" applyFill="1" applyBorder="1" applyAlignment="1" applyProtection="1">
      <alignment horizontal="center" vertical="center"/>
    </xf>
    <xf numFmtId="49" fontId="12" fillId="0" borderId="97" xfId="0" applyNumberFormat="1" applyFont="1" applyFill="1" applyBorder="1" applyAlignment="1" applyProtection="1">
      <alignment horizontal="center" vertical="center"/>
    </xf>
    <xf numFmtId="0" fontId="26" fillId="14" borderId="8" xfId="0" applyFont="1" applyFill="1" applyBorder="1" applyAlignment="1">
      <alignment horizontal="center" vertical="center"/>
    </xf>
    <xf numFmtId="0" fontId="26" fillId="14" borderId="0" xfId="0" applyFont="1" applyFill="1" applyBorder="1" applyAlignment="1">
      <alignment horizontal="center" vertical="center"/>
    </xf>
    <xf numFmtId="0" fontId="26" fillId="14" borderId="0" xfId="0" applyFont="1" applyFill="1" applyBorder="1" applyAlignment="1">
      <alignment horizontal="center" vertical="center" wrapText="1"/>
    </xf>
    <xf numFmtId="0" fontId="26" fillId="14" borderId="9" xfId="0" applyFont="1" applyFill="1" applyBorder="1" applyAlignment="1">
      <alignment horizontal="center" vertical="center"/>
    </xf>
    <xf numFmtId="173" fontId="12" fillId="0" borderId="8" xfId="0" applyNumberFormat="1" applyFont="1" applyFill="1" applyBorder="1" applyAlignment="1">
      <alignment horizontal="right" vertical="center"/>
    </xf>
    <xf numFmtId="0" fontId="10" fillId="0" borderId="9" xfId="0" applyFont="1" applyFill="1" applyBorder="1" applyAlignment="1">
      <alignment horizontal="justify" vertical="center" wrapText="1"/>
    </xf>
    <xf numFmtId="0" fontId="0" fillId="0" borderId="9" xfId="0" applyFill="1" applyBorder="1" applyAlignment="1">
      <alignment horizontal="justify" vertical="center" wrapText="1"/>
    </xf>
    <xf numFmtId="9" fontId="12" fillId="0" borderId="0" xfId="0" applyNumberFormat="1" applyFont="1" applyFill="1" applyBorder="1" applyAlignment="1">
      <alignment horizontal="left" vertical="center" wrapText="1"/>
    </xf>
    <xf numFmtId="9" fontId="12" fillId="0" borderId="0" xfId="0" applyNumberFormat="1" applyFont="1" applyFill="1" applyBorder="1" applyAlignment="1">
      <alignment vertical="center" wrapText="1"/>
    </xf>
    <xf numFmtId="173" fontId="12" fillId="0" borderId="10" xfId="0" applyNumberFormat="1" applyFont="1" applyFill="1" applyBorder="1" applyAlignment="1">
      <alignment horizontal="right" vertical="center"/>
    </xf>
    <xf numFmtId="173" fontId="12" fillId="0" borderId="17" xfId="0" applyNumberFormat="1" applyFont="1" applyFill="1" applyBorder="1" applyAlignment="1">
      <alignment horizontal="right" vertical="center"/>
    </xf>
    <xf numFmtId="0" fontId="12" fillId="0" borderId="17" xfId="0" applyFont="1" applyFill="1" applyBorder="1" applyAlignment="1">
      <alignment horizontal="center" vertical="center"/>
    </xf>
    <xf numFmtId="0" fontId="12" fillId="0" borderId="17" xfId="0" applyFont="1" applyFill="1" applyBorder="1" applyAlignment="1">
      <alignment vertical="center" wrapText="1"/>
    </xf>
    <xf numFmtId="0" fontId="0" fillId="0" borderId="11" xfId="0" applyFill="1" applyBorder="1" applyAlignment="1">
      <alignment horizontal="justify" vertical="center" wrapText="1"/>
    </xf>
    <xf numFmtId="0" fontId="23" fillId="19" borderId="47" xfId="0" applyFont="1" applyFill="1" applyBorder="1" applyAlignment="1" applyProtection="1">
      <alignment horizontal="center" vertical="center"/>
    </xf>
    <xf numFmtId="0" fontId="23" fillId="19" borderId="44" xfId="0" applyFont="1" applyFill="1" applyBorder="1" applyAlignment="1" applyProtection="1">
      <alignment vertical="center" wrapText="1"/>
    </xf>
    <xf numFmtId="165" fontId="26" fillId="19" borderId="44" xfId="0" applyNumberFormat="1" applyFont="1" applyFill="1" applyBorder="1" applyAlignment="1" applyProtection="1">
      <alignment horizontal="right" vertical="center"/>
    </xf>
    <xf numFmtId="165" fontId="26" fillId="19" borderId="83" xfId="0" applyNumberFormat="1" applyFont="1" applyFill="1" applyBorder="1" applyAlignment="1" applyProtection="1">
      <alignment horizontal="right" vertical="center"/>
    </xf>
    <xf numFmtId="0" fontId="25" fillId="15" borderId="0" xfId="0" applyFont="1" applyFill="1"/>
    <xf numFmtId="0" fontId="25" fillId="0" borderId="0" xfId="0" applyFont="1"/>
    <xf numFmtId="0" fontId="23" fillId="0" borderId="0" xfId="0" applyFont="1" applyAlignment="1">
      <alignment vertical="center"/>
    </xf>
    <xf numFmtId="0" fontId="28" fillId="19" borderId="85" xfId="0" applyFont="1" applyFill="1" applyBorder="1" applyAlignment="1" applyProtection="1">
      <alignment vertical="center"/>
    </xf>
    <xf numFmtId="0" fontId="23" fillId="19" borderId="86" xfId="0" applyFont="1" applyFill="1" applyBorder="1" applyAlignment="1" applyProtection="1">
      <alignment horizontal="right" vertical="center"/>
    </xf>
    <xf numFmtId="0" fontId="23" fillId="0" borderId="0" xfId="0" applyFont="1"/>
    <xf numFmtId="0" fontId="20" fillId="19" borderId="48" xfId="0" applyFont="1" applyFill="1" applyBorder="1" applyAlignment="1">
      <alignment horizontal="center" vertical="center" wrapText="1"/>
    </xf>
    <xf numFmtId="0" fontId="20" fillId="16" borderId="0" xfId="0" applyFont="1" applyFill="1" applyAlignment="1">
      <alignment horizontal="center" vertical="center" wrapText="1"/>
    </xf>
    <xf numFmtId="165" fontId="0" fillId="0" borderId="71" xfId="0" applyNumberFormat="1" applyFont="1" applyBorder="1" applyAlignment="1" applyProtection="1">
      <alignment horizontal="right"/>
    </xf>
    <xf numFmtId="165" fontId="0" fillId="0" borderId="44" xfId="0" applyNumberFormat="1" applyFont="1" applyBorder="1" applyAlignment="1" applyProtection="1">
      <alignment horizontal="right"/>
    </xf>
    <xf numFmtId="165" fontId="10" fillId="22" borderId="71" xfId="0" applyNumberFormat="1" applyFont="1" applyFill="1" applyBorder="1" applyAlignment="1" applyProtection="1">
      <alignment horizontal="right" vertical="center"/>
    </xf>
    <xf numFmtId="165" fontId="10" fillId="22" borderId="44" xfId="0" applyNumberFormat="1" applyFont="1" applyFill="1" applyBorder="1" applyAlignment="1" applyProtection="1">
      <alignment horizontal="right" vertical="center"/>
    </xf>
    <xf numFmtId="165" fontId="20" fillId="22" borderId="71" xfId="0" applyNumberFormat="1" applyFont="1" applyFill="1" applyBorder="1" applyAlignment="1" applyProtection="1">
      <alignment horizontal="right" vertical="center"/>
    </xf>
    <xf numFmtId="165" fontId="20" fillId="22" borderId="44" xfId="0" applyNumberFormat="1" applyFont="1" applyFill="1" applyBorder="1" applyAlignment="1" applyProtection="1">
      <alignment horizontal="right" vertical="center"/>
    </xf>
    <xf numFmtId="165" fontId="2" fillId="22" borderId="71" xfId="0" applyNumberFormat="1" applyFont="1" applyFill="1" applyBorder="1" applyAlignment="1" applyProtection="1">
      <alignment horizontal="right" vertical="center"/>
    </xf>
    <xf numFmtId="165" fontId="2" fillId="22" borderId="44" xfId="0" applyNumberFormat="1" applyFont="1" applyFill="1" applyBorder="1" applyAlignment="1" applyProtection="1">
      <alignment horizontal="right" vertical="center"/>
    </xf>
    <xf numFmtId="165" fontId="15" fillId="22" borderId="71" xfId="0" applyNumberFormat="1" applyFont="1" applyFill="1" applyBorder="1" applyAlignment="1" applyProtection="1">
      <alignment horizontal="right" vertical="center"/>
    </xf>
    <xf numFmtId="165" fontId="15" fillId="22" borderId="44" xfId="0" applyNumberFormat="1" applyFont="1" applyFill="1" applyBorder="1" applyAlignment="1" applyProtection="1">
      <alignment horizontal="right" vertical="center"/>
    </xf>
    <xf numFmtId="165" fontId="0" fillId="22" borderId="71" xfId="0" applyNumberFormat="1" applyFont="1" applyFill="1" applyBorder="1" applyAlignment="1" applyProtection="1">
      <alignment horizontal="right" vertical="center"/>
    </xf>
    <xf numFmtId="165" fontId="0" fillId="22" borderId="44" xfId="0" applyNumberFormat="1" applyFont="1" applyFill="1" applyBorder="1" applyAlignment="1" applyProtection="1">
      <alignment horizontal="right" vertical="center"/>
    </xf>
    <xf numFmtId="165" fontId="0" fillId="22" borderId="71" xfId="0" applyNumberFormat="1" applyFont="1" applyFill="1" applyBorder="1" applyAlignment="1" applyProtection="1">
      <alignment horizontal="right" vertical="center"/>
      <protection locked="0"/>
    </xf>
    <xf numFmtId="165" fontId="0" fillId="22" borderId="44" xfId="0" applyNumberFormat="1" applyFont="1" applyFill="1" applyBorder="1" applyAlignment="1" applyProtection="1">
      <alignment horizontal="right" vertical="center"/>
      <protection locked="0"/>
    </xf>
    <xf numFmtId="165" fontId="0" fillId="0" borderId="91" xfId="0" applyNumberFormat="1" applyFont="1" applyBorder="1" applyAlignment="1" applyProtection="1">
      <alignment horizontal="right" vertical="center"/>
    </xf>
    <xf numFmtId="165" fontId="0" fillId="0" borderId="130" xfId="0" applyNumberFormat="1" applyFont="1" applyBorder="1" applyAlignment="1" applyProtection="1">
      <alignment horizontal="right" vertical="center"/>
    </xf>
    <xf numFmtId="165" fontId="0" fillId="22" borderId="128" xfId="0" applyNumberFormat="1" applyFont="1" applyFill="1" applyBorder="1" applyAlignment="1" applyProtection="1">
      <alignment horizontal="right" vertical="center"/>
    </xf>
    <xf numFmtId="165" fontId="0" fillId="22" borderId="101" xfId="0" applyNumberFormat="1" applyFont="1" applyFill="1" applyBorder="1" applyAlignment="1" applyProtection="1">
      <alignment horizontal="right" vertical="center"/>
    </xf>
    <xf numFmtId="165" fontId="3" fillId="22" borderId="71" xfId="0" applyNumberFormat="1" applyFont="1" applyFill="1" applyBorder="1" applyAlignment="1" applyProtection="1">
      <alignment horizontal="right" vertical="center"/>
    </xf>
    <xf numFmtId="165" fontId="3" fillId="22" borderId="44" xfId="0" applyNumberFormat="1" applyFont="1" applyFill="1" applyBorder="1" applyAlignment="1" applyProtection="1">
      <alignment horizontal="right" vertical="center"/>
    </xf>
    <xf numFmtId="165" fontId="10" fillId="21" borderId="71" xfId="0" applyNumberFormat="1" applyFont="1" applyFill="1" applyBorder="1" applyAlignment="1" applyProtection="1">
      <alignment horizontal="right" vertical="center"/>
    </xf>
    <xf numFmtId="165" fontId="10" fillId="21" borderId="44" xfId="0" applyNumberFormat="1" applyFont="1" applyFill="1" applyBorder="1" applyAlignment="1" applyProtection="1">
      <alignment horizontal="right" vertical="center"/>
    </xf>
    <xf numFmtId="165" fontId="0" fillId="21" borderId="71" xfId="0" applyNumberFormat="1" applyFont="1" applyFill="1" applyBorder="1" applyAlignment="1" applyProtection="1">
      <alignment horizontal="right" vertical="center"/>
    </xf>
    <xf numFmtId="165" fontId="0" fillId="21" borderId="44" xfId="0" applyNumberFormat="1" applyFont="1" applyFill="1" applyBorder="1" applyAlignment="1" applyProtection="1">
      <alignment horizontal="right" vertical="center"/>
    </xf>
    <xf numFmtId="0" fontId="12" fillId="13" borderId="44" xfId="0" applyFont="1" applyFill="1" applyBorder="1" applyAlignment="1" applyProtection="1">
      <alignment vertical="center" wrapText="1"/>
    </xf>
    <xf numFmtId="165" fontId="20" fillId="19" borderId="81" xfId="0" applyNumberFormat="1" applyFont="1" applyFill="1" applyBorder="1" applyAlignment="1">
      <alignment horizontal="center" vertical="center" wrapText="1"/>
    </xf>
    <xf numFmtId="165" fontId="26" fillId="19" borderId="81" xfId="0" applyNumberFormat="1" applyFont="1" applyFill="1" applyBorder="1" applyAlignment="1">
      <alignment horizontal="center" vertical="center" wrapText="1"/>
    </xf>
    <xf numFmtId="0" fontId="20" fillId="19" borderId="80" xfId="0" applyFont="1" applyFill="1" applyBorder="1" applyAlignment="1">
      <alignment horizontal="center" vertical="center" wrapText="1"/>
    </xf>
    <xf numFmtId="0" fontId="20" fillId="19" borderId="81" xfId="0" applyFont="1" applyFill="1" applyBorder="1" applyAlignment="1">
      <alignment horizontal="center" vertical="center" wrapText="1"/>
    </xf>
    <xf numFmtId="0" fontId="20" fillId="19" borderId="82" xfId="0" applyFont="1" applyFill="1" applyBorder="1" applyAlignment="1">
      <alignment horizontal="center" vertical="center" wrapText="1"/>
    </xf>
    <xf numFmtId="0" fontId="20" fillId="0" borderId="74" xfId="0" applyFont="1" applyFill="1" applyBorder="1" applyAlignment="1" applyProtection="1">
      <alignment horizontal="center" vertical="center" wrapText="1"/>
    </xf>
    <xf numFmtId="0" fontId="20" fillId="0" borderId="75" xfId="0" applyFont="1" applyFill="1" applyBorder="1" applyAlignment="1" applyProtection="1">
      <alignment horizontal="center" vertical="center" wrapText="1"/>
    </xf>
    <xf numFmtId="167" fontId="20" fillId="0" borderId="76" xfId="0" applyNumberFormat="1" applyFont="1" applyFill="1" applyBorder="1" applyAlignment="1" applyProtection="1">
      <alignment horizontal="center" vertical="center" wrapText="1"/>
    </xf>
    <xf numFmtId="0" fontId="23" fillId="19" borderId="72" xfId="0" applyFont="1" applyFill="1" applyBorder="1" applyAlignment="1" applyProtection="1">
      <alignment horizontal="center" vertical="center" wrapText="1"/>
    </xf>
    <xf numFmtId="0" fontId="23" fillId="19" borderId="44" xfId="0" applyFont="1" applyFill="1" applyBorder="1" applyAlignment="1" applyProtection="1">
      <alignment horizontal="left" vertical="center" wrapText="1"/>
    </xf>
    <xf numFmtId="171" fontId="23" fillId="19" borderId="44" xfId="0" applyNumberFormat="1" applyFont="1" applyFill="1" applyBorder="1" applyAlignment="1" applyProtection="1">
      <alignment horizontal="left" vertical="center"/>
    </xf>
    <xf numFmtId="0" fontId="23" fillId="19" borderId="44" xfId="0" applyNumberFormat="1" applyFont="1" applyFill="1" applyBorder="1" applyAlignment="1" applyProtection="1">
      <alignment horizontal="left" vertical="center" wrapText="1"/>
    </xf>
    <xf numFmtId="0" fontId="23" fillId="19" borderId="44" xfId="0" applyNumberFormat="1" applyFont="1" applyFill="1" applyBorder="1" applyAlignment="1" applyProtection="1">
      <alignment horizontal="left" vertical="center"/>
    </xf>
    <xf numFmtId="171" fontId="23" fillId="19" borderId="44" xfId="0" applyNumberFormat="1" applyFont="1" applyFill="1" applyBorder="1" applyAlignment="1" applyProtection="1">
      <alignment horizontal="left" vertical="center" wrapText="1"/>
    </xf>
    <xf numFmtId="171" fontId="26" fillId="19" borderId="38" xfId="0" applyNumberFormat="1" applyFont="1" applyFill="1" applyBorder="1" applyAlignment="1" applyProtection="1">
      <alignment horizontal="center" vertical="center"/>
    </xf>
    <xf numFmtId="9" fontId="26" fillId="19" borderId="43" xfId="27" applyNumberFormat="1" applyFont="1" applyFill="1" applyBorder="1" applyAlignment="1" applyProtection="1">
      <alignment horizontal="center" vertical="center"/>
    </xf>
    <xf numFmtId="9" fontId="26" fillId="19" borderId="67" xfId="27" applyNumberFormat="1" applyFont="1" applyFill="1" applyBorder="1" applyAlignment="1" applyProtection="1">
      <alignment horizontal="center" vertical="center"/>
    </xf>
    <xf numFmtId="10" fontId="31" fillId="19" borderId="69" xfId="27" applyNumberFormat="1" applyFont="1" applyFill="1" applyBorder="1" applyAlignment="1" applyProtection="1">
      <alignment horizontal="center" vertical="center"/>
    </xf>
    <xf numFmtId="171" fontId="26" fillId="19" borderId="62" xfId="0" applyNumberFormat="1" applyFont="1" applyFill="1" applyBorder="1" applyAlignment="1" applyProtection="1">
      <alignment horizontal="center" vertical="center"/>
    </xf>
    <xf numFmtId="9" fontId="26" fillId="19" borderId="63" xfId="27" applyNumberFormat="1" applyFont="1" applyFill="1" applyBorder="1" applyAlignment="1" applyProtection="1">
      <alignment horizontal="center" vertical="center"/>
    </xf>
    <xf numFmtId="0" fontId="26" fillId="19" borderId="59" xfId="0" applyFont="1" applyFill="1" applyBorder="1" applyAlignment="1" applyProtection="1">
      <alignment horizontal="center"/>
    </xf>
    <xf numFmtId="0" fontId="26" fillId="19" borderId="60" xfId="0" applyFont="1" applyFill="1" applyBorder="1" applyAlignment="1" applyProtection="1">
      <alignment horizontal="center"/>
    </xf>
    <xf numFmtId="165" fontId="26" fillId="19" borderId="60" xfId="0" applyNumberFormat="1" applyFont="1" applyFill="1" applyBorder="1" applyAlignment="1" applyProtection="1">
      <alignment horizontal="center"/>
    </xf>
    <xf numFmtId="9" fontId="26" fillId="19" borderId="61" xfId="0" applyNumberFormat="1" applyFont="1" applyFill="1" applyBorder="1" applyAlignment="1" applyProtection="1">
      <alignment horizontal="center" vertical="center"/>
    </xf>
    <xf numFmtId="0" fontId="31" fillId="19" borderId="60" xfId="0" applyFont="1" applyFill="1" applyBorder="1" applyAlignment="1" applyProtection="1">
      <alignment horizontal="right" vertical="center" wrapText="1"/>
    </xf>
    <xf numFmtId="165" fontId="31" fillId="19" borderId="37" xfId="0" applyNumberFormat="1" applyFont="1" applyFill="1" applyBorder="1" applyAlignment="1" applyProtection="1">
      <alignment vertical="center"/>
    </xf>
    <xf numFmtId="10" fontId="31" fillId="19" borderId="37" xfId="0" applyNumberFormat="1" applyFont="1" applyFill="1" applyBorder="1" applyAlignment="1" applyProtection="1">
      <alignment vertical="center"/>
    </xf>
    <xf numFmtId="0" fontId="26" fillId="19" borderId="37" xfId="0" applyFont="1" applyFill="1" applyBorder="1" applyAlignment="1" applyProtection="1">
      <alignment horizontal="center"/>
    </xf>
    <xf numFmtId="165" fontId="26" fillId="19" borderId="37" xfId="0" applyNumberFormat="1" applyFont="1" applyFill="1" applyBorder="1" applyAlignment="1" applyProtection="1">
      <alignment horizontal="center"/>
    </xf>
    <xf numFmtId="9" fontId="26" fillId="19" borderId="37" xfId="0" applyNumberFormat="1" applyFont="1" applyFill="1" applyBorder="1" applyAlignment="1" applyProtection="1">
      <alignment horizontal="center" vertical="center"/>
    </xf>
    <xf numFmtId="0" fontId="13" fillId="19" borderId="59" xfId="0" applyFont="1" applyFill="1" applyBorder="1" applyAlignment="1" applyProtection="1">
      <alignment horizontal="center" vertical="center"/>
    </xf>
    <xf numFmtId="10" fontId="31" fillId="19" borderId="37" xfId="27" applyNumberFormat="1" applyFont="1" applyFill="1" applyBorder="1" applyAlignment="1" applyProtection="1">
      <alignment horizontal="center" vertical="center"/>
    </xf>
    <xf numFmtId="171" fontId="23" fillId="19" borderId="62" xfId="0" applyNumberFormat="1" applyFont="1" applyFill="1" applyBorder="1" applyAlignment="1" applyProtection="1">
      <alignment horizontal="center" vertical="center"/>
    </xf>
    <xf numFmtId="9" fontId="23" fillId="19" borderId="63" xfId="27" applyNumberFormat="1" applyFont="1" applyFill="1" applyBorder="1" applyAlignment="1" applyProtection="1">
      <alignment horizontal="center" vertical="center"/>
    </xf>
    <xf numFmtId="171" fontId="23" fillId="19" borderId="38" xfId="0" applyNumberFormat="1" applyFont="1" applyFill="1" applyBorder="1" applyAlignment="1" applyProtection="1">
      <alignment horizontal="center" vertical="center"/>
    </xf>
    <xf numFmtId="9" fontId="23" fillId="19" borderId="43" xfId="27" applyNumberFormat="1" applyFont="1" applyFill="1" applyBorder="1" applyAlignment="1" applyProtection="1">
      <alignment horizontal="center" vertical="center"/>
    </xf>
    <xf numFmtId="10" fontId="28" fillId="19" borderId="65" xfId="27" applyNumberFormat="1" applyFont="1" applyFill="1" applyBorder="1" applyAlignment="1" applyProtection="1">
      <alignment horizontal="center" vertical="center"/>
    </xf>
    <xf numFmtId="0" fontId="20" fillId="19" borderId="59" xfId="0" applyFont="1" applyFill="1" applyBorder="1" applyAlignment="1" applyProtection="1">
      <alignment horizontal="center" vertical="center"/>
    </xf>
    <xf numFmtId="0" fontId="20" fillId="19" borderId="60" xfId="0" applyFont="1" applyFill="1" applyBorder="1" applyAlignment="1" applyProtection="1">
      <alignment horizontal="center" vertical="center"/>
    </xf>
    <xf numFmtId="165" fontId="20" fillId="19" borderId="60" xfId="0" applyNumberFormat="1" applyFont="1" applyFill="1" applyBorder="1" applyAlignment="1" applyProtection="1">
      <alignment horizontal="center" vertical="center"/>
    </xf>
    <xf numFmtId="9" fontId="20" fillId="19" borderId="61" xfId="0" applyNumberFormat="1" applyFont="1" applyFill="1" applyBorder="1" applyAlignment="1" applyProtection="1">
      <alignment horizontal="center" vertical="center"/>
    </xf>
    <xf numFmtId="0" fontId="25" fillId="19" borderId="59" xfId="0" applyFont="1" applyFill="1" applyBorder="1" applyAlignment="1" applyProtection="1">
      <alignment horizontal="center" vertical="center"/>
    </xf>
    <xf numFmtId="0" fontId="32" fillId="19" borderId="60" xfId="0" applyFont="1" applyFill="1" applyBorder="1" applyAlignment="1" applyProtection="1">
      <alignment horizontal="right" vertical="center" wrapText="1"/>
    </xf>
    <xf numFmtId="165" fontId="32" fillId="19" borderId="37" xfId="0" applyNumberFormat="1" applyFont="1" applyFill="1" applyBorder="1" applyAlignment="1" applyProtection="1">
      <alignment vertical="center"/>
    </xf>
    <xf numFmtId="10" fontId="32" fillId="19" borderId="37" xfId="0" applyNumberFormat="1" applyFont="1" applyFill="1" applyBorder="1" applyAlignment="1" applyProtection="1">
      <alignment vertical="center"/>
    </xf>
    <xf numFmtId="165" fontId="23" fillId="19" borderId="88" xfId="0" applyNumberFormat="1" applyFont="1" applyFill="1" applyBorder="1" applyAlignment="1" applyProtection="1">
      <alignment horizontal="center" vertical="center"/>
    </xf>
    <xf numFmtId="49" fontId="23" fillId="19" borderId="89" xfId="0" applyNumberFormat="1" applyFont="1" applyFill="1" applyBorder="1" applyAlignment="1" applyProtection="1">
      <alignment horizontal="center" vertical="center"/>
    </xf>
    <xf numFmtId="0" fontId="23" fillId="19" borderId="85" xfId="0" applyFont="1" applyFill="1" applyBorder="1" applyAlignment="1" applyProtection="1">
      <alignment horizontal="center" vertical="center"/>
    </xf>
    <xf numFmtId="0" fontId="23" fillId="19" borderId="86" xfId="0" applyFont="1" applyFill="1" applyBorder="1" applyAlignment="1" applyProtection="1">
      <alignment horizontal="center" vertical="center"/>
    </xf>
    <xf numFmtId="0" fontId="28" fillId="19" borderId="86" xfId="0" applyFont="1" applyFill="1" applyBorder="1" applyAlignment="1" applyProtection="1">
      <alignment horizontal="right" vertical="center" wrapText="1"/>
    </xf>
    <xf numFmtId="49" fontId="20" fillId="19" borderId="91" xfId="0" applyNumberFormat="1" applyFont="1" applyFill="1" applyBorder="1" applyAlignment="1" applyProtection="1">
      <alignment horizontal="center" vertical="center"/>
    </xf>
    <xf numFmtId="49" fontId="20" fillId="19" borderId="95" xfId="0" applyNumberFormat="1" applyFont="1" applyFill="1" applyBorder="1" applyAlignment="1" applyProtection="1">
      <alignment horizontal="center" vertical="center" wrapText="1"/>
    </xf>
    <xf numFmtId="49" fontId="20" fillId="19" borderId="72" xfId="0" applyNumberFormat="1" applyFont="1" applyFill="1" applyBorder="1" applyAlignment="1" applyProtection="1">
      <alignment horizontal="center" vertical="center"/>
    </xf>
    <xf numFmtId="0" fontId="25" fillId="0" borderId="72" xfId="24" applyFont="1" applyFill="1" applyBorder="1" applyAlignment="1" applyProtection="1">
      <alignment horizontal="center" vertical="center"/>
    </xf>
    <xf numFmtId="0" fontId="21" fillId="0" borderId="44" xfId="0" applyFont="1" applyFill="1" applyBorder="1" applyAlignment="1" applyProtection="1">
      <alignment horizontal="left" vertical="center" wrapText="1"/>
    </xf>
    <xf numFmtId="3" fontId="20" fillId="0" borderId="44" xfId="0" applyNumberFormat="1" applyFont="1" applyFill="1" applyBorder="1" applyAlignment="1" applyProtection="1">
      <alignment vertical="center"/>
    </xf>
    <xf numFmtId="0" fontId="25" fillId="0" borderId="129" xfId="24" applyFont="1" applyFill="1" applyBorder="1" applyAlignment="1" applyProtection="1">
      <alignment horizontal="center" vertical="center"/>
    </xf>
    <xf numFmtId="0" fontId="21" fillId="0" borderId="130" xfId="0" applyFont="1" applyFill="1" applyBorder="1" applyAlignment="1" applyProtection="1">
      <alignment horizontal="left" vertical="center" wrapText="1"/>
    </xf>
    <xf numFmtId="0" fontId="12" fillId="0" borderId="37" xfId="0" applyFont="1" applyFill="1" applyBorder="1" applyAlignment="1" applyProtection="1">
      <alignment horizontal="left" vertical="center" wrapText="1"/>
    </xf>
    <xf numFmtId="0" fontId="15" fillId="0" borderId="6" xfId="0" applyFont="1" applyFill="1" applyBorder="1" applyAlignment="1" applyProtection="1">
      <alignment vertical="center"/>
    </xf>
    <xf numFmtId="37" fontId="20" fillId="19" borderId="73" xfId="0" applyNumberFormat="1" applyFont="1" applyFill="1" applyBorder="1" applyAlignment="1" applyProtection="1">
      <alignment vertical="center"/>
    </xf>
    <xf numFmtId="37" fontId="20" fillId="19" borderId="73" xfId="0" applyNumberFormat="1" applyFont="1" applyFill="1" applyBorder="1" applyAlignment="1" applyProtection="1">
      <alignment horizontal="right" vertical="center" wrapText="1"/>
    </xf>
    <xf numFmtId="37" fontId="20" fillId="23" borderId="73" xfId="0" applyNumberFormat="1" applyFont="1" applyFill="1" applyBorder="1" applyAlignment="1" applyProtection="1">
      <alignment vertical="center"/>
    </xf>
    <xf numFmtId="37" fontId="0" fillId="0" borderId="73" xfId="0" applyNumberFormat="1" applyFont="1" applyFill="1" applyBorder="1" applyAlignment="1" applyProtection="1">
      <alignment vertical="center"/>
      <protection locked="0"/>
    </xf>
    <xf numFmtId="37" fontId="25" fillId="0" borderId="73" xfId="0" applyNumberFormat="1" applyFont="1" applyFill="1" applyBorder="1" applyAlignment="1" applyProtection="1">
      <alignment horizontal="right" vertical="center"/>
      <protection locked="0"/>
    </xf>
    <xf numFmtId="37" fontId="10" fillId="23" borderId="73" xfId="0" applyNumberFormat="1" applyFont="1" applyFill="1" applyBorder="1" applyAlignment="1" applyProtection="1">
      <alignment vertical="center"/>
    </xf>
    <xf numFmtId="37" fontId="21" fillId="23" borderId="73" xfId="0" applyNumberFormat="1" applyFont="1" applyFill="1" applyBorder="1" applyAlignment="1" applyProtection="1">
      <alignment vertical="center"/>
    </xf>
    <xf numFmtId="37" fontId="30" fillId="19" borderId="77" xfId="0" applyNumberFormat="1" applyFont="1" applyFill="1" applyBorder="1" applyAlignment="1" applyProtection="1">
      <alignment horizontal="right" vertical="center"/>
    </xf>
    <xf numFmtId="37" fontId="0" fillId="0" borderId="95" xfId="0" applyNumberFormat="1" applyFont="1" applyFill="1" applyBorder="1" applyAlignment="1" applyProtection="1">
      <alignment vertical="center"/>
      <protection locked="0"/>
    </xf>
    <xf numFmtId="3" fontId="16" fillId="14" borderId="44" xfId="0" applyNumberFormat="1" applyFont="1" applyFill="1" applyBorder="1" applyAlignment="1" applyProtection="1">
      <alignment horizontal="right" vertical="center"/>
    </xf>
    <xf numFmtId="3" fontId="0" fillId="0" borderId="48" xfId="0" applyNumberFormat="1" applyBorder="1"/>
    <xf numFmtId="3" fontId="12" fillId="0" borderId="44" xfId="0" applyNumberFormat="1" applyFont="1" applyFill="1" applyBorder="1" applyAlignment="1" applyProtection="1">
      <alignment horizontal="right" vertical="center"/>
      <protection locked="0"/>
    </xf>
    <xf numFmtId="3" fontId="12" fillId="17" borderId="44" xfId="0" applyNumberFormat="1" applyFont="1" applyFill="1" applyBorder="1" applyAlignment="1" applyProtection="1">
      <alignment horizontal="right" vertical="center"/>
    </xf>
    <xf numFmtId="3" fontId="0" fillId="18" borderId="48" xfId="0" applyNumberFormat="1" applyFill="1" applyBorder="1"/>
    <xf numFmtId="3" fontId="0" fillId="14" borderId="48" xfId="0" applyNumberFormat="1" applyFill="1" applyBorder="1"/>
    <xf numFmtId="3" fontId="16" fillId="14" borderId="49" xfId="0" applyNumberFormat="1" applyFont="1" applyFill="1" applyBorder="1" applyAlignment="1" applyProtection="1">
      <alignment horizontal="right" vertical="center"/>
    </xf>
    <xf numFmtId="3" fontId="26" fillId="19" borderId="44" xfId="0" applyNumberFormat="1" applyFont="1" applyFill="1" applyBorder="1" applyAlignment="1" applyProtection="1">
      <alignment horizontal="right" vertical="center"/>
    </xf>
    <xf numFmtId="3" fontId="26" fillId="19" borderId="49" xfId="0" applyNumberFormat="1" applyFont="1" applyFill="1" applyBorder="1" applyAlignment="1" applyProtection="1">
      <alignment horizontal="right" vertical="center"/>
    </xf>
    <xf numFmtId="3" fontId="26" fillId="15" borderId="49" xfId="0" applyNumberFormat="1" applyFont="1" applyFill="1" applyBorder="1" applyAlignment="1" applyProtection="1">
      <alignment horizontal="right" vertical="center"/>
    </xf>
    <xf numFmtId="3" fontId="16" fillId="17" borderId="44" xfId="0" applyNumberFormat="1" applyFont="1" applyFill="1" applyBorder="1" applyAlignment="1" applyProtection="1">
      <alignment horizontal="right" vertical="center"/>
    </xf>
    <xf numFmtId="3" fontId="10" fillId="0" borderId="48" xfId="0" applyNumberFormat="1" applyFont="1" applyBorder="1"/>
    <xf numFmtId="3" fontId="12" fillId="14" borderId="49" xfId="0" applyNumberFormat="1" applyFont="1" applyFill="1" applyBorder="1" applyAlignment="1" applyProtection="1">
      <alignment horizontal="right" vertical="center"/>
    </xf>
    <xf numFmtId="3" fontId="12" fillId="0" borderId="44" xfId="0" applyNumberFormat="1" applyFont="1" applyBorder="1" applyAlignment="1" applyProtection="1">
      <alignment horizontal="right" vertical="center"/>
      <protection locked="0"/>
    </xf>
    <xf numFmtId="3" fontId="12" fillId="0" borderId="49" xfId="0" applyNumberFormat="1" applyFont="1" applyBorder="1" applyAlignment="1" applyProtection="1">
      <alignment horizontal="right" vertical="center"/>
    </xf>
    <xf numFmtId="3" fontId="12" fillId="0" borderId="78" xfId="0" applyNumberFormat="1" applyFont="1" applyFill="1" applyBorder="1" applyAlignment="1" applyProtection="1">
      <alignment horizontal="right" vertical="center"/>
    </xf>
    <xf numFmtId="3" fontId="12" fillId="17" borderId="78" xfId="0" applyNumberFormat="1" applyFont="1" applyFill="1" applyBorder="1" applyAlignment="1" applyProtection="1">
      <alignment horizontal="right" vertical="center"/>
    </xf>
    <xf numFmtId="3" fontId="23" fillId="19" borderId="86" xfId="0" applyNumberFormat="1" applyFont="1" applyFill="1" applyBorder="1" applyAlignment="1" applyProtection="1">
      <alignment horizontal="center" vertical="center"/>
    </xf>
    <xf numFmtId="3" fontId="23" fillId="19" borderId="87" xfId="0" applyNumberFormat="1" applyFont="1" applyFill="1" applyBorder="1" applyAlignment="1" applyProtection="1">
      <alignment horizontal="center" vertical="center"/>
    </xf>
    <xf numFmtId="3" fontId="23" fillId="19" borderId="86" xfId="0" applyNumberFormat="1" applyFont="1" applyFill="1" applyBorder="1" applyAlignment="1" applyProtection="1">
      <alignment horizontal="right" vertical="center"/>
    </xf>
    <xf numFmtId="9" fontId="13" fillId="23" borderId="43" xfId="27" applyNumberFormat="1" applyFont="1" applyFill="1" applyBorder="1" applyAlignment="1" applyProtection="1">
      <alignment horizontal="center" vertical="center"/>
    </xf>
    <xf numFmtId="9" fontId="13" fillId="23" borderId="68" xfId="27" applyNumberFormat="1" applyFont="1" applyFill="1" applyBorder="1" applyAlignment="1" applyProtection="1">
      <alignment horizontal="center" vertical="center"/>
    </xf>
    <xf numFmtId="37" fontId="26" fillId="19" borderId="58" xfId="24" applyNumberFormat="1" applyFont="1" applyFill="1" applyBorder="1" applyAlignment="1" applyProtection="1">
      <alignment vertical="center"/>
    </xf>
    <xf numFmtId="37" fontId="13" fillId="13" borderId="35" xfId="24" applyNumberFormat="1" applyFont="1" applyFill="1" applyBorder="1" applyAlignment="1" applyProtection="1">
      <alignment vertical="center"/>
      <protection locked="0"/>
    </xf>
    <xf numFmtId="37" fontId="13" fillId="0" borderId="35" xfId="24" applyNumberFormat="1" applyFont="1" applyFill="1" applyBorder="1" applyAlignment="1" applyProtection="1">
      <alignment vertical="center"/>
      <protection locked="0"/>
    </xf>
    <xf numFmtId="37" fontId="26" fillId="19" borderId="35" xfId="24" applyNumberFormat="1" applyFont="1" applyFill="1" applyBorder="1" applyAlignment="1" applyProtection="1">
      <alignment vertical="center"/>
    </xf>
    <xf numFmtId="37" fontId="31" fillId="19" borderId="64" xfId="24" applyNumberFormat="1" applyFont="1" applyFill="1" applyBorder="1" applyProtection="1"/>
    <xf numFmtId="37" fontId="13" fillId="0" borderId="35" xfId="0" applyNumberFormat="1" applyFont="1" applyFill="1" applyBorder="1" applyAlignment="1" applyProtection="1">
      <alignment horizontal="right" vertical="center"/>
      <protection locked="0"/>
    </xf>
    <xf numFmtId="37" fontId="13" fillId="0" borderId="42" xfId="24" applyNumberFormat="1" applyFont="1" applyFill="1" applyBorder="1" applyAlignment="1" applyProtection="1">
      <alignment horizontal="right" vertical="center"/>
      <protection locked="0"/>
    </xf>
    <xf numFmtId="37" fontId="23" fillId="19" borderId="58" xfId="24" applyNumberFormat="1" applyFont="1" applyFill="1" applyBorder="1" applyAlignment="1" applyProtection="1">
      <alignment vertical="center"/>
    </xf>
    <xf numFmtId="37" fontId="14" fillId="13" borderId="35" xfId="24" applyNumberFormat="1" applyFont="1" applyFill="1" applyBorder="1" applyAlignment="1" applyProtection="1">
      <alignment vertical="center"/>
      <protection locked="0"/>
    </xf>
    <xf numFmtId="37" fontId="14" fillId="0" borderId="35" xfId="24" applyNumberFormat="1" applyFont="1" applyFill="1" applyBorder="1" applyAlignment="1" applyProtection="1">
      <alignment vertical="center"/>
      <protection locked="0"/>
    </xf>
    <xf numFmtId="37" fontId="23" fillId="19" borderId="35" xfId="24" applyNumberFormat="1" applyFont="1" applyFill="1" applyBorder="1" applyAlignment="1" applyProtection="1">
      <alignment vertical="center"/>
    </xf>
    <xf numFmtId="37" fontId="14" fillId="13" borderId="36" xfId="24" applyNumberFormat="1" applyFont="1" applyFill="1" applyBorder="1" applyAlignment="1" applyProtection="1">
      <alignment vertical="center"/>
      <protection locked="0"/>
    </xf>
    <xf numFmtId="37" fontId="23" fillId="19" borderId="35" xfId="24" applyNumberFormat="1" applyFont="1" applyFill="1" applyBorder="1" applyAlignment="1" applyProtection="1">
      <alignment vertical="center"/>
      <protection locked="0"/>
    </xf>
    <xf numFmtId="37" fontId="14" fillId="0" borderId="42" xfId="24" applyNumberFormat="1" applyFont="1" applyFill="1" applyBorder="1" applyAlignment="1" applyProtection="1">
      <alignment vertical="center"/>
      <protection locked="0"/>
    </xf>
    <xf numFmtId="37" fontId="28" fillId="19" borderId="64" xfId="24" applyNumberFormat="1" applyFont="1" applyFill="1" applyBorder="1" applyProtection="1"/>
    <xf numFmtId="37" fontId="14" fillId="0" borderId="35" xfId="0" applyNumberFormat="1" applyFont="1" applyFill="1" applyBorder="1" applyAlignment="1" applyProtection="1">
      <alignment horizontal="right" vertical="center"/>
      <protection locked="0"/>
    </xf>
    <xf numFmtId="37" fontId="14" fillId="13" borderId="35" xfId="24" applyNumberFormat="1" applyFont="1" applyFill="1" applyBorder="1" applyAlignment="1" applyProtection="1">
      <alignment horizontal="right" vertical="center"/>
      <protection locked="0"/>
    </xf>
    <xf numFmtId="0" fontId="25" fillId="14" borderId="72" xfId="24" applyFont="1" applyFill="1" applyBorder="1" applyAlignment="1" applyProtection="1">
      <alignment horizontal="center" vertical="center"/>
    </xf>
    <xf numFmtId="0" fontId="20" fillId="14" borderId="44" xfId="0" applyFont="1" applyFill="1" applyBorder="1" applyAlignment="1" applyProtection="1">
      <alignment horizontal="left" vertical="center" wrapText="1"/>
    </xf>
    <xf numFmtId="37" fontId="20" fillId="14" borderId="73" xfId="0" applyNumberFormat="1" applyFont="1" applyFill="1" applyBorder="1" applyAlignment="1" applyProtection="1">
      <alignment vertical="center"/>
    </xf>
    <xf numFmtId="37" fontId="20" fillId="14" borderId="73" xfId="0" applyNumberFormat="1" applyFont="1" applyFill="1" applyBorder="1" applyAlignment="1" applyProtection="1">
      <alignment vertical="center"/>
      <protection locked="0"/>
    </xf>
    <xf numFmtId="3" fontId="20" fillId="14" borderId="44" xfId="0" applyNumberFormat="1" applyFont="1" applyFill="1" applyBorder="1" applyAlignment="1" applyProtection="1">
      <alignment vertical="center"/>
    </xf>
    <xf numFmtId="0" fontId="21" fillId="14" borderId="44" xfId="0" applyFont="1" applyFill="1" applyBorder="1" applyAlignment="1" applyProtection="1">
      <alignment horizontal="left" vertical="center" wrapText="1"/>
    </xf>
    <xf numFmtId="37" fontId="10" fillId="14" borderId="73" xfId="0" applyNumberFormat="1" applyFont="1" applyFill="1" applyBorder="1" applyAlignment="1" applyProtection="1">
      <alignment vertical="center"/>
      <protection locked="0"/>
    </xf>
    <xf numFmtId="37" fontId="20" fillId="14" borderId="73" xfId="0" applyNumberFormat="1" applyFont="1" applyFill="1" applyBorder="1" applyAlignment="1" applyProtection="1">
      <alignment horizontal="right" vertical="center"/>
      <protection locked="0"/>
    </xf>
    <xf numFmtId="0" fontId="25" fillId="14" borderId="100" xfId="24" applyFont="1" applyFill="1" applyBorder="1" applyAlignment="1" applyProtection="1">
      <alignment horizontal="center" vertical="center"/>
    </xf>
    <xf numFmtId="0" fontId="20" fillId="14" borderId="101" xfId="0" applyFont="1" applyFill="1" applyBorder="1" applyAlignment="1" applyProtection="1">
      <alignment horizontal="left" vertical="center" wrapText="1"/>
    </xf>
    <xf numFmtId="37" fontId="20" fillId="14" borderId="77" xfId="0" applyNumberFormat="1" applyFont="1" applyFill="1" applyBorder="1" applyAlignment="1" applyProtection="1">
      <alignment vertical="center"/>
    </xf>
    <xf numFmtId="0" fontId="21" fillId="14" borderId="44" xfId="0" applyFont="1" applyFill="1" applyBorder="1" applyAlignment="1" applyProtection="1">
      <alignment vertical="center" wrapText="1"/>
    </xf>
    <xf numFmtId="3" fontId="10" fillId="14" borderId="44" xfId="0" applyNumberFormat="1" applyFont="1" applyFill="1" applyBorder="1" applyAlignment="1" applyProtection="1">
      <alignment vertical="center" wrapText="1"/>
    </xf>
    <xf numFmtId="37" fontId="21" fillId="14" borderId="73" xfId="0" applyNumberFormat="1" applyFont="1" applyFill="1" applyBorder="1" applyAlignment="1" applyProtection="1">
      <alignment vertical="center"/>
      <protection locked="0"/>
    </xf>
    <xf numFmtId="37" fontId="12" fillId="0" borderId="53" xfId="0" applyNumberFormat="1" applyFont="1" applyFill="1" applyBorder="1" applyAlignment="1" applyProtection="1">
      <alignment horizontal="right" vertical="center"/>
      <protection locked="0"/>
    </xf>
    <xf numFmtId="37" fontId="12" fillId="0" borderId="53" xfId="0" applyNumberFormat="1" applyFont="1" applyBorder="1" applyAlignment="1" applyProtection="1">
      <alignment horizontal="right" vertical="center"/>
      <protection locked="0"/>
    </xf>
    <xf numFmtId="37" fontId="23" fillId="19" borderId="90" xfId="0" applyNumberFormat="1" applyFont="1" applyFill="1" applyBorder="1" applyAlignment="1" applyProtection="1">
      <alignment horizontal="right" vertical="center"/>
    </xf>
    <xf numFmtId="37" fontId="20" fillId="19" borderId="73" xfId="0" applyNumberFormat="1" applyFont="1" applyFill="1" applyBorder="1" applyAlignment="1" applyProtection="1">
      <alignment horizontal="right" vertical="center"/>
    </xf>
    <xf numFmtId="37" fontId="16" fillId="14" borderId="73" xfId="0" applyNumberFormat="1" applyFont="1" applyFill="1" applyBorder="1" applyAlignment="1" applyProtection="1">
      <alignment horizontal="right" vertical="center"/>
    </xf>
    <xf numFmtId="37" fontId="12" fillId="0" borderId="73" xfId="0" applyNumberFormat="1" applyFont="1" applyFill="1" applyBorder="1" applyAlignment="1" applyProtection="1">
      <alignment horizontal="right" vertical="center"/>
      <protection locked="0"/>
    </xf>
    <xf numFmtId="37" fontId="23" fillId="19" borderId="77" xfId="0" applyNumberFormat="1" applyFont="1" applyFill="1" applyBorder="1" applyAlignment="1" applyProtection="1">
      <alignment horizontal="right" vertical="center"/>
    </xf>
    <xf numFmtId="37" fontId="12" fillId="0" borderId="79" xfId="0" applyNumberFormat="1" applyFont="1" applyFill="1" applyBorder="1" applyAlignment="1" applyProtection="1">
      <alignment horizontal="right" vertical="center"/>
    </xf>
    <xf numFmtId="0" fontId="13" fillId="0" borderId="55" xfId="0" applyFont="1" applyFill="1" applyBorder="1" applyAlignment="1" applyProtection="1">
      <alignment horizontal="left" vertical="center" wrapText="1"/>
    </xf>
    <xf numFmtId="0" fontId="13" fillId="0" borderId="56" xfId="0" applyFont="1" applyFill="1" applyBorder="1" applyAlignment="1" applyProtection="1">
      <alignment horizontal="left" vertical="center" wrapText="1"/>
    </xf>
    <xf numFmtId="0" fontId="13" fillId="0" borderId="57" xfId="0" applyFont="1" applyFill="1" applyBorder="1" applyAlignment="1" applyProtection="1">
      <alignment horizontal="left" vertical="center" wrapText="1"/>
    </xf>
    <xf numFmtId="0" fontId="34" fillId="0" borderId="0" xfId="0" applyFont="1"/>
    <xf numFmtId="164" fontId="34" fillId="0" borderId="0" xfId="0" applyNumberFormat="1" applyFont="1"/>
    <xf numFmtId="0" fontId="36" fillId="0" borderId="0" xfId="0" applyFont="1"/>
    <xf numFmtId="0" fontId="36" fillId="0" borderId="0" xfId="0" applyFont="1" applyBorder="1" applyAlignment="1">
      <alignment horizontal="center"/>
    </xf>
    <xf numFmtId="0" fontId="36" fillId="0" borderId="0" xfId="0" applyFont="1" applyBorder="1" applyAlignment="1">
      <alignment wrapText="1"/>
    </xf>
    <xf numFmtId="166" fontId="36" fillId="0" borderId="0" xfId="23" applyFont="1" applyBorder="1" applyAlignment="1">
      <alignment horizontal="center"/>
    </xf>
    <xf numFmtId="166" fontId="36" fillId="0" borderId="0" xfId="23" applyFont="1" applyFill="1" applyBorder="1" applyAlignment="1">
      <alignment horizontal="center"/>
    </xf>
    <xf numFmtId="0" fontId="35" fillId="0" borderId="0" xfId="0" applyFont="1" applyBorder="1" applyAlignment="1">
      <alignment horizontal="center"/>
    </xf>
    <xf numFmtId="0" fontId="36" fillId="0" borderId="0" xfId="0" applyFont="1" applyBorder="1"/>
    <xf numFmtId="0" fontId="34" fillId="0" borderId="0" xfId="0" applyFont="1" applyBorder="1"/>
    <xf numFmtId="164" fontId="34" fillId="0" borderId="0" xfId="0" applyNumberFormat="1" applyFont="1" applyBorder="1"/>
    <xf numFmtId="0" fontId="34" fillId="0" borderId="0" xfId="0" applyFont="1" applyAlignment="1">
      <alignment horizontal="center"/>
    </xf>
    <xf numFmtId="164" fontId="34" fillId="0" borderId="0" xfId="0" applyNumberFormat="1" applyFont="1" applyAlignment="1">
      <alignment horizontal="center"/>
    </xf>
    <xf numFmtId="164" fontId="37" fillId="0" borderId="0" xfId="0" applyNumberFormat="1" applyFont="1" applyAlignment="1">
      <alignment vertical="center"/>
    </xf>
    <xf numFmtId="164" fontId="38" fillId="0" borderId="0" xfId="0" applyNumberFormat="1" applyFont="1" applyAlignment="1">
      <alignment vertical="center"/>
    </xf>
    <xf numFmtId="164" fontId="33" fillId="0" borderId="0" xfId="0" applyNumberFormat="1" applyFont="1" applyBorder="1" applyAlignment="1">
      <alignment horizontal="center"/>
    </xf>
    <xf numFmtId="0" fontId="33" fillId="0" borderId="0" xfId="0" applyFont="1" applyBorder="1" applyAlignment="1">
      <alignment horizontal="center"/>
    </xf>
    <xf numFmtId="0" fontId="12" fillId="0" borderId="9" xfId="0" applyFont="1" applyFill="1" applyBorder="1" applyProtection="1"/>
    <xf numFmtId="37" fontId="26" fillId="19" borderId="63" xfId="24" applyNumberFormat="1" applyFont="1" applyFill="1" applyBorder="1" applyAlignment="1" applyProtection="1">
      <alignment vertical="center"/>
    </xf>
    <xf numFmtId="37" fontId="13" fillId="13" borderId="43" xfId="24" applyNumberFormat="1" applyFont="1" applyFill="1" applyBorder="1" applyAlignment="1" applyProtection="1">
      <alignment vertical="center"/>
      <protection locked="0"/>
    </xf>
    <xf numFmtId="37" fontId="13" fillId="0" borderId="43" xfId="24" applyNumberFormat="1" applyFont="1" applyFill="1" applyBorder="1" applyAlignment="1" applyProtection="1">
      <alignment vertical="center"/>
      <protection locked="0"/>
    </xf>
    <xf numFmtId="37" fontId="26" fillId="19" borderId="43" xfId="24" applyNumberFormat="1" applyFont="1" applyFill="1" applyBorder="1" applyAlignment="1" applyProtection="1">
      <alignment vertical="center"/>
    </xf>
    <xf numFmtId="37" fontId="13" fillId="0" borderId="43" xfId="0" applyNumberFormat="1" applyFont="1" applyFill="1" applyBorder="1" applyAlignment="1" applyProtection="1">
      <alignment horizontal="right" vertical="center"/>
      <protection locked="0"/>
    </xf>
    <xf numFmtId="37" fontId="13" fillId="0" borderId="66" xfId="24" applyNumberFormat="1" applyFont="1" applyFill="1" applyBorder="1" applyAlignment="1" applyProtection="1">
      <alignment horizontal="right" vertical="center"/>
      <protection locked="0"/>
    </xf>
    <xf numFmtId="37" fontId="31" fillId="19" borderId="65" xfId="24" applyNumberFormat="1" applyFont="1" applyFill="1" applyBorder="1" applyProtection="1"/>
    <xf numFmtId="0" fontId="26" fillId="13" borderId="8" xfId="24" applyFont="1" applyFill="1" applyBorder="1" applyAlignment="1" applyProtection="1">
      <alignment vertical="center"/>
    </xf>
    <xf numFmtId="0" fontId="26" fillId="13" borderId="0" xfId="24" applyFont="1" applyFill="1" applyBorder="1" applyAlignment="1" applyProtection="1">
      <alignment vertical="center"/>
    </xf>
    <xf numFmtId="0" fontId="26" fillId="13" borderId="9" xfId="24" applyFont="1" applyFill="1" applyBorder="1" applyAlignment="1" applyProtection="1">
      <alignment vertical="center"/>
    </xf>
    <xf numFmtId="37" fontId="26" fillId="19" borderId="136" xfId="24" applyNumberFormat="1" applyFont="1" applyFill="1" applyBorder="1" applyAlignment="1" applyProtection="1">
      <alignment vertical="center"/>
    </xf>
    <xf numFmtId="37" fontId="13" fillId="13" borderId="55" xfId="24" applyNumberFormat="1" applyFont="1" applyFill="1" applyBorder="1" applyAlignment="1" applyProtection="1">
      <alignment vertical="center"/>
      <protection locked="0"/>
    </xf>
    <xf numFmtId="37" fontId="13" fillId="0" borderId="55" xfId="24" applyNumberFormat="1" applyFont="1" applyFill="1" applyBorder="1" applyAlignment="1" applyProtection="1">
      <alignment vertical="center"/>
      <protection locked="0"/>
    </xf>
    <xf numFmtId="37" fontId="26" fillId="19" borderId="55" xfId="24" applyNumberFormat="1" applyFont="1" applyFill="1" applyBorder="1" applyAlignment="1" applyProtection="1">
      <alignment vertical="center"/>
    </xf>
    <xf numFmtId="37" fontId="13" fillId="0" borderId="55" xfId="0" applyNumberFormat="1" applyFont="1" applyFill="1" applyBorder="1" applyAlignment="1" applyProtection="1">
      <alignment horizontal="right" vertical="center"/>
      <protection locked="0"/>
    </xf>
    <xf numFmtId="37" fontId="13" fillId="0" borderId="137" xfId="24" applyNumberFormat="1" applyFont="1" applyFill="1" applyBorder="1" applyAlignment="1" applyProtection="1">
      <alignment horizontal="right" vertical="center"/>
      <protection locked="0"/>
    </xf>
    <xf numFmtId="37" fontId="31" fillId="19" borderId="138" xfId="24" applyNumberFormat="1" applyFont="1" applyFill="1" applyBorder="1" applyProtection="1"/>
    <xf numFmtId="37" fontId="26" fillId="19" borderId="62" xfId="24" applyNumberFormat="1" applyFont="1" applyFill="1" applyBorder="1" applyAlignment="1" applyProtection="1">
      <alignment vertical="center"/>
    </xf>
    <xf numFmtId="37" fontId="13" fillId="14" borderId="38" xfId="24" applyNumberFormat="1" applyFont="1" applyFill="1" applyBorder="1" applyAlignment="1" applyProtection="1">
      <alignment vertical="center"/>
    </xf>
    <xf numFmtId="37" fontId="26" fillId="19" borderId="38" xfId="24" applyNumberFormat="1" applyFont="1" applyFill="1" applyBorder="1" applyAlignment="1" applyProtection="1">
      <alignment vertical="center"/>
    </xf>
    <xf numFmtId="37" fontId="13" fillId="23" borderId="38" xfId="24" applyNumberFormat="1" applyFont="1" applyFill="1" applyBorder="1" applyAlignment="1" applyProtection="1">
      <alignment vertical="center"/>
    </xf>
    <xf numFmtId="37" fontId="13" fillId="14" borderId="41" xfId="24" applyNumberFormat="1" applyFont="1" applyFill="1" applyBorder="1" applyAlignment="1" applyProtection="1">
      <alignment horizontal="right" vertical="center"/>
    </xf>
    <xf numFmtId="37" fontId="13" fillId="23" borderId="41" xfId="24" applyNumberFormat="1" applyFont="1" applyFill="1" applyBorder="1" applyAlignment="1" applyProtection="1">
      <alignment horizontal="left" vertical="center"/>
    </xf>
    <xf numFmtId="37" fontId="31" fillId="19" borderId="99" xfId="24" applyNumberFormat="1" applyFont="1" applyFill="1" applyBorder="1" applyProtection="1"/>
    <xf numFmtId="0" fontId="23" fillId="13" borderId="8" xfId="24" applyFont="1" applyFill="1" applyBorder="1" applyAlignment="1" applyProtection="1">
      <alignment vertical="center"/>
    </xf>
    <xf numFmtId="0" fontId="23" fillId="13" borderId="0" xfId="24" applyFont="1" applyFill="1" applyBorder="1" applyAlignment="1" applyProtection="1">
      <alignment vertical="center"/>
    </xf>
    <xf numFmtId="0" fontId="23" fillId="13" borderId="9" xfId="24" applyFont="1" applyFill="1" applyBorder="1" applyAlignment="1" applyProtection="1">
      <alignment vertical="center"/>
    </xf>
    <xf numFmtId="37" fontId="23" fillId="19" borderId="62" xfId="24" applyNumberFormat="1" applyFont="1" applyFill="1" applyBorder="1" applyAlignment="1" applyProtection="1">
      <alignment vertical="center"/>
    </xf>
    <xf numFmtId="37" fontId="14" fillId="14" borderId="38" xfId="24" applyNumberFormat="1" applyFont="1" applyFill="1" applyBorder="1" applyAlignment="1" applyProtection="1">
      <alignment vertical="center"/>
    </xf>
    <xf numFmtId="37" fontId="23" fillId="19" borderId="38" xfId="24" applyNumberFormat="1" applyFont="1" applyFill="1" applyBorder="1" applyAlignment="1" applyProtection="1">
      <alignment vertical="center"/>
    </xf>
    <xf numFmtId="37" fontId="28" fillId="19" borderId="99" xfId="24" applyNumberFormat="1" applyFont="1" applyFill="1" applyBorder="1" applyProtection="1"/>
    <xf numFmtId="0" fontId="11" fillId="0" borderId="0" xfId="0" applyFont="1" applyFill="1" applyBorder="1" applyProtection="1"/>
    <xf numFmtId="0" fontId="11" fillId="0" borderId="9" xfId="0" applyFont="1" applyFill="1" applyBorder="1" applyProtection="1"/>
    <xf numFmtId="37" fontId="20" fillId="19" borderId="73" xfId="0" applyNumberFormat="1" applyFont="1" applyFill="1" applyBorder="1" applyAlignment="1" applyProtection="1">
      <alignment horizontal="left" vertical="center"/>
    </xf>
    <xf numFmtId="0" fontId="0" fillId="0" borderId="139" xfId="0" applyFont="1" applyBorder="1" applyAlignment="1" applyProtection="1">
      <alignment horizontal="right" wrapText="1"/>
      <protection locked="0"/>
    </xf>
    <xf numFmtId="164" fontId="35" fillId="24" borderId="12" xfId="0" applyNumberFormat="1" applyFont="1" applyFill="1" applyBorder="1" applyAlignment="1" applyProtection="1">
      <alignment horizontal="center" vertical="center" wrapText="1"/>
    </xf>
    <xf numFmtId="0" fontId="33" fillId="0" borderId="2" xfId="0" applyFont="1" applyFill="1" applyBorder="1" applyProtection="1"/>
    <xf numFmtId="0" fontId="33" fillId="0" borderId="1" xfId="0" applyFont="1" applyFill="1" applyBorder="1" applyAlignment="1" applyProtection="1">
      <alignment horizontal="center" vertical="center" wrapText="1"/>
    </xf>
    <xf numFmtId="164" fontId="33" fillId="13" borderId="12" xfId="0" applyNumberFormat="1" applyFont="1" applyFill="1" applyBorder="1" applyAlignment="1" applyProtection="1">
      <alignment horizontal="center" vertical="center" wrapText="1"/>
    </xf>
    <xf numFmtId="0" fontId="0" fillId="0" borderId="11" xfId="0" applyFont="1" applyBorder="1" applyAlignment="1" applyProtection="1">
      <alignment wrapText="1"/>
      <protection locked="0"/>
    </xf>
    <xf numFmtId="49" fontId="0" fillId="0" borderId="19" xfId="23" applyNumberFormat="1" applyFont="1" applyBorder="1" applyAlignment="1" applyProtection="1">
      <alignment horizontal="justify" vertical="top" wrapText="1"/>
      <protection locked="0"/>
    </xf>
    <xf numFmtId="49" fontId="0" fillId="0" borderId="19" xfId="23" applyNumberFormat="1" applyFont="1" applyFill="1" applyBorder="1" applyAlignment="1" applyProtection="1">
      <alignment horizontal="justify" vertical="top" wrapText="1"/>
      <protection locked="0"/>
    </xf>
    <xf numFmtId="0" fontId="0" fillId="0" borderId="3" xfId="0" applyFont="1" applyBorder="1" applyAlignment="1" applyProtection="1">
      <alignment wrapText="1"/>
      <protection locked="0"/>
    </xf>
    <xf numFmtId="49" fontId="0" fillId="0" borderId="12" xfId="23" applyNumberFormat="1" applyFont="1" applyBorder="1" applyAlignment="1" applyProtection="1">
      <alignment horizontal="justify" vertical="top" wrapText="1"/>
      <protection locked="0"/>
    </xf>
    <xf numFmtId="49" fontId="0" fillId="0" borderId="12" xfId="23" applyNumberFormat="1" applyFont="1" applyFill="1" applyBorder="1" applyAlignment="1" applyProtection="1">
      <alignment horizontal="justify" vertical="top" wrapText="1"/>
      <protection locked="0"/>
    </xf>
    <xf numFmtId="0" fontId="0" fillId="0" borderId="11" xfId="0" applyFont="1" applyFill="1" applyBorder="1" applyAlignment="1" applyProtection="1">
      <alignment wrapText="1"/>
      <protection locked="0"/>
    </xf>
    <xf numFmtId="0" fontId="0" fillId="0" borderId="18" xfId="0" applyFont="1" applyBorder="1" applyAlignment="1" applyProtection="1">
      <alignment horizontal="right" wrapText="1"/>
      <protection locked="0"/>
    </xf>
    <xf numFmtId="49" fontId="0" fillId="0" borderId="12" xfId="0" applyNumberFormat="1" applyFont="1" applyBorder="1" applyAlignment="1" applyProtection="1">
      <alignment horizontal="justify" vertical="top" wrapText="1"/>
      <protection locked="0"/>
    </xf>
    <xf numFmtId="0" fontId="0" fillId="0" borderId="19" xfId="0" applyFont="1" applyBorder="1" applyAlignment="1" applyProtection="1">
      <alignment horizontal="right" wrapText="1"/>
      <protection locked="0"/>
    </xf>
    <xf numFmtId="0" fontId="39" fillId="0" borderId="44" xfId="0" applyFont="1" applyFill="1" applyBorder="1" applyAlignment="1" applyProtection="1">
      <alignment vertical="center" wrapText="1"/>
    </xf>
    <xf numFmtId="171" fontId="30" fillId="19" borderId="100" xfId="0" applyNumberFormat="1" applyFont="1" applyFill="1" applyBorder="1" applyAlignment="1" applyProtection="1">
      <alignment horizontal="right" vertical="center"/>
    </xf>
    <xf numFmtId="171" fontId="30" fillId="19" borderId="101" xfId="0" applyNumberFormat="1" applyFont="1" applyFill="1" applyBorder="1" applyAlignment="1" applyProtection="1">
      <alignment horizontal="right" vertical="center"/>
    </xf>
    <xf numFmtId="171" fontId="19" fillId="0" borderId="106" xfId="0" applyNumberFormat="1" applyFont="1" applyBorder="1" applyAlignment="1" applyProtection="1">
      <alignment horizontal="center" vertical="center" wrapText="1"/>
    </xf>
    <xf numFmtId="171" fontId="19" fillId="0" borderId="107" xfId="0" applyNumberFormat="1" applyFont="1" applyBorder="1" applyAlignment="1" applyProtection="1">
      <alignment horizontal="center" vertical="center"/>
    </xf>
    <xf numFmtId="171" fontId="18" fillId="0" borderId="2" xfId="0" applyNumberFormat="1" applyFont="1" applyBorder="1" applyAlignment="1" applyProtection="1">
      <alignment horizontal="left" vertical="top"/>
      <protection locked="0"/>
    </xf>
    <xf numFmtId="171" fontId="18" fillId="0" borderId="1" xfId="0" applyNumberFormat="1" applyFont="1" applyBorder="1" applyAlignment="1" applyProtection="1">
      <alignment horizontal="left" vertical="top"/>
      <protection locked="0"/>
    </xf>
    <xf numFmtId="171" fontId="18" fillId="0" borderId="3" xfId="0" applyNumberFormat="1" applyFont="1" applyBorder="1" applyAlignment="1" applyProtection="1">
      <alignment horizontal="left" vertical="top"/>
      <protection locked="0"/>
    </xf>
    <xf numFmtId="0" fontId="20" fillId="19" borderId="102" xfId="0" applyFont="1" applyFill="1" applyBorder="1" applyAlignment="1" applyProtection="1">
      <alignment horizontal="center" vertical="center" wrapText="1"/>
    </xf>
    <xf numFmtId="0" fontId="20" fillId="19" borderId="74" xfId="0" applyFont="1" applyFill="1" applyBorder="1" applyAlignment="1" applyProtection="1">
      <alignment horizontal="center" vertical="center" wrapText="1"/>
    </xf>
    <xf numFmtId="0" fontId="20" fillId="19" borderId="103" xfId="0" applyFont="1" applyFill="1" applyBorder="1" applyAlignment="1" applyProtection="1">
      <alignment horizontal="center" vertical="center" wrapText="1"/>
    </xf>
    <xf numFmtId="0" fontId="20" fillId="19" borderId="104" xfId="0" applyFont="1" applyFill="1" applyBorder="1" applyAlignment="1" applyProtection="1">
      <alignment horizontal="center" vertical="center" wrapText="1"/>
    </xf>
    <xf numFmtId="167" fontId="20" fillId="19" borderId="105" xfId="0" applyNumberFormat="1" applyFont="1" applyFill="1" applyBorder="1" applyAlignment="1" applyProtection="1">
      <alignment horizontal="center" vertical="center" wrapText="1"/>
    </xf>
    <xf numFmtId="167" fontId="20" fillId="19" borderId="76" xfId="0" applyNumberFormat="1" applyFont="1" applyFill="1" applyBorder="1" applyAlignment="1" applyProtection="1">
      <alignment horizontal="center" vertical="center" wrapText="1"/>
    </xf>
    <xf numFmtId="0" fontId="27" fillId="0" borderId="110" xfId="0" applyFont="1" applyFill="1" applyBorder="1" applyAlignment="1">
      <alignment horizontal="center" vertical="top" wrapText="1"/>
    </xf>
    <xf numFmtId="0" fontId="27" fillId="0" borderId="52" xfId="0" applyFont="1" applyFill="1" applyBorder="1" applyAlignment="1">
      <alignment horizontal="center" vertical="top"/>
    </xf>
    <xf numFmtId="0" fontId="27" fillId="0" borderId="111" xfId="0" applyFont="1" applyFill="1" applyBorder="1" applyAlignment="1">
      <alignment horizontal="center" vertical="top"/>
    </xf>
    <xf numFmtId="0" fontId="18" fillId="0" borderId="2" xfId="0" applyFont="1" applyFill="1" applyBorder="1" applyAlignment="1" applyProtection="1">
      <alignment horizontal="left"/>
    </xf>
    <xf numFmtId="0" fontId="18" fillId="0" borderId="1" xfId="0" applyFont="1" applyFill="1" applyBorder="1" applyAlignment="1" applyProtection="1">
      <alignment horizontal="left"/>
    </xf>
    <xf numFmtId="0" fontId="18" fillId="0" borderId="3" xfId="0" applyFont="1" applyFill="1" applyBorder="1" applyAlignment="1" applyProtection="1">
      <alignment horizontal="left"/>
    </xf>
    <xf numFmtId="165" fontId="23" fillId="19" borderId="112" xfId="0" applyNumberFormat="1" applyFont="1" applyFill="1" applyBorder="1" applyAlignment="1">
      <alignment horizontal="center" vertical="center" wrapText="1"/>
    </xf>
    <xf numFmtId="0" fontId="23" fillId="19" borderId="113" xfId="0" applyFont="1" applyFill="1" applyBorder="1" applyAlignment="1">
      <alignment horizontal="center" vertical="center" wrapText="1"/>
    </xf>
    <xf numFmtId="0" fontId="23" fillId="19" borderId="114" xfId="0" applyFont="1" applyFill="1" applyBorder="1" applyAlignment="1">
      <alignment horizontal="center" vertical="center" wrapText="1"/>
    </xf>
    <xf numFmtId="0" fontId="23" fillId="19" borderId="108" xfId="0" applyFont="1" applyFill="1" applyBorder="1" applyAlignment="1">
      <alignment horizontal="center" vertical="center" wrapText="1"/>
    </xf>
    <xf numFmtId="0" fontId="23" fillId="19" borderId="109" xfId="0" applyFont="1" applyFill="1" applyBorder="1" applyAlignment="1">
      <alignment horizontal="center" vertical="center" wrapText="1"/>
    </xf>
    <xf numFmtId="165" fontId="23" fillId="19" borderId="131" xfId="0" applyNumberFormat="1" applyFont="1" applyFill="1" applyBorder="1" applyAlignment="1">
      <alignment horizontal="center" vertical="center"/>
    </xf>
    <xf numFmtId="165" fontId="23" fillId="19" borderId="6" xfId="0" applyNumberFormat="1" applyFont="1" applyFill="1" applyBorder="1" applyAlignment="1">
      <alignment horizontal="center" vertical="center"/>
    </xf>
    <xf numFmtId="165" fontId="23" fillId="19" borderId="132" xfId="0" applyNumberFormat="1" applyFont="1" applyFill="1" applyBorder="1" applyAlignment="1">
      <alignment horizontal="center" vertical="center"/>
    </xf>
    <xf numFmtId="165" fontId="23" fillId="19" borderId="133" xfId="0" applyNumberFormat="1" applyFont="1" applyFill="1" applyBorder="1" applyAlignment="1">
      <alignment horizontal="center" vertical="center" wrapText="1"/>
    </xf>
    <xf numFmtId="165" fontId="23" fillId="19" borderId="134" xfId="0" applyNumberFormat="1" applyFont="1" applyFill="1" applyBorder="1" applyAlignment="1">
      <alignment horizontal="center" vertical="center" wrapText="1"/>
    </xf>
    <xf numFmtId="165" fontId="23" fillId="19" borderId="135" xfId="0" applyNumberFormat="1" applyFont="1" applyFill="1" applyBorder="1" applyAlignment="1">
      <alignment horizontal="center" vertical="center" wrapText="1"/>
    </xf>
    <xf numFmtId="0" fontId="13" fillId="0" borderId="35" xfId="24" applyFont="1" applyFill="1" applyBorder="1" applyAlignment="1" applyProtection="1">
      <alignment horizontal="left" vertical="center"/>
    </xf>
    <xf numFmtId="0" fontId="26" fillId="19" borderId="35" xfId="0" applyFont="1" applyFill="1" applyBorder="1" applyAlignment="1" applyProtection="1">
      <alignment horizontal="left" vertical="center" wrapText="1"/>
    </xf>
    <xf numFmtId="0" fontId="13" fillId="0" borderId="55" xfId="24" applyFont="1" applyFill="1" applyBorder="1" applyAlignment="1" applyProtection="1">
      <alignment horizontal="left" vertical="center"/>
    </xf>
    <xf numFmtId="0" fontId="13" fillId="0" borderId="56" xfId="24" applyFont="1" applyFill="1" applyBorder="1" applyAlignment="1" applyProtection="1">
      <alignment horizontal="left" vertical="center"/>
    </xf>
    <xf numFmtId="0" fontId="13" fillId="0" borderId="57" xfId="24" applyFont="1" applyFill="1" applyBorder="1" applyAlignment="1" applyProtection="1">
      <alignment horizontal="left" vertical="center"/>
    </xf>
    <xf numFmtId="0" fontId="13" fillId="0" borderId="35" xfId="24" applyFont="1" applyFill="1" applyBorder="1" applyAlignment="1" applyProtection="1">
      <alignment horizontal="left" vertical="center" wrapText="1"/>
    </xf>
    <xf numFmtId="0" fontId="13" fillId="0" borderId="35" xfId="0" applyFont="1" applyFill="1" applyBorder="1" applyAlignment="1" applyProtection="1">
      <alignment horizontal="left" vertical="center" wrapText="1"/>
    </xf>
    <xf numFmtId="0" fontId="16" fillId="0" borderId="60" xfId="0" applyFont="1" applyFill="1" applyBorder="1" applyAlignment="1" applyProtection="1">
      <alignment horizontal="center" wrapText="1"/>
    </xf>
    <xf numFmtId="0" fontId="13" fillId="0" borderId="55" xfId="0" applyFont="1" applyFill="1" applyBorder="1" applyAlignment="1" applyProtection="1">
      <alignment horizontal="left" vertical="center" wrapText="1"/>
    </xf>
    <xf numFmtId="0" fontId="13" fillId="0" borderId="56" xfId="0" applyFont="1" applyFill="1" applyBorder="1" applyAlignment="1" applyProtection="1">
      <alignment horizontal="left" vertical="center" wrapText="1"/>
    </xf>
    <xf numFmtId="0" fontId="13" fillId="0" borderId="57" xfId="0" applyFont="1" applyFill="1" applyBorder="1" applyAlignment="1" applyProtection="1">
      <alignment horizontal="left" vertical="center" wrapText="1"/>
    </xf>
    <xf numFmtId="0" fontId="26" fillId="19" borderId="58" xfId="0" applyFont="1" applyFill="1" applyBorder="1" applyAlignment="1" applyProtection="1">
      <alignment horizontal="left" vertical="center" wrapText="1"/>
    </xf>
    <xf numFmtId="0" fontId="13" fillId="0" borderId="55" xfId="24" applyFont="1" applyFill="1" applyBorder="1" applyAlignment="1" applyProtection="1">
      <alignment horizontal="left" vertical="center" wrapText="1"/>
    </xf>
    <xf numFmtId="0" fontId="16" fillId="0" borderId="98" xfId="0" applyFont="1" applyFill="1" applyBorder="1" applyAlignment="1" applyProtection="1">
      <alignment horizontal="center" wrapText="1"/>
    </xf>
    <xf numFmtId="0" fontId="27" fillId="0" borderId="0" xfId="0" applyFont="1" applyFill="1" applyAlignment="1" applyProtection="1">
      <alignment horizontal="left" vertical="top" wrapText="1"/>
    </xf>
    <xf numFmtId="0" fontId="31" fillId="19" borderId="99" xfId="24" applyFont="1" applyFill="1" applyBorder="1" applyAlignment="1" applyProtection="1">
      <alignment horizontal="right"/>
    </xf>
    <xf numFmtId="0" fontId="31" fillId="19" borderId="64" xfId="24" applyFont="1" applyFill="1" applyBorder="1" applyAlignment="1" applyProtection="1">
      <alignment horizontal="right"/>
    </xf>
    <xf numFmtId="0" fontId="27" fillId="0" borderId="8" xfId="0" applyFont="1" applyFill="1" applyBorder="1" applyAlignment="1" applyProtection="1">
      <alignment horizontal="center" vertical="top" wrapText="1"/>
    </xf>
    <xf numFmtId="0" fontId="27" fillId="0" borderId="0" xfId="0" applyFont="1" applyFill="1" applyBorder="1" applyAlignment="1" applyProtection="1">
      <alignment horizontal="center" vertical="top" wrapText="1"/>
    </xf>
    <xf numFmtId="0" fontId="18" fillId="0" borderId="8" xfId="0" applyFont="1" applyFill="1" applyBorder="1" applyAlignment="1" applyProtection="1">
      <alignment horizontal="left" vertical="center"/>
    </xf>
    <xf numFmtId="0" fontId="18" fillId="0" borderId="0" xfId="0" applyFont="1" applyFill="1" applyBorder="1" applyAlignment="1" applyProtection="1">
      <alignment horizontal="left" vertical="center"/>
    </xf>
    <xf numFmtId="3" fontId="26" fillId="19" borderId="12" xfId="24" applyNumberFormat="1" applyFont="1" applyFill="1" applyBorder="1" applyAlignment="1" applyProtection="1">
      <alignment horizontal="center" vertical="center" wrapText="1"/>
    </xf>
    <xf numFmtId="3" fontId="26" fillId="19" borderId="2" xfId="24" applyNumberFormat="1" applyFont="1" applyFill="1" applyBorder="1" applyAlignment="1" applyProtection="1">
      <alignment horizontal="center" vertical="center" wrapText="1"/>
    </xf>
    <xf numFmtId="1" fontId="26" fillId="19" borderId="12" xfId="24" applyNumberFormat="1" applyFont="1" applyFill="1" applyBorder="1" applyAlignment="1" applyProtection="1">
      <alignment horizontal="center" vertical="center" wrapText="1"/>
    </xf>
    <xf numFmtId="0" fontId="26" fillId="19" borderId="12" xfId="24" applyFont="1" applyFill="1" applyBorder="1" applyAlignment="1" applyProtection="1">
      <alignment horizontal="center" vertical="center"/>
    </xf>
    <xf numFmtId="3" fontId="23" fillId="19" borderId="12" xfId="24" applyNumberFormat="1" applyFont="1" applyFill="1" applyBorder="1" applyAlignment="1" applyProtection="1">
      <alignment horizontal="center" vertical="center" wrapText="1"/>
    </xf>
    <xf numFmtId="0" fontId="14" fillId="0" borderId="55" xfId="24" applyFont="1" applyFill="1" applyBorder="1" applyAlignment="1" applyProtection="1">
      <alignment horizontal="left" vertical="center"/>
    </xf>
    <xf numFmtId="0" fontId="14" fillId="0" borderId="56" xfId="24" applyFont="1" applyFill="1" applyBorder="1" applyAlignment="1" applyProtection="1">
      <alignment horizontal="left" vertical="center"/>
    </xf>
    <xf numFmtId="0" fontId="14" fillId="0" borderId="57" xfId="24" applyFont="1" applyFill="1" applyBorder="1" applyAlignment="1" applyProtection="1">
      <alignment horizontal="left" vertical="center"/>
    </xf>
    <xf numFmtId="0" fontId="14" fillId="0" borderId="35" xfId="24" applyFont="1" applyFill="1" applyBorder="1" applyAlignment="1" applyProtection="1">
      <alignment horizontal="left" vertical="center"/>
    </xf>
    <xf numFmtId="0" fontId="23" fillId="19" borderId="35" xfId="0" applyFont="1" applyFill="1" applyBorder="1" applyAlignment="1" applyProtection="1">
      <alignment horizontal="left" vertical="center" wrapText="1"/>
    </xf>
    <xf numFmtId="1" fontId="23" fillId="19" borderId="12" xfId="24" applyNumberFormat="1" applyFont="1" applyFill="1" applyBorder="1" applyAlignment="1" applyProtection="1">
      <alignment horizontal="center" vertical="center" wrapText="1"/>
    </xf>
    <xf numFmtId="0" fontId="23" fillId="19" borderId="58" xfId="0" applyFont="1" applyFill="1" applyBorder="1" applyAlignment="1" applyProtection="1">
      <alignment horizontal="left" vertical="center" wrapText="1"/>
    </xf>
    <xf numFmtId="3" fontId="23" fillId="19" borderId="2" xfId="24" applyNumberFormat="1" applyFont="1" applyFill="1" applyBorder="1" applyAlignment="1" applyProtection="1">
      <alignment horizontal="center" vertical="center" wrapText="1"/>
    </xf>
    <xf numFmtId="0" fontId="23" fillId="19" borderId="12" xfId="24" applyFont="1" applyFill="1" applyBorder="1" applyAlignment="1" applyProtection="1">
      <alignment horizontal="center" vertical="center"/>
    </xf>
    <xf numFmtId="0" fontId="14" fillId="14" borderId="1" xfId="0" applyFont="1" applyFill="1" applyBorder="1" applyAlignment="1">
      <alignment horizontal="left" vertical="center" wrapText="1"/>
    </xf>
    <xf numFmtId="0" fontId="14" fillId="14" borderId="3" xfId="0" applyFont="1" applyFill="1" applyBorder="1" applyAlignment="1">
      <alignment horizontal="left" vertical="center" wrapText="1"/>
    </xf>
    <xf numFmtId="0" fontId="14" fillId="0" borderId="35" xfId="0" applyFont="1" applyFill="1" applyBorder="1" applyAlignment="1" applyProtection="1">
      <alignment horizontal="left" vertical="center" wrapText="1"/>
    </xf>
    <xf numFmtId="0" fontId="14" fillId="0" borderId="36" xfId="0" applyFont="1" applyFill="1" applyBorder="1" applyAlignment="1" applyProtection="1">
      <alignment horizontal="left" vertical="center" wrapText="1"/>
    </xf>
    <xf numFmtId="0" fontId="14" fillId="0" borderId="55" xfId="0" applyFont="1" applyFill="1" applyBorder="1" applyAlignment="1" applyProtection="1">
      <alignment horizontal="left" vertical="center" wrapText="1"/>
    </xf>
    <xf numFmtId="0" fontId="14" fillId="0" borderId="56" xfId="0" applyFont="1" applyFill="1" applyBorder="1" applyAlignment="1" applyProtection="1">
      <alignment horizontal="left" vertical="center" wrapText="1"/>
    </xf>
    <xf numFmtId="0" fontId="14" fillId="0" borderId="57" xfId="0" applyFont="1" applyFill="1" applyBorder="1" applyAlignment="1" applyProtection="1">
      <alignment horizontal="left" vertical="center" wrapText="1"/>
    </xf>
    <xf numFmtId="0" fontId="14" fillId="0" borderId="42" xfId="0" applyFont="1" applyFill="1" applyBorder="1" applyAlignment="1" applyProtection="1">
      <alignment horizontal="left" vertical="center" wrapText="1"/>
    </xf>
    <xf numFmtId="0" fontId="28" fillId="19" borderId="99" xfId="24" applyFont="1" applyFill="1" applyBorder="1" applyAlignment="1" applyProtection="1">
      <alignment horizontal="right"/>
    </xf>
    <xf numFmtId="0" fontId="28" fillId="19" borderId="64" xfId="24" applyFont="1" applyFill="1" applyBorder="1" applyAlignment="1" applyProtection="1">
      <alignment horizontal="right"/>
    </xf>
    <xf numFmtId="0" fontId="15" fillId="0" borderId="98" xfId="0" applyFont="1" applyFill="1" applyBorder="1" applyAlignment="1" applyProtection="1">
      <alignment horizontal="center" vertical="center"/>
    </xf>
    <xf numFmtId="49" fontId="23" fillId="19" borderId="122" xfId="0" applyNumberFormat="1" applyFont="1" applyFill="1" applyBorder="1" applyAlignment="1" applyProtection="1">
      <alignment horizontal="center" vertical="center"/>
    </xf>
    <xf numFmtId="49" fontId="23" fillId="19" borderId="123" xfId="0" applyNumberFormat="1" applyFont="1" applyFill="1" applyBorder="1" applyAlignment="1" applyProtection="1">
      <alignment horizontal="center" vertical="center"/>
    </xf>
    <xf numFmtId="49" fontId="23" fillId="19" borderId="124" xfId="0" applyNumberFormat="1" applyFont="1" applyFill="1" applyBorder="1" applyAlignment="1" applyProtection="1">
      <alignment horizontal="center" vertical="center"/>
    </xf>
    <xf numFmtId="49" fontId="23" fillId="19" borderId="125" xfId="0" applyNumberFormat="1" applyFont="1" applyFill="1" applyBorder="1" applyAlignment="1" applyProtection="1">
      <alignment horizontal="center" vertical="center"/>
    </xf>
    <xf numFmtId="0" fontId="19" fillId="0" borderId="2" xfId="0" applyFont="1" applyFill="1" applyBorder="1" applyAlignment="1" applyProtection="1">
      <alignment horizontal="left" vertical="center"/>
    </xf>
    <xf numFmtId="0" fontId="19" fillId="0" borderId="1" xfId="0" applyFont="1" applyFill="1" applyBorder="1" applyAlignment="1" applyProtection="1">
      <alignment horizontal="left" vertical="center"/>
    </xf>
    <xf numFmtId="0" fontId="19" fillId="0" borderId="3" xfId="0" applyFont="1" applyFill="1" applyBorder="1" applyAlignment="1" applyProtection="1">
      <alignment horizontal="left" vertical="center"/>
    </xf>
    <xf numFmtId="0" fontId="19" fillId="0" borderId="110" xfId="0" applyFont="1" applyFill="1" applyBorder="1" applyAlignment="1" applyProtection="1">
      <alignment horizontal="center" vertical="center"/>
    </xf>
    <xf numFmtId="0" fontId="19" fillId="0" borderId="52" xfId="0" applyFont="1" applyFill="1" applyBorder="1" applyAlignment="1" applyProtection="1">
      <alignment horizontal="center" vertical="center"/>
    </xf>
    <xf numFmtId="0" fontId="19" fillId="0" borderId="111" xfId="0" applyFont="1" applyFill="1" applyBorder="1" applyAlignment="1" applyProtection="1">
      <alignment horizontal="center" vertical="center"/>
    </xf>
    <xf numFmtId="0" fontId="16" fillId="14" borderId="54" xfId="0" applyFont="1" applyFill="1" applyBorder="1" applyAlignment="1" applyProtection="1">
      <alignment horizontal="left" vertical="center" wrapText="1"/>
    </xf>
    <xf numFmtId="0" fontId="16" fillId="14" borderId="75" xfId="0" applyFont="1" applyFill="1" applyBorder="1" applyAlignment="1" applyProtection="1">
      <alignment horizontal="left" vertical="center" wrapText="1"/>
    </xf>
    <xf numFmtId="0" fontId="16" fillId="14" borderId="71" xfId="0" applyFont="1" applyFill="1" applyBorder="1" applyAlignment="1" applyProtection="1">
      <alignment horizontal="left" vertical="center" wrapText="1"/>
    </xf>
    <xf numFmtId="0" fontId="20" fillId="19" borderId="54" xfId="0" applyFont="1" applyFill="1" applyBorder="1" applyAlignment="1" applyProtection="1">
      <alignment horizontal="left" vertical="center" wrapText="1"/>
    </xf>
    <xf numFmtId="0" fontId="20" fillId="19" borderId="75" xfId="0" applyFont="1" applyFill="1" applyBorder="1" applyAlignment="1" applyProtection="1">
      <alignment horizontal="left" vertical="center" wrapText="1"/>
    </xf>
    <xf numFmtId="0" fontId="20" fillId="19" borderId="71" xfId="0" applyFont="1" applyFill="1" applyBorder="1" applyAlignment="1" applyProtection="1">
      <alignment horizontal="left" vertical="center" wrapText="1"/>
    </xf>
    <xf numFmtId="0" fontId="28" fillId="19" borderId="126" xfId="0" applyFont="1" applyFill="1" applyBorder="1" applyAlignment="1" applyProtection="1">
      <alignment horizontal="right" vertical="center" wrapText="1"/>
    </xf>
    <xf numFmtId="0" fontId="28" fillId="19" borderId="127" xfId="0" applyFont="1" applyFill="1" applyBorder="1" applyAlignment="1" applyProtection="1">
      <alignment horizontal="right" vertical="center" wrapText="1"/>
    </xf>
    <xf numFmtId="0" fontId="28" fillId="19" borderId="128" xfId="0" applyFont="1" applyFill="1" applyBorder="1" applyAlignment="1" applyProtection="1">
      <alignment horizontal="right" vertical="center" wrapText="1"/>
    </xf>
    <xf numFmtId="0" fontId="18" fillId="0" borderId="16" xfId="0" applyFont="1" applyFill="1" applyBorder="1" applyAlignment="1" applyProtection="1">
      <alignment horizontal="center" vertical="center" wrapText="1"/>
    </xf>
    <xf numFmtId="0" fontId="18" fillId="0" borderId="6" xfId="0" applyFont="1" applyFill="1" applyBorder="1" applyAlignment="1" applyProtection="1">
      <alignment horizontal="center" vertical="center"/>
    </xf>
    <xf numFmtId="0" fontId="18" fillId="0" borderId="7" xfId="0" applyFont="1" applyFill="1" applyBorder="1" applyAlignment="1" applyProtection="1">
      <alignment horizontal="center" vertical="center"/>
    </xf>
    <xf numFmtId="0" fontId="18" fillId="0" borderId="2" xfId="0" applyFont="1" applyFill="1" applyBorder="1" applyAlignment="1" applyProtection="1">
      <alignment horizontal="left" vertical="center"/>
    </xf>
    <xf numFmtId="0" fontId="18" fillId="0" borderId="1" xfId="0" applyFont="1" applyFill="1" applyBorder="1" applyAlignment="1" applyProtection="1">
      <alignment horizontal="left" vertical="center"/>
    </xf>
    <xf numFmtId="0" fontId="18" fillId="0" borderId="3" xfId="0" applyFont="1" applyFill="1" applyBorder="1" applyAlignment="1" applyProtection="1">
      <alignment horizontal="left" vertical="center"/>
    </xf>
    <xf numFmtId="49" fontId="20" fillId="19" borderId="96" xfId="0" applyNumberFormat="1" applyFont="1" applyFill="1" applyBorder="1" applyAlignment="1" applyProtection="1">
      <alignment horizontal="center" vertical="center"/>
    </xf>
    <xf numFmtId="49" fontId="20" fillId="19" borderId="92" xfId="0" applyNumberFormat="1" applyFont="1" applyFill="1" applyBorder="1" applyAlignment="1" applyProtection="1">
      <alignment horizontal="center" vertical="center"/>
    </xf>
    <xf numFmtId="49" fontId="20" fillId="19" borderId="91" xfId="0" applyNumberFormat="1" applyFont="1" applyFill="1" applyBorder="1" applyAlignment="1" applyProtection="1">
      <alignment horizontal="center" vertical="center"/>
    </xf>
    <xf numFmtId="0" fontId="33" fillId="0" borderId="0" xfId="0" applyFont="1" applyFill="1" applyBorder="1" applyAlignment="1" applyProtection="1">
      <alignment horizontal="center" vertical="center"/>
    </xf>
    <xf numFmtId="0" fontId="33" fillId="24" borderId="2" xfId="0" applyFont="1" applyFill="1" applyBorder="1" applyAlignment="1" applyProtection="1">
      <alignment horizontal="center" vertical="center" wrapText="1"/>
    </xf>
    <xf numFmtId="0" fontId="33" fillId="24" borderId="3" xfId="0" applyFont="1" applyFill="1" applyBorder="1" applyAlignment="1" applyProtection="1">
      <alignment horizontal="center" vertical="center" wrapText="1"/>
    </xf>
    <xf numFmtId="37" fontId="20" fillId="19" borderId="102" xfId="0" applyNumberFormat="1" applyFont="1" applyFill="1" applyBorder="1" applyAlignment="1" applyProtection="1">
      <alignment horizontal="left" vertical="center"/>
    </xf>
    <xf numFmtId="37" fontId="20" fillId="19" borderId="105" xfId="0" applyNumberFormat="1" applyFont="1" applyFill="1" applyBorder="1" applyAlignment="1" applyProtection="1">
      <alignment horizontal="left" vertical="center"/>
    </xf>
    <xf numFmtId="37" fontId="20" fillId="19" borderId="102" xfId="0" applyNumberFormat="1" applyFont="1" applyFill="1" applyBorder="1" applyAlignment="1" applyProtection="1">
      <alignment horizontal="left" vertical="center" wrapText="1"/>
    </xf>
    <xf numFmtId="37" fontId="20" fillId="19" borderId="105" xfId="0" applyNumberFormat="1" applyFont="1" applyFill="1" applyBorder="1" applyAlignment="1" applyProtection="1">
      <alignment horizontal="left" vertical="center" wrapText="1"/>
    </xf>
    <xf numFmtId="0" fontId="33" fillId="0" borderId="17" xfId="0" applyFont="1" applyBorder="1" applyAlignment="1" applyProtection="1">
      <alignment horizontal="left"/>
    </xf>
    <xf numFmtId="0" fontId="12" fillId="0" borderId="27" xfId="0" applyFont="1" applyFill="1" applyBorder="1" applyAlignment="1" applyProtection="1">
      <alignment horizontal="justify" vertical="top" wrapText="1"/>
      <protection locked="0"/>
    </xf>
    <xf numFmtId="0" fontId="12" fillId="0" borderId="12" xfId="0" applyFont="1" applyFill="1" applyBorder="1" applyAlignment="1" applyProtection="1">
      <alignment horizontal="justify" vertical="top" wrapText="1"/>
      <protection locked="0"/>
    </xf>
    <xf numFmtId="0" fontId="12" fillId="0" borderId="12" xfId="0" applyFont="1" applyFill="1" applyBorder="1" applyAlignment="1" applyProtection="1">
      <alignment horizontal="left" vertical="top" wrapText="1"/>
      <protection locked="0"/>
    </xf>
    <xf numFmtId="0" fontId="12" fillId="0" borderId="12" xfId="0" applyFont="1" applyFill="1" applyBorder="1" applyAlignment="1" applyProtection="1">
      <alignment horizontal="center" vertical="center" wrapText="1"/>
      <protection locked="0"/>
    </xf>
    <xf numFmtId="172" fontId="12" fillId="0" borderId="12" xfId="0" applyNumberFormat="1" applyFont="1" applyFill="1" applyBorder="1" applyAlignment="1" applyProtection="1">
      <alignment horizontal="center" vertical="center"/>
      <protection locked="0"/>
    </xf>
    <xf numFmtId="37" fontId="12" fillId="0" borderId="2" xfId="23" applyNumberFormat="1" applyFont="1" applyFill="1" applyBorder="1" applyAlignment="1" applyProtection="1">
      <alignment horizontal="right" vertical="center"/>
      <protection locked="0"/>
    </xf>
    <xf numFmtId="37" fontId="12" fillId="0" borderId="1" xfId="23" applyNumberFormat="1" applyFont="1" applyFill="1" applyBorder="1" applyAlignment="1" applyProtection="1">
      <alignment horizontal="right" vertical="center"/>
      <protection locked="0"/>
    </xf>
    <xf numFmtId="37" fontId="12" fillId="0" borderId="3" xfId="23" applyNumberFormat="1" applyFont="1" applyFill="1" applyBorder="1" applyAlignment="1" applyProtection="1">
      <alignment horizontal="right" vertical="center"/>
      <protection locked="0"/>
    </xf>
    <xf numFmtId="37" fontId="12" fillId="14" borderId="12" xfId="0" applyNumberFormat="1" applyFont="1" applyFill="1" applyBorder="1" applyAlignment="1" applyProtection="1">
      <alignment horizontal="right" vertical="center" wrapText="1"/>
      <protection locked="0"/>
    </xf>
    <xf numFmtId="37" fontId="12" fillId="0" borderId="2" xfId="0" applyNumberFormat="1" applyFont="1" applyFill="1" applyBorder="1" applyAlignment="1" applyProtection="1">
      <alignment horizontal="right" vertical="center" wrapText="1"/>
      <protection locked="0"/>
    </xf>
    <xf numFmtId="37" fontId="12" fillId="0" borderId="1" xfId="0" applyNumberFormat="1" applyFont="1" applyFill="1" applyBorder="1" applyAlignment="1" applyProtection="1">
      <alignment horizontal="right" vertical="center" wrapText="1"/>
      <protection locked="0"/>
    </xf>
    <xf numFmtId="37" fontId="12" fillId="0" borderId="3" xfId="0" applyNumberFormat="1" applyFont="1" applyFill="1" applyBorder="1" applyAlignment="1" applyProtection="1">
      <alignment horizontal="right" vertical="center" wrapText="1"/>
      <protection locked="0"/>
    </xf>
    <xf numFmtId="37" fontId="12" fillId="0" borderId="12" xfId="0" applyNumberFormat="1" applyFont="1" applyFill="1" applyBorder="1" applyAlignment="1" applyProtection="1">
      <alignment horizontal="right" vertical="center" wrapText="1"/>
      <protection locked="0"/>
    </xf>
    <xf numFmtId="37" fontId="12" fillId="14" borderId="2" xfId="0" applyNumberFormat="1" applyFont="1" applyFill="1" applyBorder="1" applyAlignment="1" applyProtection="1">
      <alignment horizontal="right" vertical="center" wrapText="1"/>
      <protection locked="0"/>
    </xf>
    <xf numFmtId="37" fontId="12" fillId="14" borderId="1" xfId="0" applyNumberFormat="1" applyFont="1" applyFill="1" applyBorder="1" applyAlignment="1" applyProtection="1">
      <alignment horizontal="right" vertical="center" wrapText="1"/>
      <protection locked="0"/>
    </xf>
    <xf numFmtId="37" fontId="12" fillId="14" borderId="3" xfId="0" applyNumberFormat="1" applyFont="1" applyFill="1" applyBorder="1" applyAlignment="1" applyProtection="1">
      <alignment horizontal="right" vertical="center" wrapText="1"/>
      <protection locked="0"/>
    </xf>
    <xf numFmtId="37" fontId="12" fillId="14" borderId="22" xfId="0" applyNumberFormat="1" applyFont="1" applyFill="1" applyBorder="1" applyAlignment="1" applyProtection="1">
      <alignment horizontal="right" vertical="center" wrapText="1"/>
      <protection locked="0"/>
    </xf>
    <xf numFmtId="3" fontId="12" fillId="0" borderId="15" xfId="0" applyNumberFormat="1" applyFont="1" applyBorder="1" applyAlignment="1">
      <alignment horizontal="center"/>
    </xf>
    <xf numFmtId="0" fontId="12" fillId="0" borderId="15" xfId="0" applyFont="1" applyBorder="1" applyAlignment="1">
      <alignment horizontal="center"/>
    </xf>
    <xf numFmtId="0" fontId="20" fillId="17" borderId="8" xfId="0" applyFont="1" applyFill="1" applyBorder="1" applyAlignment="1" applyProtection="1">
      <alignment horizontal="center" vertical="center" wrapText="1"/>
    </xf>
    <xf numFmtId="0" fontId="20" fillId="17" borderId="0" xfId="0" applyFont="1" applyFill="1" applyBorder="1" applyAlignment="1" applyProtection="1">
      <alignment horizontal="center" vertical="center" wrapText="1"/>
    </xf>
    <xf numFmtId="0" fontId="20" fillId="17" borderId="9" xfId="0" applyFont="1" applyFill="1" applyBorder="1" applyAlignment="1" applyProtection="1">
      <alignment horizontal="center" vertical="center" wrapText="1"/>
    </xf>
    <xf numFmtId="0" fontId="20" fillId="17" borderId="10" xfId="0" applyFont="1" applyFill="1" applyBorder="1" applyAlignment="1" applyProtection="1">
      <alignment horizontal="center" vertical="center" wrapText="1"/>
    </xf>
    <xf numFmtId="0" fontId="20" fillId="17" borderId="17" xfId="0" applyFont="1" applyFill="1" applyBorder="1" applyAlignment="1" applyProtection="1">
      <alignment horizontal="center" vertical="center" wrapText="1"/>
    </xf>
    <xf numFmtId="0" fontId="20" fillId="17" borderId="11" xfId="0" applyFont="1" applyFill="1" applyBorder="1" applyAlignment="1" applyProtection="1">
      <alignment horizontal="center" vertical="center" wrapText="1"/>
    </xf>
    <xf numFmtId="0" fontId="20" fillId="17" borderId="0" xfId="0" applyFont="1" applyFill="1" applyBorder="1" applyAlignment="1" applyProtection="1">
      <alignment horizontal="center" vertical="center"/>
    </xf>
    <xf numFmtId="0" fontId="20" fillId="17" borderId="9" xfId="0" applyFont="1" applyFill="1" applyBorder="1" applyAlignment="1" applyProtection="1">
      <alignment horizontal="center" vertical="center"/>
    </xf>
    <xf numFmtId="0" fontId="20" fillId="17" borderId="10" xfId="0" applyFont="1" applyFill="1" applyBorder="1" applyAlignment="1" applyProtection="1">
      <alignment horizontal="center" vertical="center"/>
    </xf>
    <xf numFmtId="0" fontId="20" fillId="17" borderId="17" xfId="0" applyFont="1" applyFill="1" applyBorder="1" applyAlignment="1" applyProtection="1">
      <alignment horizontal="center" vertical="center"/>
    </xf>
    <xf numFmtId="0" fontId="20" fillId="17" borderId="11" xfId="0" applyFont="1" applyFill="1" applyBorder="1" applyAlignment="1" applyProtection="1">
      <alignment horizontal="center" vertical="center"/>
    </xf>
    <xf numFmtId="37" fontId="12" fillId="0" borderId="119" xfId="0" applyNumberFormat="1" applyFont="1" applyFill="1" applyBorder="1" applyAlignment="1" applyProtection="1">
      <alignment horizontal="right" vertical="center" wrapText="1"/>
      <protection locked="0"/>
    </xf>
    <xf numFmtId="37" fontId="12" fillId="0" borderId="120" xfId="0" applyNumberFormat="1" applyFont="1" applyFill="1" applyBorder="1" applyAlignment="1" applyProtection="1">
      <alignment horizontal="right" vertical="center" wrapText="1"/>
      <protection locked="0"/>
    </xf>
    <xf numFmtId="37" fontId="12" fillId="0" borderId="121" xfId="0" applyNumberFormat="1" applyFont="1" applyFill="1" applyBorder="1" applyAlignment="1" applyProtection="1">
      <alignment horizontal="right" vertical="center" wrapText="1"/>
      <protection locked="0"/>
    </xf>
    <xf numFmtId="0" fontId="20" fillId="17" borderId="16" xfId="0" applyFont="1" applyFill="1" applyBorder="1" applyAlignment="1" applyProtection="1">
      <alignment horizontal="center"/>
    </xf>
    <xf numFmtId="0" fontId="20" fillId="17" borderId="6" xfId="0" applyFont="1" applyFill="1" applyBorder="1" applyAlignment="1" applyProtection="1">
      <alignment horizontal="center"/>
    </xf>
    <xf numFmtId="0" fontId="20" fillId="17" borderId="7" xfId="0" applyFont="1" applyFill="1" applyBorder="1" applyAlignment="1" applyProtection="1">
      <alignment horizontal="center"/>
    </xf>
    <xf numFmtId="0" fontId="20" fillId="17" borderId="8" xfId="0" applyFont="1" applyFill="1" applyBorder="1" applyAlignment="1" applyProtection="1">
      <alignment horizontal="center" vertical="center"/>
    </xf>
    <xf numFmtId="0" fontId="20" fillId="17" borderId="19" xfId="0" applyFont="1" applyFill="1" applyBorder="1" applyAlignment="1" applyProtection="1">
      <alignment horizontal="center" vertical="center"/>
    </xf>
    <xf numFmtId="0" fontId="20" fillId="17" borderId="10" xfId="0" applyFont="1" applyFill="1" applyBorder="1" applyAlignment="1" applyProtection="1">
      <alignment horizontal="center" wrapText="1"/>
    </xf>
    <xf numFmtId="0" fontId="20" fillId="17" borderId="17" xfId="0" applyFont="1" applyFill="1" applyBorder="1" applyAlignment="1" applyProtection="1">
      <alignment horizontal="center" wrapText="1"/>
    </xf>
    <xf numFmtId="0" fontId="20" fillId="17" borderId="11" xfId="0" applyFont="1" applyFill="1" applyBorder="1" applyAlignment="1" applyProtection="1">
      <alignment horizontal="center" wrapText="1"/>
    </xf>
    <xf numFmtId="0" fontId="18" fillId="0" borderId="30" xfId="0" applyFont="1" applyFill="1" applyBorder="1" applyAlignment="1" applyProtection="1">
      <alignment horizontal="center" vertical="center"/>
    </xf>
    <xf numFmtId="0" fontId="18" fillId="0" borderId="31" xfId="0" applyFont="1" applyFill="1" applyBorder="1" applyAlignment="1" applyProtection="1">
      <alignment horizontal="center" vertical="center"/>
    </xf>
    <xf numFmtId="0" fontId="18" fillId="0" borderId="32" xfId="0" applyFont="1" applyFill="1" applyBorder="1" applyAlignment="1" applyProtection="1">
      <alignment horizontal="center" vertical="center"/>
    </xf>
    <xf numFmtId="0" fontId="20" fillId="17" borderId="27" xfId="0" applyFont="1" applyFill="1" applyBorder="1" applyAlignment="1" applyProtection="1">
      <alignment horizontal="center" vertical="center"/>
    </xf>
    <xf numFmtId="0" fontId="20" fillId="17" borderId="12" xfId="0" applyFont="1" applyFill="1" applyBorder="1" applyAlignment="1" applyProtection="1">
      <alignment horizontal="center" vertical="center"/>
    </xf>
    <xf numFmtId="0" fontId="20" fillId="17" borderId="12" xfId="0" applyFont="1" applyFill="1" applyBorder="1" applyAlignment="1" applyProtection="1">
      <alignment horizontal="center" vertical="center" wrapText="1"/>
    </xf>
    <xf numFmtId="0" fontId="20" fillId="17" borderId="2" xfId="0" applyFont="1" applyFill="1" applyBorder="1" applyAlignment="1" applyProtection="1">
      <alignment horizontal="center" vertical="center" wrapText="1"/>
    </xf>
    <xf numFmtId="0" fontId="20" fillId="17" borderId="16" xfId="0" applyFont="1" applyFill="1" applyBorder="1" applyAlignment="1" applyProtection="1">
      <alignment horizontal="center" vertical="center" wrapText="1"/>
    </xf>
    <xf numFmtId="0" fontId="20" fillId="17" borderId="6" xfId="0" applyFont="1" applyFill="1" applyBorder="1" applyAlignment="1" applyProtection="1">
      <alignment horizontal="center" vertical="center" wrapText="1"/>
    </xf>
    <xf numFmtId="0" fontId="20" fillId="17" borderId="7" xfId="0" applyFont="1" applyFill="1" applyBorder="1" applyAlignment="1" applyProtection="1">
      <alignment horizontal="center" vertical="center" wrapText="1"/>
    </xf>
    <xf numFmtId="0" fontId="20" fillId="17" borderId="33" xfId="0" applyFont="1" applyFill="1" applyBorder="1" applyAlignment="1" applyProtection="1">
      <alignment horizontal="center" vertical="center" wrapText="1"/>
    </xf>
    <xf numFmtId="0" fontId="20" fillId="17" borderId="5" xfId="0" applyFont="1" applyFill="1" applyBorder="1" applyAlignment="1" applyProtection="1">
      <alignment horizontal="center" vertical="center" wrapText="1"/>
    </xf>
    <xf numFmtId="0" fontId="20" fillId="17" borderId="34" xfId="0" applyFont="1" applyFill="1" applyBorder="1" applyAlignment="1" applyProtection="1">
      <alignment horizontal="center" vertical="center" wrapText="1"/>
    </xf>
    <xf numFmtId="49" fontId="18" fillId="0" borderId="2" xfId="0" applyNumberFormat="1" applyFont="1" applyFill="1" applyBorder="1" applyAlignment="1" applyProtection="1">
      <alignment horizontal="left" vertical="center" wrapText="1"/>
    </xf>
    <xf numFmtId="49" fontId="18" fillId="0" borderId="1" xfId="0" applyNumberFormat="1" applyFont="1" applyFill="1" applyBorder="1" applyAlignment="1" applyProtection="1">
      <alignment horizontal="left" vertical="center" wrapText="1"/>
    </xf>
    <xf numFmtId="49" fontId="18" fillId="0" borderId="3" xfId="0" applyNumberFormat="1" applyFont="1" applyFill="1" applyBorder="1" applyAlignment="1" applyProtection="1">
      <alignment horizontal="left" vertical="center" wrapText="1"/>
    </xf>
    <xf numFmtId="0" fontId="12" fillId="0" borderId="29" xfId="0" applyFont="1" applyFill="1" applyBorder="1" applyAlignment="1" applyProtection="1">
      <alignment horizontal="justify" vertical="top" wrapText="1"/>
      <protection locked="0"/>
    </xf>
    <xf numFmtId="0" fontId="12" fillId="0" borderId="1" xfId="0" applyFont="1" applyFill="1" applyBorder="1" applyAlignment="1" applyProtection="1">
      <alignment horizontal="justify" vertical="top" wrapText="1"/>
      <protection locked="0"/>
    </xf>
    <xf numFmtId="0" fontId="12" fillId="0" borderId="3" xfId="0" applyFont="1" applyFill="1" applyBorder="1" applyAlignment="1" applyProtection="1">
      <alignment horizontal="justify" vertical="top" wrapText="1"/>
      <protection locked="0"/>
    </xf>
    <xf numFmtId="172" fontId="12" fillId="0" borderId="0" xfId="23" applyNumberFormat="1" applyFont="1" applyBorder="1" applyAlignment="1" applyProtection="1">
      <alignment horizontal="center"/>
      <protection locked="0"/>
    </xf>
    <xf numFmtId="3" fontId="12" fillId="0" borderId="0" xfId="0" applyNumberFormat="1" applyFont="1" applyBorder="1" applyAlignment="1" applyProtection="1">
      <alignment horizontal="center"/>
      <protection locked="0"/>
    </xf>
    <xf numFmtId="37" fontId="12" fillId="0" borderId="12" xfId="23" applyNumberFormat="1" applyFont="1" applyFill="1" applyBorder="1" applyAlignment="1" applyProtection="1">
      <alignment horizontal="right" vertical="center"/>
      <protection locked="0"/>
    </xf>
    <xf numFmtId="37" fontId="12" fillId="0" borderId="116" xfId="0" applyNumberFormat="1" applyFont="1" applyFill="1" applyBorder="1" applyAlignment="1" applyProtection="1">
      <alignment horizontal="right" vertical="center" wrapText="1"/>
      <protection locked="0"/>
    </xf>
    <xf numFmtId="37" fontId="12" fillId="0" borderId="117" xfId="0" applyNumberFormat="1" applyFont="1" applyFill="1" applyBorder="1" applyAlignment="1" applyProtection="1">
      <alignment horizontal="right" vertical="center" wrapText="1"/>
      <protection locked="0"/>
    </xf>
    <xf numFmtId="37" fontId="12" fillId="0" borderId="118" xfId="0" applyNumberFormat="1" applyFont="1" applyFill="1" applyBorder="1" applyAlignment="1" applyProtection="1">
      <alignment horizontal="right" vertical="center" wrapText="1"/>
      <protection locked="0"/>
    </xf>
    <xf numFmtId="0" fontId="12" fillId="0" borderId="115" xfId="0" applyFont="1" applyFill="1" applyBorder="1" applyAlignment="1" applyProtection="1">
      <alignment horizontal="left" vertical="top" wrapText="1"/>
      <protection locked="0"/>
    </xf>
    <xf numFmtId="0" fontId="12" fillId="0" borderId="2" xfId="0" applyFont="1" applyFill="1" applyBorder="1" applyAlignment="1" applyProtection="1">
      <alignment horizontal="left" vertical="top" wrapText="1"/>
      <protection locked="0"/>
    </xf>
    <xf numFmtId="0" fontId="12" fillId="0" borderId="1" xfId="0" applyFont="1" applyFill="1" applyBorder="1" applyAlignment="1" applyProtection="1">
      <alignment horizontal="left" vertical="top" wrapText="1"/>
      <protection locked="0"/>
    </xf>
    <xf numFmtId="0" fontId="12" fillId="0" borderId="3" xfId="0" applyFont="1" applyFill="1" applyBorder="1" applyAlignment="1" applyProtection="1">
      <alignment horizontal="left" vertical="top" wrapText="1"/>
      <protection locked="0"/>
    </xf>
    <xf numFmtId="0" fontId="12" fillId="0" borderId="29" xfId="0" applyFont="1" applyFill="1" applyBorder="1" applyAlignment="1" applyProtection="1">
      <alignment horizontal="left" vertical="top" wrapText="1"/>
      <protection locked="0"/>
    </xf>
    <xf numFmtId="3" fontId="12" fillId="0" borderId="0" xfId="0" applyNumberFormat="1" applyFont="1" applyAlignment="1">
      <alignment horizontal="center"/>
    </xf>
    <xf numFmtId="0" fontId="12" fillId="0" borderId="0" xfId="0" applyFont="1" applyAlignment="1">
      <alignment horizontal="center"/>
    </xf>
    <xf numFmtId="37" fontId="12" fillId="0" borderId="18" xfId="0" applyNumberFormat="1" applyFont="1" applyFill="1" applyBorder="1" applyAlignment="1" applyProtection="1">
      <alignment horizontal="right" vertical="center" wrapText="1"/>
      <protection locked="0"/>
    </xf>
    <xf numFmtId="37" fontId="12" fillId="14" borderId="18" xfId="0" applyNumberFormat="1" applyFont="1" applyFill="1" applyBorder="1" applyAlignment="1" applyProtection="1">
      <alignment horizontal="right" vertical="center" wrapText="1"/>
      <protection locked="0"/>
    </xf>
    <xf numFmtId="37" fontId="12" fillId="14" borderId="28" xfId="0" applyNumberFormat="1" applyFont="1" applyFill="1" applyBorder="1" applyAlignment="1" applyProtection="1">
      <alignment horizontal="right" vertical="center" wrapText="1"/>
      <protection locked="0"/>
    </xf>
    <xf numFmtId="37" fontId="10" fillId="17" borderId="20" xfId="0" applyNumberFormat="1" applyFont="1" applyFill="1" applyBorder="1" applyAlignment="1" applyProtection="1">
      <alignment horizontal="right" vertical="center" wrapText="1"/>
      <protection locked="0"/>
    </xf>
    <xf numFmtId="37" fontId="10" fillId="17" borderId="21" xfId="0" applyNumberFormat="1" applyFont="1" applyFill="1" applyBorder="1" applyAlignment="1" applyProtection="1">
      <alignment horizontal="right" vertical="center" wrapText="1"/>
      <protection locked="0"/>
    </xf>
    <xf numFmtId="0" fontId="10" fillId="17" borderId="24" xfId="0" applyFont="1" applyFill="1" applyBorder="1" applyAlignment="1" applyProtection="1">
      <alignment horizontal="right" vertical="center" wrapText="1"/>
      <protection locked="0"/>
    </xf>
    <xf numFmtId="0" fontId="10" fillId="17" borderId="25" xfId="0" applyFont="1" applyFill="1" applyBorder="1" applyAlignment="1" applyProtection="1">
      <alignment horizontal="right" vertical="center" wrapText="1"/>
      <protection locked="0"/>
    </xf>
    <xf numFmtId="0" fontId="10" fillId="17" borderId="26" xfId="0" applyFont="1" applyFill="1" applyBorder="1" applyAlignment="1" applyProtection="1">
      <alignment horizontal="right" vertical="center" wrapText="1"/>
      <protection locked="0"/>
    </xf>
    <xf numFmtId="172" fontId="10" fillId="17" borderId="20" xfId="0" applyNumberFormat="1" applyFont="1" applyFill="1" applyBorder="1" applyAlignment="1" applyProtection="1">
      <alignment horizontal="center" vertical="center"/>
      <protection locked="0"/>
    </xf>
    <xf numFmtId="37" fontId="10" fillId="17" borderId="20" xfId="23" applyNumberFormat="1" applyFont="1" applyFill="1" applyBorder="1" applyAlignment="1" applyProtection="1">
      <alignment horizontal="right" vertical="center"/>
      <protection locked="0"/>
    </xf>
    <xf numFmtId="37" fontId="12" fillId="0" borderId="13" xfId="23" applyNumberFormat="1" applyFont="1" applyFill="1" applyBorder="1" applyAlignment="1" applyProtection="1">
      <alignment horizontal="right" vertical="center"/>
      <protection locked="0"/>
    </xf>
    <xf numFmtId="37" fontId="12" fillId="0" borderId="23" xfId="23" applyNumberFormat="1" applyFont="1" applyFill="1" applyBorder="1" applyAlignment="1" applyProtection="1">
      <alignment horizontal="right" vertical="center"/>
      <protection locked="0"/>
    </xf>
    <xf numFmtId="37" fontId="12" fillId="0" borderId="14" xfId="23" applyNumberFormat="1" applyFont="1" applyFill="1" applyBorder="1" applyAlignment="1" applyProtection="1">
      <alignment horizontal="right" vertical="center"/>
      <protection locked="0"/>
    </xf>
    <xf numFmtId="0" fontId="19" fillId="0" borderId="16" xfId="0" applyFont="1" applyBorder="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cellXfs>
  <cellStyles count="30">
    <cellStyle name="Énfasis 1" xfId="1"/>
    <cellStyle name="Énfasis 2" xfId="2"/>
    <cellStyle name="Énfasis 3" xfId="3"/>
    <cellStyle name="Énfasis1 - 20%" xfId="4"/>
    <cellStyle name="Énfasis1 - 40%" xfId="5"/>
    <cellStyle name="Énfasis1 - 60%" xfId="6"/>
    <cellStyle name="Énfasis2 - 20%" xfId="7"/>
    <cellStyle name="Énfasis2 - 40%" xfId="8"/>
    <cellStyle name="Énfasis2 - 60%" xfId="9"/>
    <cellStyle name="Énfasis3 - 20%" xfId="10"/>
    <cellStyle name="Énfasis3 - 40%" xfId="11"/>
    <cellStyle name="Énfasis3 - 60%" xfId="12"/>
    <cellStyle name="Énfasis4 - 20%" xfId="13"/>
    <cellStyle name="Énfasis4 - 40%" xfId="14"/>
    <cellStyle name="Énfasis4 - 60%" xfId="15"/>
    <cellStyle name="Énfasis5 - 20%" xfId="16"/>
    <cellStyle name="Énfasis5 - 40%" xfId="17"/>
    <cellStyle name="Énfasis5 - 60%" xfId="18"/>
    <cellStyle name="Énfasis6 - 20%" xfId="19"/>
    <cellStyle name="Énfasis6 - 40%" xfId="20"/>
    <cellStyle name="Énfasis6 - 60%" xfId="21"/>
    <cellStyle name="Euro" xfId="22"/>
    <cellStyle name="Moneda" xfId="23" builtinId="4"/>
    <cellStyle name="Normal" xfId="0" builtinId="0"/>
    <cellStyle name="Normal 2" xfId="24"/>
    <cellStyle name="Normal 3" xfId="25"/>
    <cellStyle name="Normal 4" xfId="26"/>
    <cellStyle name="Porcentual" xfId="27" builtinId="5"/>
    <cellStyle name="Porcentual 2" xfId="28"/>
    <cellStyle name="Título de hoja" xfId="29"/>
  </cellStyles>
  <dxfs count="9">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9" defaultPivotStyle="PivotStyleLight16"/>
  <colors>
    <mruColors>
      <color rgb="FFFFF2D4"/>
      <color rgb="FFFFE6CB"/>
      <color rgb="FFFFE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lang val="es-MX"/>
  <c:style val="26"/>
  <c:chart>
    <c:plotArea>
      <c:layout/>
      <c:barChart>
        <c:barDir val="col"/>
        <c:grouping val="clustered"/>
        <c:ser>
          <c:idx val="0"/>
          <c:order val="0"/>
          <c:dPt>
            <c:idx val="1"/>
            <c:spPr>
              <a:solidFill>
                <a:srgbClr val="C00000"/>
              </a:solidFill>
            </c:spPr>
            <c:extLst xmlns:c16r2="http://schemas.microsoft.com/office/drawing/2015/06/chart">
              <c:ext xmlns:c16="http://schemas.microsoft.com/office/drawing/2014/chart" uri="{C3380CC4-5D6E-409C-BE32-E72D297353CC}">
                <c16:uniqueId val="{00000000-B4BD-4C7A-94D7-F55A22D85AC2}"/>
              </c:ext>
            </c:extLst>
          </c:dPt>
          <c:dPt>
            <c:idx val="2"/>
            <c:spPr>
              <a:solidFill>
                <a:srgbClr val="009900"/>
              </a:solidFill>
            </c:spPr>
            <c:extLst xmlns:c16r2="http://schemas.microsoft.com/office/drawing/2015/06/chart">
              <c:ext xmlns:c16="http://schemas.microsoft.com/office/drawing/2014/chart" uri="{C3380CC4-5D6E-409C-BE32-E72D297353CC}">
                <c16:uniqueId val="{00000001-B4BD-4C7A-94D7-F55A22D85AC2}"/>
              </c:ext>
            </c:extLst>
          </c:dPt>
          <c:val>
            <c:numRef>
              <c:f>'PROYECCIONES INGRESOS'!$C$75:$C$77</c:f>
              <c:numCache>
                <c:formatCode>#,##0</c:formatCode>
                <c:ptCount val="3"/>
                <c:pt idx="0">
                  <c:v>29339252</c:v>
                </c:pt>
                <c:pt idx="1">
                  <c:v>121455935</c:v>
                </c:pt>
                <c:pt idx="2">
                  <c:v>0</c:v>
                </c:pt>
              </c:numCache>
            </c:numRef>
          </c:val>
          <c:extLst xmlns:c16r2="http://schemas.microsoft.com/office/drawing/2015/06/chart">
            <c:ext xmlns:c16="http://schemas.microsoft.com/office/drawing/2014/chart" uri="{C3380CC4-5D6E-409C-BE32-E72D297353CC}">
              <c16:uniqueId val="{00000002-B4BD-4C7A-94D7-F55A22D85AC2}"/>
            </c:ext>
          </c:extLst>
        </c:ser>
        <c:dLbls/>
        <c:gapWidth val="18"/>
        <c:overlap val="90"/>
        <c:axId val="157939968"/>
        <c:axId val="158326784"/>
      </c:barChart>
      <c:catAx>
        <c:axId val="157939968"/>
        <c:scaling>
          <c:orientation val="minMax"/>
        </c:scaling>
        <c:axPos val="b"/>
        <c:numFmt formatCode="General" sourceLinked="1"/>
        <c:tickLblPos val="nextTo"/>
        <c:txPr>
          <a:bodyPr rot="0" vert="horz"/>
          <a:lstStyle/>
          <a:p>
            <a:pPr>
              <a:defRPr lang="es-ES" sz="1200" b="1" i="0" u="none" strike="noStrike" baseline="0">
                <a:solidFill>
                  <a:srgbClr val="000000"/>
                </a:solidFill>
                <a:latin typeface="Calibri"/>
                <a:ea typeface="Calibri"/>
                <a:cs typeface="Calibri"/>
              </a:defRPr>
            </a:pPr>
            <a:endParaRPr lang="es-MX"/>
          </a:p>
        </c:txPr>
        <c:crossAx val="158326784"/>
        <c:crosses val="autoZero"/>
        <c:auto val="1"/>
        <c:lblAlgn val="ctr"/>
        <c:lblOffset val="100"/>
      </c:catAx>
      <c:valAx>
        <c:axId val="158326784"/>
        <c:scaling>
          <c:orientation val="minMax"/>
        </c:scaling>
        <c:delete val="1"/>
        <c:axPos val="l"/>
        <c:majorGridlines/>
        <c:numFmt formatCode="#,##0" sourceLinked="1"/>
        <c:tickLblPos val="nextTo"/>
        <c:crossAx val="157939968"/>
        <c:crosses val="autoZero"/>
        <c:crossBetween val="between"/>
      </c:valAx>
    </c:plotArea>
    <c:plotVisOnly val="1"/>
    <c:dispBlanksAs val="gap"/>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lang val="es-MX"/>
  <c:style val="26"/>
  <c:chart>
    <c:autoTitleDeleted val="1"/>
    <c:view3D>
      <c:rotX val="0"/>
      <c:hPercent val="289"/>
      <c:rotY val="0"/>
      <c:depthPercent val="100"/>
      <c:perspective val="0"/>
    </c:view3D>
    <c:plotArea>
      <c:layout/>
      <c:bar3DChart>
        <c:barDir val="bar"/>
        <c:grouping val="stacked"/>
        <c:ser>
          <c:idx val="0"/>
          <c:order val="0"/>
          <c:dPt>
            <c:idx val="0"/>
            <c:spPr>
              <a:solidFill>
                <a:srgbClr val="C00000"/>
              </a:solidFill>
            </c:spPr>
            <c:extLst xmlns:c16r2="http://schemas.microsoft.com/office/drawing/2015/06/chart">
              <c:ext xmlns:c16="http://schemas.microsoft.com/office/drawing/2014/chart" uri="{C3380CC4-5D6E-409C-BE32-E72D297353CC}">
                <c16:uniqueId val="{00000000-0B64-4C63-9CB5-56A1D5AD3A9E}"/>
              </c:ext>
            </c:extLst>
          </c:dPt>
          <c:dPt>
            <c:idx val="2"/>
            <c:spPr>
              <a:solidFill>
                <a:srgbClr val="009900"/>
              </a:solidFill>
            </c:spPr>
            <c:extLst xmlns:c16r2="http://schemas.microsoft.com/office/drawing/2015/06/chart">
              <c:ext xmlns:c16="http://schemas.microsoft.com/office/drawing/2014/chart" uri="{C3380CC4-5D6E-409C-BE32-E72D297353CC}">
                <c16:uniqueId val="{00000001-0B64-4C63-9CB5-56A1D5AD3A9E}"/>
              </c:ext>
            </c:extLst>
          </c:dPt>
          <c:dPt>
            <c:idx val="3"/>
            <c:spPr>
              <a:solidFill>
                <a:schemeClr val="accent6">
                  <a:lumMod val="75000"/>
                </a:schemeClr>
              </a:solidFill>
            </c:spPr>
            <c:extLst xmlns:c16r2="http://schemas.microsoft.com/office/drawing/2015/06/chart">
              <c:ext xmlns:c16="http://schemas.microsoft.com/office/drawing/2014/chart" uri="{C3380CC4-5D6E-409C-BE32-E72D297353CC}">
                <c16:uniqueId val="{00000002-0B64-4C63-9CB5-56A1D5AD3A9E}"/>
              </c:ext>
            </c:extLst>
          </c:dPt>
          <c:dPt>
            <c:idx val="4"/>
            <c:spPr>
              <a:solidFill>
                <a:srgbClr val="7030A0"/>
              </a:solidFill>
            </c:spPr>
            <c:extLst xmlns:c16r2="http://schemas.microsoft.com/office/drawing/2015/06/chart">
              <c:ext xmlns:c16="http://schemas.microsoft.com/office/drawing/2014/chart" uri="{C3380CC4-5D6E-409C-BE32-E72D297353CC}">
                <c16:uniqueId val="{00000003-0B64-4C63-9CB5-56A1D5AD3A9E}"/>
              </c:ext>
            </c:extLst>
          </c:dPt>
          <c:cat>
            <c:numRef>
              <c:f>'PROYECCIONES INGRESOS'!$A$81:$A$87</c:f>
              <c:numCache>
                <c:formatCode>General</c:formatCode>
                <c:ptCount val="7"/>
                <c:pt idx="0">
                  <c:v>1.1000000000000001</c:v>
                </c:pt>
                <c:pt idx="1">
                  <c:v>1.2</c:v>
                </c:pt>
                <c:pt idx="2">
                  <c:v>1.3</c:v>
                </c:pt>
                <c:pt idx="3">
                  <c:v>1.4</c:v>
                </c:pt>
                <c:pt idx="4">
                  <c:v>1.5</c:v>
                </c:pt>
                <c:pt idx="5">
                  <c:v>1.6</c:v>
                </c:pt>
                <c:pt idx="6">
                  <c:v>1.7</c:v>
                </c:pt>
              </c:numCache>
            </c:numRef>
          </c:cat>
          <c:val>
            <c:numRef>
              <c:f>'PROYECCIONES INGRESOS'!$C$81:$C$87</c:f>
              <c:numCache>
                <c:formatCode>_-* #,##0_-;\-* #,##0_-;_-* "-"_-;_-@_-</c:formatCode>
                <c:ptCount val="7"/>
                <c:pt idx="0">
                  <c:v>29339252</c:v>
                </c:pt>
                <c:pt idx="1">
                  <c:v>0</c:v>
                </c:pt>
                <c:pt idx="2">
                  <c:v>0</c:v>
                </c:pt>
                <c:pt idx="3">
                  <c:v>0</c:v>
                </c:pt>
                <c:pt idx="4">
                  <c:v>92345345</c:v>
                </c:pt>
                <c:pt idx="5">
                  <c:v>830000</c:v>
                </c:pt>
                <c:pt idx="6">
                  <c:v>0</c:v>
                </c:pt>
              </c:numCache>
            </c:numRef>
          </c:val>
          <c:extLst xmlns:c16r2="http://schemas.microsoft.com/office/drawing/2015/06/chart">
            <c:ext xmlns:c16="http://schemas.microsoft.com/office/drawing/2014/chart" uri="{C3380CC4-5D6E-409C-BE32-E72D297353CC}">
              <c16:uniqueId val="{00000004-0B64-4C63-9CB5-56A1D5AD3A9E}"/>
            </c:ext>
          </c:extLst>
        </c:ser>
        <c:dLbls/>
        <c:gapWidth val="55"/>
        <c:gapDepth val="55"/>
        <c:shape val="cylinder"/>
        <c:axId val="157950336"/>
        <c:axId val="157951872"/>
        <c:axId val="0"/>
      </c:bar3DChart>
      <c:catAx>
        <c:axId val="157950336"/>
        <c:scaling>
          <c:orientation val="minMax"/>
        </c:scaling>
        <c:axPos val="l"/>
        <c:numFmt formatCode="General" sourceLinked="1"/>
        <c:majorTickMark val="none"/>
        <c:tickLblPos val="nextTo"/>
        <c:txPr>
          <a:bodyPr rot="0" vert="horz"/>
          <a:lstStyle/>
          <a:p>
            <a:pPr>
              <a:defRPr lang="es-ES" sz="1100" b="1" i="0" u="none" strike="noStrike" baseline="0">
                <a:solidFill>
                  <a:srgbClr val="000000"/>
                </a:solidFill>
                <a:latin typeface="Calibri"/>
                <a:ea typeface="Calibri"/>
                <a:cs typeface="Calibri"/>
              </a:defRPr>
            </a:pPr>
            <a:endParaRPr lang="es-MX"/>
          </a:p>
        </c:txPr>
        <c:crossAx val="157951872"/>
        <c:crosses val="autoZero"/>
        <c:auto val="1"/>
        <c:lblAlgn val="ctr"/>
        <c:lblOffset val="100"/>
      </c:catAx>
      <c:valAx>
        <c:axId val="157951872"/>
        <c:scaling>
          <c:orientation val="minMax"/>
        </c:scaling>
        <c:axPos val="b"/>
        <c:majorGridlines/>
        <c:numFmt formatCode="_-* #,##0_-;\-* #,##0_-;_-* &quot;-&quot;_-;_-@_-" sourceLinked="1"/>
        <c:majorTickMark val="none"/>
        <c:tickLblPos val="nextTo"/>
        <c:txPr>
          <a:bodyPr/>
          <a:lstStyle/>
          <a:p>
            <a:pPr>
              <a:defRPr lang="es-ES"/>
            </a:pPr>
            <a:endParaRPr lang="es-MX"/>
          </a:p>
        </c:txPr>
        <c:crossAx val="157950336"/>
        <c:crosses val="autoZero"/>
        <c:crossBetween val="between"/>
      </c:valAx>
      <c:spPr>
        <a:noFill/>
        <a:ln w="25400">
          <a:noFill/>
        </a:ln>
      </c:spPr>
    </c:plotArea>
    <c:legend>
      <c:legendPos val="r"/>
      <c:txPr>
        <a:bodyPr/>
        <a:lstStyle/>
        <a:p>
          <a:pPr>
            <a:defRPr lang="es-ES"/>
          </a:pPr>
          <a:endParaRPr lang="es-MX"/>
        </a:p>
      </c:txPr>
    </c:legend>
    <c:plotVisOnly val="1"/>
    <c:dispBlanksAs val="gap"/>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lang val="es-MX"/>
  <c:style val="26"/>
  <c:chart>
    <c:autoTitleDeleted val="1"/>
    <c:view3D>
      <c:rotX val="0"/>
      <c:hPercent val="289"/>
      <c:rotY val="0"/>
      <c:depthPercent val="100"/>
      <c:perspective val="0"/>
    </c:view3D>
    <c:plotArea>
      <c:layout/>
      <c:bar3DChart>
        <c:barDir val="bar"/>
        <c:grouping val="stacked"/>
        <c:ser>
          <c:idx val="0"/>
          <c:order val="0"/>
          <c:dPt>
            <c:idx val="0"/>
            <c:spPr>
              <a:solidFill>
                <a:srgbClr val="C00000"/>
              </a:solidFill>
            </c:spPr>
            <c:extLst xmlns:c16r2="http://schemas.microsoft.com/office/drawing/2015/06/chart">
              <c:ext xmlns:c16="http://schemas.microsoft.com/office/drawing/2014/chart" uri="{C3380CC4-5D6E-409C-BE32-E72D297353CC}">
                <c16:uniqueId val="{00000000-0B64-4C63-9CB5-56A1D5AD3A9E}"/>
              </c:ext>
            </c:extLst>
          </c:dPt>
          <c:dPt>
            <c:idx val="2"/>
            <c:spPr>
              <a:solidFill>
                <a:srgbClr val="009900"/>
              </a:solidFill>
            </c:spPr>
            <c:extLst xmlns:c16r2="http://schemas.microsoft.com/office/drawing/2015/06/chart">
              <c:ext xmlns:c16="http://schemas.microsoft.com/office/drawing/2014/chart" uri="{C3380CC4-5D6E-409C-BE32-E72D297353CC}">
                <c16:uniqueId val="{00000001-0B64-4C63-9CB5-56A1D5AD3A9E}"/>
              </c:ext>
            </c:extLst>
          </c:dPt>
          <c:val>
            <c:numRef>
              <c:f>'PROYECCIONES INGRESOS'!$A$93:$A$95</c:f>
              <c:numCache>
                <c:formatCode>General</c:formatCode>
                <c:ptCount val="3"/>
                <c:pt idx="0">
                  <c:v>2.5</c:v>
                </c:pt>
                <c:pt idx="1">
                  <c:v>2.6</c:v>
                </c:pt>
                <c:pt idx="2">
                  <c:v>2.7</c:v>
                </c:pt>
              </c:numCache>
            </c:numRef>
          </c:val>
          <c:extLst xmlns:c16r2="http://schemas.microsoft.com/office/drawing/2015/06/chart">
            <c:ext xmlns:c16="http://schemas.microsoft.com/office/drawing/2014/chart" uri="{C3380CC4-5D6E-409C-BE32-E72D297353CC}">
              <c16:uniqueId val="{00000004-0B64-4C63-9CB5-56A1D5AD3A9E}"/>
            </c:ext>
          </c:extLst>
        </c:ser>
        <c:ser>
          <c:idx val="1"/>
          <c:order val="1"/>
          <c:val>
            <c:numRef>
              <c:f>'PROYECCIONES INGRESOS'!$C$93:$C$95</c:f>
              <c:numCache>
                <c:formatCode>_-* #,##0_-;\-* #,##0_-;_-* "-"_-;_-@_-</c:formatCode>
                <c:ptCount val="3"/>
                <c:pt idx="0">
                  <c:v>23540500</c:v>
                </c:pt>
                <c:pt idx="1">
                  <c:v>2000000</c:v>
                </c:pt>
                <c:pt idx="2">
                  <c:v>2740090</c:v>
                </c:pt>
              </c:numCache>
            </c:numRef>
          </c:val>
          <c:extLst xmlns:c16r2="http://schemas.microsoft.com/office/drawing/2015/06/chart">
            <c:ext xmlns:c16="http://schemas.microsoft.com/office/drawing/2014/chart" uri="{C3380CC4-5D6E-409C-BE32-E72D297353CC}">
              <c16:uniqueId val="{00000008-01C3-4DDF-A68D-B225384841D9}"/>
            </c:ext>
          </c:extLst>
        </c:ser>
        <c:dLbls/>
        <c:gapWidth val="55"/>
        <c:gapDepth val="55"/>
        <c:shape val="cylinder"/>
        <c:axId val="157993984"/>
        <c:axId val="158008064"/>
        <c:axId val="0"/>
      </c:bar3DChart>
      <c:catAx>
        <c:axId val="157993984"/>
        <c:scaling>
          <c:orientation val="minMax"/>
        </c:scaling>
        <c:delete val="1"/>
        <c:axPos val="l"/>
        <c:numFmt formatCode="General" sourceLinked="1"/>
        <c:majorTickMark val="none"/>
        <c:tickLblPos val="nextTo"/>
        <c:crossAx val="158008064"/>
        <c:crosses val="autoZero"/>
        <c:auto val="1"/>
        <c:lblAlgn val="ctr"/>
        <c:lblOffset val="100"/>
      </c:catAx>
      <c:valAx>
        <c:axId val="158008064"/>
        <c:scaling>
          <c:orientation val="minMax"/>
        </c:scaling>
        <c:axPos val="b"/>
        <c:majorGridlines/>
        <c:numFmt formatCode="General" sourceLinked="1"/>
        <c:majorTickMark val="none"/>
        <c:tickLblPos val="nextTo"/>
        <c:txPr>
          <a:bodyPr/>
          <a:lstStyle/>
          <a:p>
            <a:pPr>
              <a:defRPr lang="es-ES"/>
            </a:pPr>
            <a:endParaRPr lang="es-MX"/>
          </a:p>
        </c:txPr>
        <c:crossAx val="157993984"/>
        <c:crosses val="autoZero"/>
        <c:crossBetween val="between"/>
      </c:valAx>
      <c:spPr>
        <a:noFill/>
        <a:ln w="25400">
          <a:noFill/>
        </a:ln>
      </c:spPr>
    </c:plotArea>
    <c:plotVisOnly val="1"/>
    <c:dispBlanksAs val="gap"/>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lang val="es-MX"/>
  <c:style val="26"/>
  <c:chart>
    <c:plotArea>
      <c:layout/>
      <c:barChart>
        <c:barDir val="col"/>
        <c:grouping val="clustered"/>
        <c:ser>
          <c:idx val="0"/>
          <c:order val="0"/>
          <c:dPt>
            <c:idx val="1"/>
            <c:spPr>
              <a:solidFill>
                <a:srgbClr val="C00000"/>
              </a:solidFill>
            </c:spPr>
            <c:extLst xmlns:c16r2="http://schemas.microsoft.com/office/drawing/2015/06/chart">
              <c:ext xmlns:c16="http://schemas.microsoft.com/office/drawing/2014/chart" uri="{C3380CC4-5D6E-409C-BE32-E72D297353CC}">
                <c16:uniqueId val="{00000000-BEA8-410B-8371-2DF84F48F4AE}"/>
              </c:ext>
            </c:extLst>
          </c:dPt>
          <c:dPt>
            <c:idx val="2"/>
            <c:spPr>
              <a:solidFill>
                <a:srgbClr val="009900"/>
              </a:solidFill>
            </c:spPr>
            <c:extLst xmlns:c16r2="http://schemas.microsoft.com/office/drawing/2015/06/chart">
              <c:ext xmlns:c16="http://schemas.microsoft.com/office/drawing/2014/chart" uri="{C3380CC4-5D6E-409C-BE32-E72D297353CC}">
                <c16:uniqueId val="{00000001-BEA8-410B-8371-2DF84F48F4AE}"/>
              </c:ext>
            </c:extLst>
          </c:dPt>
          <c:val>
            <c:numRef>
              <c:f>'PROYECCIONES EGRESOS'!$C$82:$C$86</c:f>
              <c:numCache>
                <c:formatCode>#,##0</c:formatCode>
                <c:ptCount val="5"/>
                <c:pt idx="0">
                  <c:v>115190721</c:v>
                </c:pt>
                <c:pt idx="1">
                  <c:v>29000590</c:v>
                </c:pt>
                <c:pt idx="2">
                  <c:v>1908000</c:v>
                </c:pt>
                <c:pt idx="3">
                  <c:v>4695876</c:v>
                </c:pt>
                <c:pt idx="4">
                  <c:v>0</c:v>
                </c:pt>
              </c:numCache>
            </c:numRef>
          </c:val>
          <c:extLst xmlns:c16r2="http://schemas.microsoft.com/office/drawing/2015/06/chart">
            <c:ext xmlns:c16="http://schemas.microsoft.com/office/drawing/2014/chart" uri="{C3380CC4-5D6E-409C-BE32-E72D297353CC}">
              <c16:uniqueId val="{00000002-BEA8-410B-8371-2DF84F48F4AE}"/>
            </c:ext>
          </c:extLst>
        </c:ser>
        <c:dLbls/>
        <c:gapWidth val="18"/>
        <c:overlap val="90"/>
        <c:axId val="182270592"/>
        <c:axId val="182305152"/>
      </c:barChart>
      <c:catAx>
        <c:axId val="182270592"/>
        <c:scaling>
          <c:orientation val="minMax"/>
        </c:scaling>
        <c:axPos val="b"/>
        <c:numFmt formatCode="General" sourceLinked="1"/>
        <c:tickLblPos val="nextTo"/>
        <c:txPr>
          <a:bodyPr rot="0" vert="horz"/>
          <a:lstStyle/>
          <a:p>
            <a:pPr>
              <a:defRPr lang="es-ES" sz="1200" b="1" i="0" u="none" strike="noStrike" baseline="0">
                <a:solidFill>
                  <a:srgbClr val="000000"/>
                </a:solidFill>
                <a:latin typeface="Calibri"/>
                <a:ea typeface="Calibri"/>
                <a:cs typeface="Calibri"/>
              </a:defRPr>
            </a:pPr>
            <a:endParaRPr lang="es-MX"/>
          </a:p>
        </c:txPr>
        <c:crossAx val="182305152"/>
        <c:crosses val="autoZero"/>
        <c:auto val="1"/>
        <c:lblAlgn val="ctr"/>
        <c:lblOffset val="100"/>
      </c:catAx>
      <c:valAx>
        <c:axId val="182305152"/>
        <c:scaling>
          <c:orientation val="minMax"/>
        </c:scaling>
        <c:delete val="1"/>
        <c:axPos val="l"/>
        <c:majorGridlines/>
        <c:numFmt formatCode="#,##0" sourceLinked="1"/>
        <c:tickLblPos val="nextTo"/>
        <c:crossAx val="182270592"/>
        <c:crosses val="autoZero"/>
        <c:crossBetween val="between"/>
      </c:valAx>
    </c:plotArea>
    <c:plotVisOnly val="1"/>
    <c:dispBlanksAs val="gap"/>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3152775</xdr:colOff>
      <xdr:row>2</xdr:row>
      <xdr:rowOff>247650</xdr:rowOff>
    </xdr:from>
    <xdr:to>
      <xdr:col>1</xdr:col>
      <xdr:colOff>3152775</xdr:colOff>
      <xdr:row>5</xdr:row>
      <xdr:rowOff>21801</xdr:rowOff>
    </xdr:to>
    <xdr:pic>
      <xdr:nvPicPr>
        <xdr:cNvPr id="6" name="Picture 3" descr="C:\Documents and Settings\mfv-dt\Configuración local\Archivos temporales de Internet\Content.IE5\G9YBWLQB\MC900434750[2].png">
          <a:extLst>
            <a:ext uri="{FF2B5EF4-FFF2-40B4-BE49-F238E27FC236}">
              <a16:creationId xmlns:a16="http://schemas.microsoft.com/office/drawing/2014/main" xmlns="" id="{00000000-0008-0000-00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670935" y="1276350"/>
          <a:ext cx="0" cy="345651"/>
        </a:xfrm>
        <a:prstGeom prst="roundRect">
          <a:avLst>
            <a:gd name="adj" fmla="val 16667"/>
          </a:avLst>
        </a:prstGeom>
        <a:solidFill>
          <a:schemeClr val="tx2">
            <a:lumMod val="75000"/>
          </a:schemeClr>
        </a:solidFill>
        <a:ln>
          <a:solidFill>
            <a:schemeClr val="bg1"/>
          </a:solidFill>
        </a:ln>
        <a:effectLst>
          <a:outerShdw blurRad="76200" dist="38100" dir="7800000" algn="tl" rotWithShape="0">
            <a:srgbClr val="000000">
              <a:alpha val="40000"/>
            </a:srgb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xdr:colOff>
      <xdr:row>73</xdr:row>
      <xdr:rowOff>0</xdr:rowOff>
    </xdr:from>
    <xdr:to>
      <xdr:col>8</xdr:col>
      <xdr:colOff>857250</xdr:colOff>
      <xdr:row>78</xdr:row>
      <xdr:rowOff>0</xdr:rowOff>
    </xdr:to>
    <xdr:graphicFrame macro="">
      <xdr:nvGraphicFramePr>
        <xdr:cNvPr id="9109" name="1 Gráfico">
          <a:extLst>
            <a:ext uri="{FF2B5EF4-FFF2-40B4-BE49-F238E27FC236}">
              <a16:creationId xmlns:a16="http://schemas.microsoft.com/office/drawing/2014/main" xmlns="" id="{00000000-0008-0000-0200-00009523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38100</xdr:colOff>
      <xdr:row>79</xdr:row>
      <xdr:rowOff>0</xdr:rowOff>
    </xdr:from>
    <xdr:to>
      <xdr:col>8</xdr:col>
      <xdr:colOff>857250</xdr:colOff>
      <xdr:row>88</xdr:row>
      <xdr:rowOff>0</xdr:rowOff>
    </xdr:to>
    <xdr:graphicFrame macro="">
      <xdr:nvGraphicFramePr>
        <xdr:cNvPr id="9110" name="2 Gráfico">
          <a:extLst>
            <a:ext uri="{FF2B5EF4-FFF2-40B4-BE49-F238E27FC236}">
              <a16:creationId xmlns:a16="http://schemas.microsoft.com/office/drawing/2014/main" xmlns="" id="{00000000-0008-0000-0200-00009623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55418</xdr:colOff>
      <xdr:row>90</xdr:row>
      <xdr:rowOff>27708</xdr:rowOff>
    </xdr:from>
    <xdr:to>
      <xdr:col>8</xdr:col>
      <xdr:colOff>874568</xdr:colOff>
      <xdr:row>95</xdr:row>
      <xdr:rowOff>173180</xdr:rowOff>
    </xdr:to>
    <xdr:graphicFrame macro="">
      <xdr:nvGraphicFramePr>
        <xdr:cNvPr id="4" name="2 Gráfico">
          <a:extLst>
            <a:ext uri="{FF2B5EF4-FFF2-40B4-BE49-F238E27FC236}">
              <a16:creationId xmlns:a16="http://schemas.microsoft.com/office/drawing/2014/main" xmlns=""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38100</xdr:colOff>
      <xdr:row>80</xdr:row>
      <xdr:rowOff>0</xdr:rowOff>
    </xdr:from>
    <xdr:to>
      <xdr:col>8</xdr:col>
      <xdr:colOff>1704975</xdr:colOff>
      <xdr:row>87</xdr:row>
      <xdr:rowOff>0</xdr:rowOff>
    </xdr:to>
    <xdr:graphicFrame macro="">
      <xdr:nvGraphicFramePr>
        <xdr:cNvPr id="10111" name="1 Gráfico">
          <a:extLst>
            <a:ext uri="{FF2B5EF4-FFF2-40B4-BE49-F238E27FC236}">
              <a16:creationId xmlns:a16="http://schemas.microsoft.com/office/drawing/2014/main" xmlns="" id="{00000000-0008-0000-0300-00007F2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FFFF00"/>
  </sheetPr>
  <dimension ref="A1:D763"/>
  <sheetViews>
    <sheetView topLeftCell="A106" zoomScale="110" zoomScaleNormal="110" workbookViewId="0">
      <selection activeCell="C100" sqref="C100"/>
    </sheetView>
  </sheetViews>
  <sheetFormatPr baseColWidth="10" defaultColWidth="0" defaultRowHeight="36.75" customHeight="1"/>
  <cols>
    <col min="1" max="1" width="7.5703125" style="43" customWidth="1"/>
    <col min="2" max="2" width="82.42578125" style="44" customWidth="1"/>
    <col min="3" max="3" width="21.7109375" style="64" customWidth="1"/>
    <col min="4" max="16384" width="0" style="42" hidden="1"/>
  </cols>
  <sheetData>
    <row r="1" spans="1:4" ht="53.25" customHeight="1">
      <c r="A1" s="412" t="s">
        <v>911</v>
      </c>
      <c r="B1" s="413"/>
      <c r="C1" s="413"/>
    </row>
    <row r="2" spans="1:4" s="68" customFormat="1" ht="28.5" customHeight="1">
      <c r="A2" s="414" t="s">
        <v>1151</v>
      </c>
      <c r="B2" s="415"/>
      <c r="C2" s="416"/>
      <c r="D2" s="126"/>
    </row>
    <row r="3" spans="1:4" s="73" customFormat="1" ht="22.5" customHeight="1">
      <c r="A3" s="417" t="s">
        <v>104</v>
      </c>
      <c r="B3" s="419" t="s">
        <v>3</v>
      </c>
      <c r="C3" s="421" t="s">
        <v>105</v>
      </c>
      <c r="D3" s="127"/>
    </row>
    <row r="4" spans="1:4" s="73" customFormat="1" ht="15" customHeight="1">
      <c r="A4" s="418"/>
      <c r="B4" s="420"/>
      <c r="C4" s="422"/>
      <c r="D4" s="127"/>
    </row>
    <row r="5" spans="1:4" s="73" customFormat="1" ht="3.75" customHeight="1">
      <c r="A5" s="214"/>
      <c r="B5" s="215"/>
      <c r="C5" s="216"/>
      <c r="D5" s="127"/>
    </row>
    <row r="6" spans="1:4" s="74" customFormat="1" ht="25.5" customHeight="1">
      <c r="A6" s="217">
        <v>1</v>
      </c>
      <c r="B6" s="218" t="s">
        <v>7</v>
      </c>
      <c r="C6" s="269">
        <f>SUM(C7+C9+C13+C14+C15+C16+C17+C23+C24)</f>
        <v>9192112</v>
      </c>
      <c r="D6" s="128"/>
    </row>
    <row r="7" spans="1:4" s="187" customFormat="1" ht="25.5" customHeight="1">
      <c r="A7" s="317">
        <v>1.1000000000000001</v>
      </c>
      <c r="B7" s="318" t="s">
        <v>106</v>
      </c>
      <c r="C7" s="319">
        <f>SUM(C8)</f>
        <v>1</v>
      </c>
      <c r="D7" s="186"/>
    </row>
    <row r="8" spans="1:4" s="205" customFormat="1" ht="25.5" customHeight="1">
      <c r="A8" s="262" t="s">
        <v>930</v>
      </c>
      <c r="B8" s="263" t="s">
        <v>931</v>
      </c>
      <c r="C8" s="272">
        <v>1</v>
      </c>
      <c r="D8" s="204"/>
    </row>
    <row r="9" spans="1:4" s="189" customFormat="1" ht="25.5" customHeight="1">
      <c r="A9" s="317">
        <v>1.2</v>
      </c>
      <c r="B9" s="318" t="s">
        <v>107</v>
      </c>
      <c r="C9" s="319">
        <f>SUM(C10:C12)</f>
        <v>9067373</v>
      </c>
      <c r="D9" s="188"/>
    </row>
    <row r="10" spans="1:4" s="205" customFormat="1" ht="25.5" customHeight="1">
      <c r="A10" s="262" t="s">
        <v>932</v>
      </c>
      <c r="B10" s="263" t="s">
        <v>933</v>
      </c>
      <c r="C10" s="272">
        <v>6428242</v>
      </c>
      <c r="D10" s="204"/>
    </row>
    <row r="11" spans="1:4" s="205" customFormat="1" ht="25.5" customHeight="1">
      <c r="A11" s="262" t="s">
        <v>934</v>
      </c>
      <c r="B11" s="263" t="s">
        <v>935</v>
      </c>
      <c r="C11" s="272">
        <v>2048964</v>
      </c>
      <c r="D11" s="204"/>
    </row>
    <row r="12" spans="1:4" s="205" customFormat="1" ht="25.5" customHeight="1">
      <c r="A12" s="262" t="s">
        <v>936</v>
      </c>
      <c r="B12" s="263" t="s">
        <v>937</v>
      </c>
      <c r="C12" s="272">
        <v>590167</v>
      </c>
      <c r="D12" s="204"/>
    </row>
    <row r="13" spans="1:4" s="191" customFormat="1" ht="30" customHeight="1">
      <c r="A13" s="317">
        <v>1.3</v>
      </c>
      <c r="B13" s="318" t="s">
        <v>108</v>
      </c>
      <c r="C13" s="320"/>
      <c r="D13" s="190"/>
    </row>
    <row r="14" spans="1:4" s="191" customFormat="1" ht="25.5" customHeight="1">
      <c r="A14" s="317">
        <v>1.4</v>
      </c>
      <c r="B14" s="318" t="s">
        <v>109</v>
      </c>
      <c r="C14" s="320"/>
      <c r="D14" s="190"/>
    </row>
    <row r="15" spans="1:4" s="191" customFormat="1" ht="25.5" customHeight="1">
      <c r="A15" s="317">
        <v>1.5</v>
      </c>
      <c r="B15" s="318" t="s">
        <v>110</v>
      </c>
      <c r="C15" s="320"/>
      <c r="D15" s="190"/>
    </row>
    <row r="16" spans="1:4" s="191" customFormat="1" ht="25.5" customHeight="1">
      <c r="A16" s="317">
        <v>1.6</v>
      </c>
      <c r="B16" s="318" t="s">
        <v>111</v>
      </c>
      <c r="C16" s="320"/>
      <c r="D16" s="190"/>
    </row>
    <row r="17" spans="1:4" s="189" customFormat="1" ht="25.5" customHeight="1">
      <c r="A17" s="317">
        <v>1.7</v>
      </c>
      <c r="B17" s="321" t="s">
        <v>112</v>
      </c>
      <c r="C17" s="319">
        <f>SUM(C18:C22)</f>
        <v>124738</v>
      </c>
      <c r="D17" s="188"/>
    </row>
    <row r="18" spans="1:4" s="205" customFormat="1" ht="25.5" customHeight="1">
      <c r="A18" s="262" t="s">
        <v>938</v>
      </c>
      <c r="B18" s="263" t="s">
        <v>939</v>
      </c>
      <c r="C18" s="272">
        <v>114710</v>
      </c>
      <c r="D18" s="204"/>
    </row>
    <row r="19" spans="1:4" s="205" customFormat="1" ht="25.5" customHeight="1">
      <c r="A19" s="262" t="s">
        <v>940</v>
      </c>
      <c r="B19" s="264" t="s">
        <v>941</v>
      </c>
      <c r="C19" s="272"/>
      <c r="D19" s="204"/>
    </row>
    <row r="20" spans="1:4" s="205" customFormat="1" ht="25.5" customHeight="1">
      <c r="A20" s="262" t="s">
        <v>942</v>
      </c>
      <c r="B20" s="263" t="s">
        <v>943</v>
      </c>
      <c r="C20" s="272"/>
      <c r="D20" s="204"/>
    </row>
    <row r="21" spans="1:4" s="205" customFormat="1" ht="25.5" customHeight="1">
      <c r="A21" s="262" t="s">
        <v>944</v>
      </c>
      <c r="B21" s="263" t="s">
        <v>945</v>
      </c>
      <c r="C21" s="272">
        <v>10028</v>
      </c>
      <c r="D21" s="204"/>
    </row>
    <row r="22" spans="1:4" s="205" customFormat="1" ht="25.5" customHeight="1">
      <c r="A22" s="262" t="s">
        <v>946</v>
      </c>
      <c r="B22" s="263" t="s">
        <v>947</v>
      </c>
      <c r="C22" s="272"/>
      <c r="D22" s="204"/>
    </row>
    <row r="23" spans="1:4" s="187" customFormat="1" ht="25.5" customHeight="1">
      <c r="A23" s="317">
        <v>1.8</v>
      </c>
      <c r="B23" s="318" t="s">
        <v>113</v>
      </c>
      <c r="C23" s="320"/>
      <c r="D23" s="186"/>
    </row>
    <row r="24" spans="1:4" s="187" customFormat="1" ht="25.5" customHeight="1">
      <c r="A24" s="317">
        <v>1.9</v>
      </c>
      <c r="B24" s="322" t="s">
        <v>916</v>
      </c>
      <c r="C24" s="323"/>
      <c r="D24" s="186"/>
    </row>
    <row r="25" spans="1:4" s="77" customFormat="1" ht="25.5" customHeight="1">
      <c r="A25" s="217">
        <v>2</v>
      </c>
      <c r="B25" s="219" t="s">
        <v>15</v>
      </c>
      <c r="C25" s="270">
        <f>SUM(C26:C30)</f>
        <v>0</v>
      </c>
      <c r="D25" s="132"/>
    </row>
    <row r="26" spans="1:4" s="67" customFormat="1" ht="25.5" customHeight="1">
      <c r="A26" s="317">
        <v>2.1</v>
      </c>
      <c r="B26" s="318" t="s">
        <v>114</v>
      </c>
      <c r="C26" s="324"/>
      <c r="D26" s="130"/>
    </row>
    <row r="27" spans="1:4" s="67" customFormat="1" ht="25.5" customHeight="1">
      <c r="A27" s="317">
        <v>2.2000000000000002</v>
      </c>
      <c r="B27" s="318" t="s">
        <v>948</v>
      </c>
      <c r="C27" s="324"/>
      <c r="D27" s="130"/>
    </row>
    <row r="28" spans="1:4" s="67" customFormat="1" ht="25.5" customHeight="1">
      <c r="A28" s="317">
        <v>2.2999999999999998</v>
      </c>
      <c r="B28" s="318" t="s">
        <v>115</v>
      </c>
      <c r="C28" s="324"/>
      <c r="D28" s="130"/>
    </row>
    <row r="29" spans="1:4" s="67" customFormat="1" ht="33" customHeight="1">
      <c r="A29" s="317">
        <v>2.4</v>
      </c>
      <c r="B29" s="318" t="s">
        <v>116</v>
      </c>
      <c r="C29" s="324"/>
      <c r="D29" s="130"/>
    </row>
    <row r="30" spans="1:4" s="67" customFormat="1" ht="25.5" customHeight="1">
      <c r="A30" s="317">
        <v>2.5</v>
      </c>
      <c r="B30" s="318" t="s">
        <v>917</v>
      </c>
      <c r="C30" s="324"/>
      <c r="D30" s="130"/>
    </row>
    <row r="31" spans="1:4" s="77" customFormat="1" ht="25.5" customHeight="1">
      <c r="A31" s="217">
        <v>3</v>
      </c>
      <c r="B31" s="220" t="s">
        <v>16</v>
      </c>
      <c r="C31" s="270">
        <f>SUM(C32:C33)</f>
        <v>0</v>
      </c>
      <c r="D31" s="132"/>
    </row>
    <row r="32" spans="1:4" s="193" customFormat="1" ht="25.5" customHeight="1">
      <c r="A32" s="317">
        <v>3.1</v>
      </c>
      <c r="B32" s="318" t="s">
        <v>117</v>
      </c>
      <c r="C32" s="320"/>
      <c r="D32" s="192"/>
    </row>
    <row r="33" spans="1:4" s="193" customFormat="1" ht="45.6" customHeight="1">
      <c r="A33" s="317">
        <v>3.9</v>
      </c>
      <c r="B33" s="318" t="s">
        <v>1012</v>
      </c>
      <c r="C33" s="320"/>
      <c r="D33" s="192"/>
    </row>
    <row r="34" spans="1:4" s="138" customFormat="1" ht="25.5" customHeight="1">
      <c r="A34" s="217">
        <v>4</v>
      </c>
      <c r="B34" s="221" t="s">
        <v>118</v>
      </c>
      <c r="C34" s="270">
        <f>SUM(C35+C39+C54+C55+C60)</f>
        <v>19225772</v>
      </c>
      <c r="D34" s="137"/>
    </row>
    <row r="35" spans="1:4" s="195" customFormat="1" ht="33.6" customHeight="1">
      <c r="A35" s="317">
        <v>4.0999999999999996</v>
      </c>
      <c r="B35" s="78" t="s">
        <v>119</v>
      </c>
      <c r="C35" s="319">
        <f>SUM(C36:C37)</f>
        <v>955070</v>
      </c>
      <c r="D35" s="194"/>
    </row>
    <row r="36" spans="1:4" s="207" customFormat="1" ht="25.5" customHeight="1">
      <c r="A36" s="262" t="s">
        <v>949</v>
      </c>
      <c r="B36" s="263" t="s">
        <v>950</v>
      </c>
      <c r="C36" s="272">
        <v>258300</v>
      </c>
      <c r="D36" s="206"/>
    </row>
    <row r="37" spans="1:4" s="207" customFormat="1" ht="35.25" customHeight="1">
      <c r="A37" s="262" t="s">
        <v>951</v>
      </c>
      <c r="B37" s="263" t="s">
        <v>952</v>
      </c>
      <c r="C37" s="272">
        <v>696770</v>
      </c>
      <c r="D37" s="206"/>
    </row>
    <row r="38" spans="1:4" s="197" customFormat="1" ht="25.5" customHeight="1">
      <c r="A38" s="317">
        <v>4.2</v>
      </c>
      <c r="B38" s="318" t="s">
        <v>918</v>
      </c>
      <c r="C38" s="271"/>
      <c r="D38" s="196"/>
    </row>
    <row r="39" spans="1:4" s="201" customFormat="1" ht="25.5" customHeight="1">
      <c r="A39" s="325">
        <v>4.3</v>
      </c>
      <c r="B39" s="326" t="s">
        <v>121</v>
      </c>
      <c r="C39" s="327">
        <f>SUM(C40:C53)</f>
        <v>17448500</v>
      </c>
      <c r="D39" s="200"/>
    </row>
    <row r="40" spans="1:4" s="199" customFormat="1" ht="16.149999999999999" customHeight="1">
      <c r="A40" s="265" t="s">
        <v>953</v>
      </c>
      <c r="B40" s="266" t="s">
        <v>954</v>
      </c>
      <c r="C40" s="277">
        <v>1259855</v>
      </c>
      <c r="D40" s="198"/>
    </row>
    <row r="41" spans="1:4" s="79" customFormat="1" ht="19.149999999999999" customHeight="1">
      <c r="A41" s="262" t="s">
        <v>955</v>
      </c>
      <c r="B41" s="263" t="s">
        <v>956</v>
      </c>
      <c r="C41" s="272">
        <v>526</v>
      </c>
      <c r="D41" s="133"/>
    </row>
    <row r="42" spans="1:4" s="75" customFormat="1" ht="16.899999999999999" customHeight="1">
      <c r="A42" s="262" t="s">
        <v>957</v>
      </c>
      <c r="B42" s="263" t="s">
        <v>958</v>
      </c>
      <c r="C42" s="272">
        <v>50000</v>
      </c>
      <c r="D42" s="129"/>
    </row>
    <row r="43" spans="1:4" s="185" customFormat="1" ht="18.600000000000001" customHeight="1">
      <c r="A43" s="262" t="s">
        <v>959</v>
      </c>
      <c r="B43" s="263" t="s">
        <v>960</v>
      </c>
      <c r="C43" s="272">
        <v>3000</v>
      </c>
      <c r="D43" s="184"/>
    </row>
    <row r="44" spans="1:4" s="79" customFormat="1" ht="18" customHeight="1">
      <c r="A44" s="262" t="s">
        <v>961</v>
      </c>
      <c r="B44" s="263" t="s">
        <v>962</v>
      </c>
      <c r="C44" s="272">
        <v>1000</v>
      </c>
      <c r="D44" s="133"/>
    </row>
    <row r="45" spans="1:4" s="79" customFormat="1" ht="21.6" customHeight="1">
      <c r="A45" s="262" t="s">
        <v>963</v>
      </c>
      <c r="B45" s="263" t="s">
        <v>964</v>
      </c>
      <c r="C45" s="272">
        <v>16800</v>
      </c>
      <c r="D45" s="133"/>
    </row>
    <row r="46" spans="1:4" s="79" customFormat="1" ht="21.6" customHeight="1">
      <c r="A46" s="262" t="s">
        <v>965</v>
      </c>
      <c r="B46" s="263" t="s">
        <v>966</v>
      </c>
      <c r="C46" s="272">
        <v>1</v>
      </c>
      <c r="D46" s="133"/>
    </row>
    <row r="47" spans="1:4" s="79" customFormat="1" ht="20.45" customHeight="1">
      <c r="A47" s="262" t="s">
        <v>967</v>
      </c>
      <c r="B47" s="263" t="s">
        <v>968</v>
      </c>
      <c r="C47" s="272">
        <v>55388</v>
      </c>
      <c r="D47" s="133"/>
    </row>
    <row r="48" spans="1:4" s="79" customFormat="1" ht="21.6" customHeight="1">
      <c r="A48" s="262" t="s">
        <v>969</v>
      </c>
      <c r="B48" s="263" t="s">
        <v>970</v>
      </c>
      <c r="C48" s="272">
        <v>500</v>
      </c>
      <c r="D48" s="133"/>
    </row>
    <row r="49" spans="1:4" s="79" customFormat="1" ht="28.5" customHeight="1">
      <c r="A49" s="262" t="s">
        <v>971</v>
      </c>
      <c r="B49" s="263" t="s">
        <v>1147</v>
      </c>
      <c r="C49" s="272">
        <v>12390000</v>
      </c>
      <c r="D49" s="133"/>
    </row>
    <row r="50" spans="1:4" s="79" customFormat="1" ht="17.45" customHeight="1">
      <c r="A50" s="262" t="s">
        <v>972</v>
      </c>
      <c r="B50" s="263" t="s">
        <v>973</v>
      </c>
      <c r="C50" s="272">
        <v>2625000</v>
      </c>
      <c r="D50" s="133"/>
    </row>
    <row r="51" spans="1:4" s="79" customFormat="1" ht="19.149999999999999" customHeight="1">
      <c r="A51" s="262" t="s">
        <v>974</v>
      </c>
      <c r="B51" s="263" t="s">
        <v>975</v>
      </c>
      <c r="C51" s="272">
        <v>14700</v>
      </c>
      <c r="D51" s="133"/>
    </row>
    <row r="52" spans="1:4" s="79" customFormat="1" ht="16.149999999999999" customHeight="1">
      <c r="A52" s="262" t="s">
        <v>976</v>
      </c>
      <c r="B52" s="263" t="s">
        <v>977</v>
      </c>
      <c r="C52" s="272">
        <v>897750</v>
      </c>
      <c r="D52" s="133"/>
    </row>
    <row r="53" spans="1:4" s="75" customFormat="1" ht="21.6" customHeight="1">
      <c r="A53" s="262" t="s">
        <v>978</v>
      </c>
      <c r="B53" s="263" t="s">
        <v>979</v>
      </c>
      <c r="C53" s="272">
        <v>133980</v>
      </c>
      <c r="D53" s="129"/>
    </row>
    <row r="54" spans="1:4" s="187" customFormat="1" ht="26.45" customHeight="1">
      <c r="A54" s="317">
        <v>4.4000000000000004</v>
      </c>
      <c r="B54" s="78" t="s">
        <v>122</v>
      </c>
      <c r="C54" s="320">
        <v>486202</v>
      </c>
      <c r="D54" s="186"/>
    </row>
    <row r="55" spans="1:4" s="79" customFormat="1" ht="24" customHeight="1">
      <c r="A55" s="317">
        <v>4.5</v>
      </c>
      <c r="B55" s="318" t="s">
        <v>1013</v>
      </c>
      <c r="C55" s="319">
        <f>SUM(C56:C59)</f>
        <v>336000</v>
      </c>
      <c r="D55" s="133"/>
    </row>
    <row r="56" spans="1:4" s="79" customFormat="1" ht="21" customHeight="1">
      <c r="A56" s="262" t="s">
        <v>980</v>
      </c>
      <c r="B56" s="263" t="s">
        <v>939</v>
      </c>
      <c r="C56" s="272">
        <v>200000</v>
      </c>
      <c r="D56" s="133"/>
    </row>
    <row r="57" spans="1:4" s="79" customFormat="1" ht="20.45" customHeight="1">
      <c r="A57" s="262" t="s">
        <v>981</v>
      </c>
      <c r="B57" s="263" t="s">
        <v>941</v>
      </c>
      <c r="C57" s="272">
        <v>110000</v>
      </c>
      <c r="D57" s="133"/>
    </row>
    <row r="58" spans="1:4" s="79" customFormat="1" ht="19.899999999999999" customHeight="1">
      <c r="A58" s="262" t="s">
        <v>982</v>
      </c>
      <c r="B58" s="263" t="s">
        <v>943</v>
      </c>
      <c r="C58" s="272"/>
      <c r="D58" s="133"/>
    </row>
    <row r="59" spans="1:4" s="79" customFormat="1" ht="19.149999999999999" customHeight="1">
      <c r="A59" s="262" t="s">
        <v>983</v>
      </c>
      <c r="B59" s="263" t="s">
        <v>945</v>
      </c>
      <c r="C59" s="272">
        <v>26000</v>
      </c>
      <c r="D59" s="133"/>
    </row>
    <row r="60" spans="1:4" s="79" customFormat="1" ht="30.6" customHeight="1">
      <c r="A60" s="317">
        <v>4.9000000000000004</v>
      </c>
      <c r="B60" s="318" t="s">
        <v>919</v>
      </c>
      <c r="C60" s="320"/>
      <c r="D60" s="133"/>
    </row>
    <row r="61" spans="1:4" s="79" customFormat="1" ht="26.45" customHeight="1">
      <c r="A61" s="217">
        <v>5</v>
      </c>
      <c r="B61" s="219" t="s">
        <v>19</v>
      </c>
      <c r="C61" s="270">
        <f>SUM(C62+C67)</f>
        <v>733990</v>
      </c>
      <c r="D61" s="133"/>
    </row>
    <row r="62" spans="1:4" s="195" customFormat="1" ht="25.9" customHeight="1">
      <c r="A62" s="317">
        <v>5.0999999999999996</v>
      </c>
      <c r="B62" s="78" t="s">
        <v>19</v>
      </c>
      <c r="C62" s="319">
        <f>SUM(C63:C65)</f>
        <v>733990</v>
      </c>
      <c r="D62" s="194"/>
    </row>
    <row r="63" spans="1:4" s="79" customFormat="1" ht="24.6" customHeight="1">
      <c r="A63" s="262" t="s">
        <v>984</v>
      </c>
      <c r="B63" s="263" t="s">
        <v>985</v>
      </c>
      <c r="C63" s="272"/>
      <c r="D63" s="133"/>
    </row>
    <row r="64" spans="1:4" s="79" customFormat="1" ht="18.600000000000001" customHeight="1">
      <c r="A64" s="262" t="s">
        <v>986</v>
      </c>
      <c r="B64" s="263" t="s">
        <v>987</v>
      </c>
      <c r="C64" s="272"/>
      <c r="D64" s="133"/>
    </row>
    <row r="65" spans="1:4" s="79" customFormat="1" ht="21" customHeight="1">
      <c r="A65" s="262" t="s">
        <v>988</v>
      </c>
      <c r="B65" s="263" t="s">
        <v>989</v>
      </c>
      <c r="C65" s="272">
        <v>733990</v>
      </c>
      <c r="D65" s="133"/>
    </row>
    <row r="66" spans="1:4" s="195" customFormat="1" ht="23.45" customHeight="1">
      <c r="A66" s="317">
        <v>5.2</v>
      </c>
      <c r="B66" s="78" t="s">
        <v>920</v>
      </c>
      <c r="C66" s="271"/>
      <c r="D66" s="194"/>
    </row>
    <row r="67" spans="1:4" s="195" customFormat="1" ht="37.9" customHeight="1">
      <c r="A67" s="317">
        <v>5.9</v>
      </c>
      <c r="B67" s="78" t="s">
        <v>1021</v>
      </c>
      <c r="C67" s="320"/>
      <c r="D67" s="194"/>
    </row>
    <row r="68" spans="1:4" s="79" customFormat="1" ht="29.45" customHeight="1">
      <c r="A68" s="217">
        <v>6</v>
      </c>
      <c r="B68" s="219" t="s">
        <v>20</v>
      </c>
      <c r="C68" s="270">
        <f>SUM(C69+C77+C78+C79)</f>
        <v>187378</v>
      </c>
      <c r="D68" s="133"/>
    </row>
    <row r="69" spans="1:4" s="195" customFormat="1" ht="18.600000000000001" customHeight="1">
      <c r="A69" s="317">
        <v>6.1</v>
      </c>
      <c r="B69" s="78" t="s">
        <v>921</v>
      </c>
      <c r="C69" s="319">
        <f>SUM(C70:C76)</f>
        <v>73820</v>
      </c>
      <c r="D69" s="194"/>
    </row>
    <row r="70" spans="1:4" s="79" customFormat="1" ht="20.25" customHeight="1">
      <c r="A70" s="262" t="s">
        <v>990</v>
      </c>
      <c r="B70" s="263" t="s">
        <v>991</v>
      </c>
      <c r="C70" s="272"/>
      <c r="D70" s="133"/>
    </row>
    <row r="71" spans="1:4" s="79" customFormat="1" ht="19.899999999999999" customHeight="1">
      <c r="A71" s="262" t="s">
        <v>992</v>
      </c>
      <c r="B71" s="263" t="s">
        <v>941</v>
      </c>
      <c r="C71" s="272">
        <v>73820</v>
      </c>
      <c r="D71" s="133"/>
    </row>
    <row r="72" spans="1:4" s="79" customFormat="1" ht="22.15" customHeight="1">
      <c r="A72" s="262" t="s">
        <v>993</v>
      </c>
      <c r="B72" s="263" t="s">
        <v>123</v>
      </c>
      <c r="C72" s="272"/>
      <c r="D72" s="133"/>
    </row>
    <row r="73" spans="1:4" s="79" customFormat="1" ht="19.899999999999999" customHeight="1">
      <c r="A73" s="262" t="s">
        <v>994</v>
      </c>
      <c r="B73" s="263" t="s">
        <v>995</v>
      </c>
      <c r="C73" s="272"/>
      <c r="D73" s="133"/>
    </row>
    <row r="74" spans="1:4" s="79" customFormat="1" ht="22.15" customHeight="1">
      <c r="A74" s="262" t="s">
        <v>996</v>
      </c>
      <c r="B74" s="263" t="s">
        <v>997</v>
      </c>
      <c r="C74" s="272"/>
      <c r="D74" s="133"/>
    </row>
    <row r="75" spans="1:4" s="79" customFormat="1" ht="22.15" customHeight="1">
      <c r="A75" s="262" t="s">
        <v>998</v>
      </c>
      <c r="B75" s="263" t="s">
        <v>999</v>
      </c>
      <c r="C75" s="272"/>
      <c r="D75" s="133"/>
    </row>
    <row r="76" spans="1:4" s="79" customFormat="1" ht="23.45" customHeight="1">
      <c r="A76" s="262" t="s">
        <v>1000</v>
      </c>
      <c r="B76" s="263" t="s">
        <v>1001</v>
      </c>
      <c r="C76" s="272"/>
      <c r="D76" s="133"/>
    </row>
    <row r="77" spans="1:4" s="195" customFormat="1" ht="21" customHeight="1">
      <c r="A77" s="317">
        <v>6.2</v>
      </c>
      <c r="B77" s="78" t="s">
        <v>1002</v>
      </c>
      <c r="C77" s="320"/>
      <c r="D77" s="194"/>
    </row>
    <row r="78" spans="1:4" s="195" customFormat="1" ht="24.6" customHeight="1">
      <c r="A78" s="317">
        <v>6.3</v>
      </c>
      <c r="B78" s="328" t="s">
        <v>1003</v>
      </c>
      <c r="C78" s="323">
        <v>113558</v>
      </c>
      <c r="D78" s="194"/>
    </row>
    <row r="79" spans="1:4" s="195" customFormat="1" ht="24.6" customHeight="1">
      <c r="A79" s="317">
        <v>6.9</v>
      </c>
      <c r="B79" s="328" t="s">
        <v>1022</v>
      </c>
      <c r="C79" s="323"/>
      <c r="D79" s="194"/>
    </row>
    <row r="80" spans="1:4" s="80" customFormat="1" ht="25.5" customHeight="1">
      <c r="A80" s="217">
        <v>7</v>
      </c>
      <c r="B80" s="219" t="s">
        <v>922</v>
      </c>
      <c r="C80" s="270">
        <f>SUM(C81:C89)</f>
        <v>0</v>
      </c>
      <c r="D80" s="134"/>
    </row>
    <row r="81" spans="1:4" s="80" customFormat="1" ht="36.75" customHeight="1">
      <c r="A81" s="317">
        <v>7.1</v>
      </c>
      <c r="B81" s="329" t="s">
        <v>1099</v>
      </c>
      <c r="C81" s="323"/>
      <c r="D81" s="134"/>
    </row>
    <row r="82" spans="1:4" s="80" customFormat="1" ht="36.75" customHeight="1">
      <c r="A82" s="317">
        <v>7.2</v>
      </c>
      <c r="B82" s="329" t="s">
        <v>923</v>
      </c>
      <c r="C82" s="323"/>
      <c r="D82" s="134"/>
    </row>
    <row r="83" spans="1:4" s="80" customFormat="1" ht="36.75" customHeight="1">
      <c r="A83" s="317">
        <v>7.3</v>
      </c>
      <c r="B83" s="329" t="s">
        <v>924</v>
      </c>
      <c r="C83" s="323"/>
      <c r="D83" s="134"/>
    </row>
    <row r="84" spans="1:4" s="80" customFormat="1" ht="47.45" customHeight="1">
      <c r="A84" s="317">
        <v>7.4</v>
      </c>
      <c r="B84" s="329" t="s">
        <v>925</v>
      </c>
      <c r="C84" s="323"/>
      <c r="D84" s="134"/>
    </row>
    <row r="85" spans="1:4" s="80" customFormat="1" ht="50.45" customHeight="1">
      <c r="A85" s="317">
        <v>7.5</v>
      </c>
      <c r="B85" s="329" t="s">
        <v>926</v>
      </c>
      <c r="C85" s="323"/>
      <c r="D85" s="134"/>
    </row>
    <row r="86" spans="1:4" s="80" customFormat="1" ht="49.9" customHeight="1">
      <c r="A86" s="317">
        <v>7.6</v>
      </c>
      <c r="B86" s="329" t="s">
        <v>927</v>
      </c>
      <c r="C86" s="323"/>
      <c r="D86" s="134"/>
    </row>
    <row r="87" spans="1:4" s="80" customFormat="1" ht="43.9" customHeight="1">
      <c r="A87" s="317">
        <v>7.7</v>
      </c>
      <c r="B87" s="329" t="s">
        <v>928</v>
      </c>
      <c r="C87" s="323"/>
      <c r="D87" s="134"/>
    </row>
    <row r="88" spans="1:4" s="80" customFormat="1" ht="39.6" customHeight="1">
      <c r="A88" s="317">
        <v>7.8</v>
      </c>
      <c r="B88" s="329" t="s">
        <v>929</v>
      </c>
      <c r="C88" s="323"/>
      <c r="D88" s="134"/>
    </row>
    <row r="89" spans="1:4" s="80" customFormat="1" ht="33.6" customHeight="1">
      <c r="A89" s="317">
        <v>7.9</v>
      </c>
      <c r="B89" s="329" t="s">
        <v>29</v>
      </c>
      <c r="C89" s="323"/>
      <c r="D89" s="134"/>
    </row>
    <row r="90" spans="1:4" s="79" customFormat="1" ht="37.9" customHeight="1">
      <c r="A90" s="217">
        <v>8</v>
      </c>
      <c r="B90" s="222" t="s">
        <v>1146</v>
      </c>
      <c r="C90" s="270">
        <f>SUM(C91+C94+C99+C100+C101)</f>
        <v>121455935</v>
      </c>
      <c r="D90" s="133"/>
    </row>
    <row r="91" spans="1:4" s="195" customFormat="1" ht="25.5" customHeight="1">
      <c r="A91" s="317">
        <v>8.1</v>
      </c>
      <c r="B91" s="78" t="s">
        <v>124</v>
      </c>
      <c r="C91" s="319">
        <f>SUM(C92:C93)</f>
        <v>67834000</v>
      </c>
      <c r="D91" s="194"/>
    </row>
    <row r="92" spans="1:4" s="76" customFormat="1" ht="25.5" customHeight="1">
      <c r="A92" s="262" t="s">
        <v>848</v>
      </c>
      <c r="B92" s="409" t="s">
        <v>125</v>
      </c>
      <c r="C92" s="273">
        <v>67004000</v>
      </c>
      <c r="D92" s="131"/>
    </row>
    <row r="93" spans="1:4" s="76" customFormat="1" ht="25.5" customHeight="1">
      <c r="A93" s="262" t="s">
        <v>1004</v>
      </c>
      <c r="B93" s="409" t="s">
        <v>126</v>
      </c>
      <c r="C93" s="273">
        <v>830000</v>
      </c>
      <c r="D93" s="131"/>
    </row>
    <row r="94" spans="1:4" s="195" customFormat="1" ht="25.5" customHeight="1">
      <c r="A94" s="317">
        <v>8.1999999999999993</v>
      </c>
      <c r="B94" s="78" t="s">
        <v>127</v>
      </c>
      <c r="C94" s="319">
        <f>SUM(C95:C98)</f>
        <v>48881845</v>
      </c>
      <c r="D94" s="194"/>
    </row>
    <row r="95" spans="1:4" s="76" customFormat="1" ht="25.5" customHeight="1">
      <c r="A95" s="262" t="s">
        <v>849</v>
      </c>
      <c r="B95" s="409" t="s">
        <v>128</v>
      </c>
      <c r="C95" s="273">
        <v>23540399</v>
      </c>
      <c r="D95" s="131"/>
    </row>
    <row r="96" spans="1:4" s="76" customFormat="1" ht="25.5" customHeight="1">
      <c r="A96" s="262" t="s">
        <v>1005</v>
      </c>
      <c r="B96" s="409" t="s">
        <v>129</v>
      </c>
      <c r="C96" s="273">
        <v>1</v>
      </c>
      <c r="D96" s="131"/>
    </row>
    <row r="97" spans="1:4" s="76" customFormat="1" ht="25.5" customHeight="1">
      <c r="A97" s="262" t="s">
        <v>1006</v>
      </c>
      <c r="B97" s="409" t="s">
        <v>130</v>
      </c>
      <c r="C97" s="273">
        <v>25341444</v>
      </c>
      <c r="D97" s="131"/>
    </row>
    <row r="98" spans="1:4" s="76" customFormat="1" ht="25.5" customHeight="1">
      <c r="A98" s="262" t="s">
        <v>1007</v>
      </c>
      <c r="B98" s="409" t="s">
        <v>131</v>
      </c>
      <c r="C98" s="273">
        <v>1</v>
      </c>
      <c r="D98" s="131"/>
    </row>
    <row r="99" spans="1:4" s="195" customFormat="1" ht="25.5" customHeight="1">
      <c r="A99" s="317">
        <v>8.3000000000000007</v>
      </c>
      <c r="B99" s="78" t="s">
        <v>132</v>
      </c>
      <c r="C99" s="320">
        <v>4740090</v>
      </c>
      <c r="D99" s="194"/>
    </row>
    <row r="100" spans="1:4" s="195" customFormat="1" ht="25.5" customHeight="1">
      <c r="A100" s="317">
        <v>8.4</v>
      </c>
      <c r="B100" s="78" t="s">
        <v>1008</v>
      </c>
      <c r="C100" s="320"/>
      <c r="D100" s="194"/>
    </row>
    <row r="101" spans="1:4" s="195" customFormat="1" ht="25.5" customHeight="1">
      <c r="A101" s="317">
        <v>8.5</v>
      </c>
      <c r="B101" s="78" t="s">
        <v>1009</v>
      </c>
      <c r="C101" s="320"/>
      <c r="D101" s="194"/>
    </row>
    <row r="102" spans="1:4" s="81" customFormat="1" ht="33.6" customHeight="1">
      <c r="A102" s="217">
        <v>9</v>
      </c>
      <c r="B102" s="222" t="s">
        <v>1148</v>
      </c>
      <c r="C102" s="270">
        <f>SUM(C103+C105+C107+C109)</f>
        <v>0</v>
      </c>
      <c r="D102" s="135"/>
    </row>
    <row r="103" spans="1:4" s="203" customFormat="1" ht="23.45" customHeight="1">
      <c r="A103" s="317">
        <v>9.1</v>
      </c>
      <c r="B103" s="78" t="s">
        <v>1149</v>
      </c>
      <c r="C103" s="320"/>
      <c r="D103" s="202"/>
    </row>
    <row r="104" spans="1:4" s="195" customFormat="1" ht="20.45" customHeight="1">
      <c r="A104" s="317">
        <v>9.1999999999999993</v>
      </c>
      <c r="B104" s="322" t="s">
        <v>1014</v>
      </c>
      <c r="C104" s="274"/>
      <c r="D104" s="194"/>
    </row>
    <row r="105" spans="1:4" s="203" customFormat="1" ht="22.9" customHeight="1">
      <c r="A105" s="317">
        <v>9.3000000000000007</v>
      </c>
      <c r="B105" s="78" t="s">
        <v>134</v>
      </c>
      <c r="C105" s="320"/>
      <c r="D105" s="202"/>
    </row>
    <row r="106" spans="1:4" s="203" customFormat="1" ht="21.6" customHeight="1">
      <c r="A106" s="317">
        <v>9.4</v>
      </c>
      <c r="B106" s="328" t="s">
        <v>1015</v>
      </c>
      <c r="C106" s="275"/>
      <c r="D106" s="202"/>
    </row>
    <row r="107" spans="1:4" s="203" customFormat="1" ht="23.45" customHeight="1">
      <c r="A107" s="317">
        <v>9.5</v>
      </c>
      <c r="B107" s="328" t="s">
        <v>136</v>
      </c>
      <c r="C107" s="330"/>
      <c r="D107" s="202"/>
    </row>
    <row r="108" spans="1:4" s="203" customFormat="1" ht="26.45" customHeight="1">
      <c r="A108" s="317">
        <v>9.6</v>
      </c>
      <c r="B108" s="78" t="s">
        <v>1150</v>
      </c>
      <c r="C108" s="271"/>
      <c r="D108" s="202"/>
    </row>
    <row r="109" spans="1:4" s="203" customFormat="1" ht="27" customHeight="1">
      <c r="A109" s="317">
        <v>9.6999999999999993</v>
      </c>
      <c r="B109" s="328" t="s">
        <v>1010</v>
      </c>
      <c r="C109" s="330"/>
      <c r="D109" s="202"/>
    </row>
    <row r="110" spans="1:4" s="81" customFormat="1" ht="20.45" customHeight="1">
      <c r="A110" s="217">
        <v>0</v>
      </c>
      <c r="B110" s="219" t="s">
        <v>25</v>
      </c>
      <c r="C110" s="270">
        <f>SUM(C111+C113)</f>
        <v>0</v>
      </c>
      <c r="D110" s="135"/>
    </row>
    <row r="111" spans="1:4" s="203" customFormat="1" ht="22.15" customHeight="1">
      <c r="A111" s="317">
        <v>0.1</v>
      </c>
      <c r="B111" s="78" t="s">
        <v>137</v>
      </c>
      <c r="C111" s="320"/>
      <c r="D111" s="202"/>
    </row>
    <row r="112" spans="1:4" s="203" customFormat="1" ht="25.15" customHeight="1">
      <c r="A112" s="317">
        <v>0.2</v>
      </c>
      <c r="B112" s="78" t="s">
        <v>138</v>
      </c>
      <c r="C112" s="271"/>
      <c r="D112" s="202"/>
    </row>
    <row r="113" spans="1:4" s="195" customFormat="1" ht="25.9" customHeight="1">
      <c r="A113" s="317">
        <v>0.3</v>
      </c>
      <c r="B113" s="322" t="s">
        <v>1011</v>
      </c>
      <c r="C113" s="323"/>
      <c r="D113" s="194"/>
    </row>
    <row r="114" spans="1:4" s="82" customFormat="1" ht="23.45" customHeight="1">
      <c r="A114" s="410" t="s">
        <v>139</v>
      </c>
      <c r="B114" s="411"/>
      <c r="C114" s="276">
        <f>SUM(C6+C25+C31+C34+C61+C68+C80+C90+C102+C110)</f>
        <v>150795187</v>
      </c>
      <c r="D114" s="136"/>
    </row>
    <row r="115" spans="1:4" s="72" customFormat="1" ht="12.75" customHeight="1">
      <c r="A115" s="69"/>
      <c r="B115" s="70"/>
      <c r="C115" s="71"/>
    </row>
    <row r="116" spans="1:4" ht="12.75" customHeight="1"/>
    <row r="117" spans="1:4" ht="12.75" customHeight="1"/>
    <row r="118" spans="1:4" ht="12.75" customHeight="1"/>
    <row r="119" spans="1:4" ht="12.75" customHeight="1"/>
    <row r="120" spans="1:4" ht="12.75" customHeight="1"/>
    <row r="121" spans="1:4" ht="12.75" customHeight="1"/>
    <row r="122" spans="1:4" ht="12.75" customHeight="1"/>
    <row r="123" spans="1:4" ht="12.75" customHeight="1"/>
    <row r="124" spans="1:4" ht="12.75" customHeight="1"/>
    <row r="125" spans="1:4" ht="12.75" customHeight="1"/>
    <row r="126" spans="1:4" ht="12.75" customHeight="1"/>
    <row r="127" spans="1:4" ht="12.75" customHeight="1"/>
    <row r="128" spans="1:4"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sheetData>
  <sheetProtection sheet="1" objects="1" scenarios="1"/>
  <mergeCells count="6">
    <mergeCell ref="A114:B114"/>
    <mergeCell ref="A1:C1"/>
    <mergeCell ref="A2:C2"/>
    <mergeCell ref="A3:A4"/>
    <mergeCell ref="B3:B4"/>
    <mergeCell ref="C3:C4"/>
  </mergeCells>
  <conditionalFormatting sqref="B82">
    <cfRule type="containsBlanks" dxfId="8" priority="10">
      <formula>LEN(TRIM(B82))=0</formula>
    </cfRule>
  </conditionalFormatting>
  <conditionalFormatting sqref="B81">
    <cfRule type="containsBlanks" dxfId="7" priority="9">
      <formula>LEN(TRIM(B81))=0</formula>
    </cfRule>
  </conditionalFormatting>
  <conditionalFormatting sqref="B83">
    <cfRule type="containsBlanks" dxfId="6" priority="7">
      <formula>LEN(TRIM(B83))=0</formula>
    </cfRule>
  </conditionalFormatting>
  <conditionalFormatting sqref="B84">
    <cfRule type="containsBlanks" dxfId="5" priority="6">
      <formula>LEN(TRIM(B84))=0</formula>
    </cfRule>
  </conditionalFormatting>
  <conditionalFormatting sqref="B85">
    <cfRule type="containsBlanks" dxfId="4" priority="5">
      <formula>LEN(TRIM(B85))=0</formula>
    </cfRule>
  </conditionalFormatting>
  <conditionalFormatting sqref="B86">
    <cfRule type="containsBlanks" dxfId="3" priority="4">
      <formula>LEN(TRIM(B86))=0</formula>
    </cfRule>
  </conditionalFormatting>
  <conditionalFormatting sqref="B87">
    <cfRule type="containsBlanks" dxfId="2" priority="3">
      <formula>LEN(TRIM(B87))=0</formula>
    </cfRule>
  </conditionalFormatting>
  <conditionalFormatting sqref="B88">
    <cfRule type="containsBlanks" dxfId="1" priority="2">
      <formula>LEN(TRIM(B88))=0</formula>
    </cfRule>
  </conditionalFormatting>
  <conditionalFormatting sqref="B89">
    <cfRule type="containsBlanks" dxfId="0" priority="1">
      <formula>LEN(TRIM(B89))=0</formula>
    </cfRule>
  </conditionalFormatting>
  <dataValidations count="2">
    <dataValidation type="whole" operator="greaterThanOrEqual" allowBlank="1" showInputMessage="1" showErrorMessage="1" sqref="C95:C98 C92:C93">
      <formula1>0</formula1>
    </dataValidation>
    <dataValidation type="whole" errorStyle="warning" operator="greaterThan" allowBlank="1" showInputMessage="1" showErrorMessage="1" errorTitle="IMPORTANTE" error="Se recomienda leer las instrucciones antes de inciar con el llenado del presupuesto por objeto del gasto" sqref="B3:B5">
      <formula1>0</formula1>
    </dataValidation>
  </dataValidations>
  <pageMargins left="0.70866141732283472" right="0.70866141732283472" top="0.55118110236220474" bottom="0.55118110236220474" header="0.31496062992125984" footer="0.31496062992125984"/>
  <pageSetup scale="80" orientation="portrait" horizontalDpi="4294967295" verticalDpi="4294967295" r:id="rId1"/>
  <headerFooter>
    <oddFooter>&amp;L&amp;"-,Cursiva"&amp;10Ejercicio Fiscal 2019&amp;R&amp;"-,Cursiva"&amp;10Página &amp;P de &amp;N</oddFooter>
  </headerFooter>
  <drawing r:id="rId2"/>
</worksheet>
</file>

<file path=xl/worksheets/sheet2.xml><?xml version="1.0" encoding="utf-8"?>
<worksheet xmlns="http://schemas.openxmlformats.org/spreadsheetml/2006/main" xmlns:r="http://schemas.openxmlformats.org/officeDocument/2006/relationships">
  <sheetPr codeName="Hoja14">
    <tabColor rgb="FFFFFF00"/>
  </sheetPr>
  <dimension ref="A1:XFC522"/>
  <sheetViews>
    <sheetView zoomScale="110" zoomScaleNormal="110" zoomScalePageLayoutView="90" workbookViewId="0">
      <pane ySplit="6" topLeftCell="A237" activePane="bottomLeft" state="frozen"/>
      <selection pane="bottomLeft" activeCell="G111" sqref="G111"/>
    </sheetView>
  </sheetViews>
  <sheetFormatPr baseColWidth="10" defaultColWidth="0" defaultRowHeight="0" customHeight="1" zeroHeight="1"/>
  <cols>
    <col min="1" max="1" width="8.42578125" style="56" customWidth="1"/>
    <col min="2" max="2" width="55.140625" style="57" customWidth="1"/>
    <col min="3" max="3" width="15" style="58" customWidth="1"/>
    <col min="4" max="4" width="18.42578125" style="58" customWidth="1"/>
    <col min="5" max="5" width="18.5703125" style="58" customWidth="1"/>
    <col min="6" max="6" width="17" style="58" customWidth="1"/>
    <col min="7" max="7" width="16.7109375" style="58" customWidth="1"/>
    <col min="8" max="8" width="16.140625" style="58" customWidth="1"/>
    <col min="9" max="9" width="18.7109375" style="58" customWidth="1"/>
    <col min="10" max="10" width="16" style="58" customWidth="1"/>
    <col min="11" max="11" width="15.7109375" style="58" customWidth="1"/>
    <col min="12" max="12" width="17.7109375" style="58" customWidth="1"/>
    <col min="13" max="13" width="16.28515625" style="58" customWidth="1"/>
    <col min="14" max="14" width="0.28515625" style="25" customWidth="1"/>
    <col min="15" max="15" width="11.42578125" style="25" hidden="1" customWidth="1"/>
    <col min="16" max="28" width="0" style="25" hidden="1" customWidth="1"/>
    <col min="29" max="16383" width="11.42578125" style="25" hidden="1"/>
    <col min="16384" max="16384" width="3.28515625" style="25" hidden="1" customWidth="1"/>
  </cols>
  <sheetData>
    <row r="1" spans="1:15" customFormat="1" ht="33" customHeight="1">
      <c r="A1" s="423" t="s">
        <v>912</v>
      </c>
      <c r="B1" s="424"/>
      <c r="C1" s="424"/>
      <c r="D1" s="424"/>
      <c r="E1" s="424"/>
      <c r="F1" s="424"/>
      <c r="G1" s="424"/>
      <c r="H1" s="424"/>
      <c r="I1" s="424"/>
      <c r="J1" s="424"/>
      <c r="K1" s="424"/>
      <c r="L1" s="424"/>
      <c r="M1" s="424"/>
      <c r="N1" s="425"/>
    </row>
    <row r="2" spans="1:15" customFormat="1" ht="24" customHeight="1">
      <c r="A2" s="426" t="str">
        <f>'ESTIMACIÓN DE INGRESOS'!A2:C2</f>
        <v>Nombre del Municipio: Teocaltiche</v>
      </c>
      <c r="B2" s="427"/>
      <c r="C2" s="427"/>
      <c r="D2" s="427"/>
      <c r="E2" s="427"/>
      <c r="F2" s="427"/>
      <c r="G2" s="427"/>
      <c r="H2" s="427"/>
      <c r="I2" s="427"/>
      <c r="J2" s="427"/>
      <c r="K2" s="427"/>
      <c r="L2" s="427"/>
      <c r="M2" s="427"/>
      <c r="N2" s="428"/>
    </row>
    <row r="3" spans="1:15" s="183" customFormat="1" ht="31.15" customHeight="1">
      <c r="A3" s="430" t="s">
        <v>549</v>
      </c>
      <c r="B3" s="432" t="s">
        <v>3</v>
      </c>
      <c r="C3" s="437" t="s">
        <v>1055</v>
      </c>
      <c r="D3" s="438"/>
      <c r="E3" s="438"/>
      <c r="F3" s="438"/>
      <c r="G3" s="438"/>
      <c r="H3" s="438"/>
      <c r="I3" s="439"/>
      <c r="J3" s="434" t="s">
        <v>1056</v>
      </c>
      <c r="K3" s="435"/>
      <c r="L3" s="436"/>
      <c r="M3" s="429" t="s">
        <v>550</v>
      </c>
      <c r="N3" s="182"/>
    </row>
    <row r="4" spans="1:15" s="183" customFormat="1" ht="73.150000000000006" customHeight="1">
      <c r="A4" s="431"/>
      <c r="B4" s="433"/>
      <c r="C4" s="211" t="s">
        <v>1054</v>
      </c>
      <c r="D4" s="211" t="s">
        <v>1060</v>
      </c>
      <c r="E4" s="211" t="s">
        <v>1061</v>
      </c>
      <c r="F4" s="212" t="s">
        <v>1062</v>
      </c>
      <c r="G4" s="212" t="s">
        <v>1063</v>
      </c>
      <c r="H4" s="213" t="s">
        <v>1064</v>
      </c>
      <c r="I4" s="209" t="s">
        <v>1065</v>
      </c>
      <c r="J4" s="209" t="s">
        <v>1057</v>
      </c>
      <c r="K4" s="209" t="s">
        <v>1058</v>
      </c>
      <c r="L4" s="210" t="s">
        <v>1059</v>
      </c>
      <c r="M4" s="429"/>
      <c r="N4" s="182"/>
    </row>
    <row r="5" spans="1:15" s="144" customFormat="1" ht="6.6" customHeight="1">
      <c r="A5" s="139"/>
      <c r="B5" s="140"/>
      <c r="C5" s="141"/>
      <c r="D5" s="141"/>
      <c r="E5" s="140"/>
      <c r="F5" s="140"/>
      <c r="G5" s="140"/>
      <c r="H5" s="140"/>
      <c r="I5" s="142"/>
      <c r="J5" s="142"/>
      <c r="K5" s="142"/>
      <c r="L5" s="142"/>
      <c r="M5" s="142"/>
      <c r="N5" s="143"/>
    </row>
    <row r="6" spans="1:15" s="176" customFormat="1" ht="25.5" customHeight="1">
      <c r="A6" s="172">
        <v>1000</v>
      </c>
      <c r="B6" s="173" t="s">
        <v>35</v>
      </c>
      <c r="C6" s="174">
        <f t="shared" ref="C6:N6" si="0">C7+C12+C17+C26+C31+C38+C40</f>
        <v>29339252</v>
      </c>
      <c r="D6" s="174">
        <f>D7+D12+D17+D26+D31+D38+D40</f>
        <v>0</v>
      </c>
      <c r="E6" s="174">
        <f t="shared" si="0"/>
        <v>0</v>
      </c>
      <c r="F6" s="174">
        <f t="shared" si="0"/>
        <v>0</v>
      </c>
      <c r="G6" s="174">
        <f t="shared" si="0"/>
        <v>39878651</v>
      </c>
      <c r="H6" s="174">
        <f t="shared" si="0"/>
        <v>0</v>
      </c>
      <c r="I6" s="174">
        <f t="shared" si="0"/>
        <v>0</v>
      </c>
      <c r="J6" s="174">
        <f t="shared" si="0"/>
        <v>0</v>
      </c>
      <c r="K6" s="174">
        <f t="shared" si="0"/>
        <v>0</v>
      </c>
      <c r="L6" s="174">
        <f t="shared" si="0"/>
        <v>0</v>
      </c>
      <c r="M6" s="174">
        <f>SUM(C6:L6)</f>
        <v>69217903</v>
      </c>
      <c r="N6" s="175">
        <f t="shared" si="0"/>
        <v>0</v>
      </c>
    </row>
    <row r="7" spans="1:15" customFormat="1" ht="25.5" customHeight="1">
      <c r="A7" s="83">
        <v>1100</v>
      </c>
      <c r="B7" s="84" t="s">
        <v>141</v>
      </c>
      <c r="C7" s="278">
        <f>SUM(C8:C11)</f>
        <v>29339252</v>
      </c>
      <c r="D7" s="278">
        <f>SUM(D8:D11)</f>
        <v>0</v>
      </c>
      <c r="E7" s="278">
        <f t="shared" ref="E7:L7" si="1">SUM(E8:E11)</f>
        <v>0</v>
      </c>
      <c r="F7" s="278">
        <f t="shared" si="1"/>
        <v>0</v>
      </c>
      <c r="G7" s="278">
        <f t="shared" si="1"/>
        <v>17187148</v>
      </c>
      <c r="H7" s="278">
        <f t="shared" si="1"/>
        <v>0</v>
      </c>
      <c r="I7" s="278">
        <f t="shared" si="1"/>
        <v>0</v>
      </c>
      <c r="J7" s="278">
        <f t="shared" si="1"/>
        <v>0</v>
      </c>
      <c r="K7" s="278">
        <f t="shared" si="1"/>
        <v>0</v>
      </c>
      <c r="L7" s="278">
        <f t="shared" si="1"/>
        <v>0</v>
      </c>
      <c r="M7" s="278">
        <f t="shared" ref="M7:M70" si="2">SUM(C7:L7)</f>
        <v>46526400</v>
      </c>
      <c r="N7" s="279"/>
      <c r="O7">
        <v>1</v>
      </c>
    </row>
    <row r="8" spans="1:15" customFormat="1" ht="25.5" customHeight="1">
      <c r="A8" s="89">
        <v>111</v>
      </c>
      <c r="B8" s="85" t="s">
        <v>142</v>
      </c>
      <c r="C8" s="280">
        <v>3084624</v>
      </c>
      <c r="D8" s="280"/>
      <c r="E8" s="280"/>
      <c r="F8" s="280"/>
      <c r="G8" s="280"/>
      <c r="H8" s="280"/>
      <c r="I8" s="280"/>
      <c r="J8" s="280"/>
      <c r="K8" s="280"/>
      <c r="L8" s="280"/>
      <c r="M8" s="281">
        <f t="shared" si="2"/>
        <v>3084624</v>
      </c>
      <c r="N8" s="282"/>
      <c r="O8">
        <v>2</v>
      </c>
    </row>
    <row r="9" spans="1:15" customFormat="1" ht="25.5" customHeight="1">
      <c r="A9" s="89">
        <v>112</v>
      </c>
      <c r="B9" s="86" t="s">
        <v>143</v>
      </c>
      <c r="C9" s="280"/>
      <c r="D9" s="280"/>
      <c r="E9" s="280"/>
      <c r="F9" s="280"/>
      <c r="G9" s="280"/>
      <c r="H9" s="280"/>
      <c r="I9" s="280"/>
      <c r="J9" s="280"/>
      <c r="K9" s="280"/>
      <c r="L9" s="280"/>
      <c r="M9" s="281">
        <f t="shared" si="2"/>
        <v>0</v>
      </c>
      <c r="N9" s="282"/>
      <c r="O9">
        <v>3</v>
      </c>
    </row>
    <row r="10" spans="1:15" customFormat="1" ht="25.5" customHeight="1">
      <c r="A10" s="89">
        <v>113</v>
      </c>
      <c r="B10" s="86" t="s">
        <v>144</v>
      </c>
      <c r="C10" s="280">
        <v>26254628</v>
      </c>
      <c r="D10" s="280"/>
      <c r="E10" s="280"/>
      <c r="F10" s="280"/>
      <c r="G10" s="280">
        <v>17187148</v>
      </c>
      <c r="H10" s="280"/>
      <c r="I10" s="280"/>
      <c r="J10" s="280"/>
      <c r="K10" s="280"/>
      <c r="L10" s="280"/>
      <c r="M10" s="281">
        <f t="shared" si="2"/>
        <v>43441776</v>
      </c>
      <c r="N10" s="279"/>
    </row>
    <row r="11" spans="1:15" customFormat="1" ht="25.5" customHeight="1">
      <c r="A11" s="89">
        <v>114</v>
      </c>
      <c r="B11" s="86" t="s">
        <v>145</v>
      </c>
      <c r="C11" s="280"/>
      <c r="D11" s="280"/>
      <c r="E11" s="280"/>
      <c r="F11" s="280"/>
      <c r="G11" s="280"/>
      <c r="H11" s="280"/>
      <c r="I11" s="280"/>
      <c r="J11" s="280"/>
      <c r="K11" s="280"/>
      <c r="L11" s="280"/>
      <c r="M11" s="281">
        <f t="shared" si="2"/>
        <v>0</v>
      </c>
      <c r="N11" s="279"/>
      <c r="O11">
        <v>101</v>
      </c>
    </row>
    <row r="12" spans="1:15" customFormat="1" ht="25.5" customHeight="1">
      <c r="A12" s="83">
        <v>1200</v>
      </c>
      <c r="B12" s="84" t="s">
        <v>146</v>
      </c>
      <c r="C12" s="278">
        <f t="shared" ref="C12:L12" si="3">SUM(C13:C16)</f>
        <v>0</v>
      </c>
      <c r="D12" s="278">
        <f>SUM(D13:D16)</f>
        <v>0</v>
      </c>
      <c r="E12" s="278">
        <f t="shared" si="3"/>
        <v>0</v>
      </c>
      <c r="F12" s="278">
        <f t="shared" si="3"/>
        <v>0</v>
      </c>
      <c r="G12" s="278">
        <f t="shared" si="3"/>
        <v>9576743</v>
      </c>
      <c r="H12" s="278">
        <f t="shared" si="3"/>
        <v>0</v>
      </c>
      <c r="I12" s="278">
        <f t="shared" si="3"/>
        <v>0</v>
      </c>
      <c r="J12" s="278">
        <f t="shared" si="3"/>
        <v>0</v>
      </c>
      <c r="K12" s="278">
        <f t="shared" si="3"/>
        <v>0</v>
      </c>
      <c r="L12" s="278">
        <f t="shared" si="3"/>
        <v>0</v>
      </c>
      <c r="M12" s="278">
        <f t="shared" si="2"/>
        <v>9576743</v>
      </c>
      <c r="N12" s="283"/>
      <c r="O12">
        <v>102</v>
      </c>
    </row>
    <row r="13" spans="1:15" customFormat="1" ht="25.5" customHeight="1">
      <c r="A13" s="89">
        <v>121</v>
      </c>
      <c r="B13" s="86" t="s">
        <v>147</v>
      </c>
      <c r="C13" s="280"/>
      <c r="D13" s="280"/>
      <c r="E13" s="280"/>
      <c r="F13" s="280"/>
      <c r="G13" s="280"/>
      <c r="H13" s="280"/>
      <c r="I13" s="280"/>
      <c r="J13" s="280"/>
      <c r="K13" s="280"/>
      <c r="L13" s="280"/>
      <c r="M13" s="281">
        <f t="shared" si="2"/>
        <v>0</v>
      </c>
      <c r="N13" s="279"/>
      <c r="O13">
        <v>103</v>
      </c>
    </row>
    <row r="14" spans="1:15" customFormat="1" ht="25.5" customHeight="1">
      <c r="A14" s="89">
        <v>122</v>
      </c>
      <c r="B14" s="86" t="s">
        <v>148</v>
      </c>
      <c r="C14" s="280"/>
      <c r="D14" s="280"/>
      <c r="E14" s="280"/>
      <c r="F14" s="280"/>
      <c r="G14" s="280">
        <v>9576743</v>
      </c>
      <c r="H14" s="280"/>
      <c r="I14" s="280"/>
      <c r="J14" s="280"/>
      <c r="K14" s="280"/>
      <c r="L14" s="280"/>
      <c r="M14" s="281">
        <f t="shared" si="2"/>
        <v>9576743</v>
      </c>
      <c r="N14" s="279"/>
      <c r="O14">
        <v>104</v>
      </c>
    </row>
    <row r="15" spans="1:15" customFormat="1" ht="25.5" customHeight="1">
      <c r="A15" s="89">
        <v>123</v>
      </c>
      <c r="B15" s="86" t="s">
        <v>149</v>
      </c>
      <c r="C15" s="280"/>
      <c r="D15" s="280"/>
      <c r="E15" s="280"/>
      <c r="F15" s="280"/>
      <c r="G15" s="280"/>
      <c r="H15" s="280"/>
      <c r="I15" s="280"/>
      <c r="J15" s="280"/>
      <c r="K15" s="280"/>
      <c r="L15" s="280"/>
      <c r="M15" s="281">
        <f t="shared" si="2"/>
        <v>0</v>
      </c>
      <c r="N15" s="279"/>
      <c r="O15">
        <v>105</v>
      </c>
    </row>
    <row r="16" spans="1:15" customFormat="1" ht="39" customHeight="1">
      <c r="A16" s="89">
        <v>124</v>
      </c>
      <c r="B16" s="86" t="s">
        <v>150</v>
      </c>
      <c r="C16" s="280"/>
      <c r="D16" s="280"/>
      <c r="E16" s="280"/>
      <c r="F16" s="280"/>
      <c r="G16" s="280"/>
      <c r="H16" s="280"/>
      <c r="I16" s="280"/>
      <c r="J16" s="280"/>
      <c r="K16" s="280"/>
      <c r="L16" s="280"/>
      <c r="M16" s="281">
        <f t="shared" si="2"/>
        <v>0</v>
      </c>
      <c r="N16" s="279"/>
      <c r="O16">
        <v>106</v>
      </c>
    </row>
    <row r="17" spans="1:15" customFormat="1" ht="25.5" customHeight="1">
      <c r="A17" s="83">
        <v>1300</v>
      </c>
      <c r="B17" s="84" t="s">
        <v>151</v>
      </c>
      <c r="C17" s="278">
        <f>SUM(C18:C25)</f>
        <v>0</v>
      </c>
      <c r="D17" s="278">
        <f>SUM(D18:D25)</f>
        <v>0</v>
      </c>
      <c r="E17" s="278">
        <f t="shared" ref="E17:N17" si="4">SUM(E18:E25)</f>
        <v>0</v>
      </c>
      <c r="F17" s="278">
        <f t="shared" si="4"/>
        <v>0</v>
      </c>
      <c r="G17" s="278">
        <f t="shared" si="4"/>
        <v>10340560</v>
      </c>
      <c r="H17" s="278">
        <f t="shared" si="4"/>
        <v>0</v>
      </c>
      <c r="I17" s="278">
        <f t="shared" si="4"/>
        <v>0</v>
      </c>
      <c r="J17" s="278">
        <f t="shared" si="4"/>
        <v>0</v>
      </c>
      <c r="K17" s="278">
        <f t="shared" si="4"/>
        <v>0</v>
      </c>
      <c r="L17" s="278">
        <f t="shared" si="4"/>
        <v>0</v>
      </c>
      <c r="M17" s="278">
        <f t="shared" si="2"/>
        <v>10340560</v>
      </c>
      <c r="N17" s="284">
        <f t="shared" si="4"/>
        <v>0</v>
      </c>
      <c r="O17">
        <v>199</v>
      </c>
    </row>
    <row r="18" spans="1:15" customFormat="1" ht="25.5" customHeight="1">
      <c r="A18" s="89">
        <v>131</v>
      </c>
      <c r="B18" s="86" t="s">
        <v>152</v>
      </c>
      <c r="C18" s="280"/>
      <c r="D18" s="280"/>
      <c r="E18" s="280"/>
      <c r="F18" s="280"/>
      <c r="G18" s="280"/>
      <c r="H18" s="280"/>
      <c r="I18" s="280"/>
      <c r="J18" s="280"/>
      <c r="K18" s="280"/>
      <c r="L18" s="280"/>
      <c r="M18" s="281">
        <f t="shared" si="2"/>
        <v>0</v>
      </c>
      <c r="N18" s="279"/>
    </row>
    <row r="19" spans="1:15" customFormat="1" ht="25.5" customHeight="1">
      <c r="A19" s="89">
        <v>132</v>
      </c>
      <c r="B19" s="86" t="s">
        <v>153</v>
      </c>
      <c r="C19" s="280"/>
      <c r="D19" s="280"/>
      <c r="E19" s="280"/>
      <c r="F19" s="280"/>
      <c r="G19" s="280">
        <v>9528060</v>
      </c>
      <c r="H19" s="280"/>
      <c r="I19" s="280"/>
      <c r="J19" s="280"/>
      <c r="K19" s="280"/>
      <c r="L19" s="280"/>
      <c r="M19" s="281">
        <f t="shared" si="2"/>
        <v>9528060</v>
      </c>
      <c r="N19" s="279"/>
      <c r="O19" s="25" t="s">
        <v>154</v>
      </c>
    </row>
    <row r="20" spans="1:15" customFormat="1" ht="25.5" customHeight="1">
      <c r="A20" s="89">
        <v>133</v>
      </c>
      <c r="B20" s="86" t="s">
        <v>155</v>
      </c>
      <c r="C20" s="280"/>
      <c r="D20" s="280"/>
      <c r="E20" s="280"/>
      <c r="F20" s="280"/>
      <c r="G20" s="280">
        <v>812500</v>
      </c>
      <c r="H20" s="280"/>
      <c r="I20" s="280"/>
      <c r="J20" s="280"/>
      <c r="K20" s="280"/>
      <c r="L20" s="280"/>
      <c r="M20" s="281">
        <f t="shared" si="2"/>
        <v>812500</v>
      </c>
      <c r="N20" s="279"/>
      <c r="O20">
        <v>201</v>
      </c>
    </row>
    <row r="21" spans="1:15" customFormat="1" ht="25.5" customHeight="1">
      <c r="A21" s="89">
        <v>134</v>
      </c>
      <c r="B21" s="86" t="s">
        <v>156</v>
      </c>
      <c r="C21" s="280"/>
      <c r="D21" s="280"/>
      <c r="E21" s="280"/>
      <c r="F21" s="280"/>
      <c r="G21" s="280"/>
      <c r="H21" s="280"/>
      <c r="I21" s="280"/>
      <c r="J21" s="280"/>
      <c r="K21" s="280"/>
      <c r="L21" s="280"/>
      <c r="M21" s="281">
        <f t="shared" si="2"/>
        <v>0</v>
      </c>
      <c r="N21" s="279"/>
      <c r="O21">
        <v>203</v>
      </c>
    </row>
    <row r="22" spans="1:15" customFormat="1" ht="25.5" customHeight="1">
      <c r="A22" s="89">
        <v>135</v>
      </c>
      <c r="B22" s="86" t="s">
        <v>157</v>
      </c>
      <c r="C22" s="280"/>
      <c r="D22" s="280"/>
      <c r="E22" s="280"/>
      <c r="F22" s="280"/>
      <c r="G22" s="280"/>
      <c r="H22" s="280"/>
      <c r="I22" s="280"/>
      <c r="J22" s="280"/>
      <c r="K22" s="280"/>
      <c r="L22" s="280"/>
      <c r="M22" s="281">
        <f t="shared" si="2"/>
        <v>0</v>
      </c>
      <c r="N22" s="279"/>
      <c r="O22">
        <v>205</v>
      </c>
    </row>
    <row r="23" spans="1:15" customFormat="1" ht="25.5">
      <c r="A23" s="89">
        <v>136</v>
      </c>
      <c r="B23" s="86" t="s">
        <v>158</v>
      </c>
      <c r="C23" s="280"/>
      <c r="D23" s="280"/>
      <c r="E23" s="280"/>
      <c r="F23" s="280"/>
      <c r="G23" s="280"/>
      <c r="H23" s="280"/>
      <c r="I23" s="280"/>
      <c r="J23" s="280"/>
      <c r="K23" s="280"/>
      <c r="L23" s="280"/>
      <c r="M23" s="281">
        <f t="shared" si="2"/>
        <v>0</v>
      </c>
      <c r="N23" s="279"/>
      <c r="O23">
        <v>207</v>
      </c>
    </row>
    <row r="24" spans="1:15" customFormat="1" ht="25.5" customHeight="1">
      <c r="A24" s="89">
        <v>137</v>
      </c>
      <c r="B24" s="86" t="s">
        <v>159</v>
      </c>
      <c r="C24" s="280"/>
      <c r="D24" s="280"/>
      <c r="E24" s="280"/>
      <c r="F24" s="280"/>
      <c r="G24" s="280"/>
      <c r="H24" s="280"/>
      <c r="I24" s="280"/>
      <c r="J24" s="280"/>
      <c r="K24" s="280"/>
      <c r="L24" s="280"/>
      <c r="M24" s="281">
        <f t="shared" si="2"/>
        <v>0</v>
      </c>
      <c r="N24" s="279"/>
      <c r="O24">
        <v>209</v>
      </c>
    </row>
    <row r="25" spans="1:15" customFormat="1" ht="25.5">
      <c r="A25" s="89">
        <v>138</v>
      </c>
      <c r="B25" s="86" t="s">
        <v>160</v>
      </c>
      <c r="C25" s="280"/>
      <c r="D25" s="280"/>
      <c r="E25" s="280"/>
      <c r="F25" s="280"/>
      <c r="G25" s="280"/>
      <c r="H25" s="280"/>
      <c r="I25" s="280"/>
      <c r="J25" s="280"/>
      <c r="K25" s="280"/>
      <c r="L25" s="280"/>
      <c r="M25" s="281">
        <f t="shared" si="2"/>
        <v>0</v>
      </c>
      <c r="N25" s="279"/>
      <c r="O25">
        <v>211</v>
      </c>
    </row>
    <row r="26" spans="1:15" customFormat="1" ht="25.5" customHeight="1">
      <c r="A26" s="83">
        <v>1400</v>
      </c>
      <c r="B26" s="84" t="s">
        <v>161</v>
      </c>
      <c r="C26" s="278">
        <f t="shared" ref="C26:N26" si="5">SUM(C27:C30)</f>
        <v>0</v>
      </c>
      <c r="D26" s="278">
        <f>SUM(D27:D30)</f>
        <v>0</v>
      </c>
      <c r="E26" s="278">
        <f t="shared" si="5"/>
        <v>0</v>
      </c>
      <c r="F26" s="278">
        <f t="shared" si="5"/>
        <v>0</v>
      </c>
      <c r="G26" s="278">
        <f t="shared" si="5"/>
        <v>2074200</v>
      </c>
      <c r="H26" s="278">
        <f t="shared" si="5"/>
        <v>0</v>
      </c>
      <c r="I26" s="278">
        <f t="shared" si="5"/>
        <v>0</v>
      </c>
      <c r="J26" s="278">
        <f t="shared" si="5"/>
        <v>0</v>
      </c>
      <c r="K26" s="278">
        <f t="shared" si="5"/>
        <v>0</v>
      </c>
      <c r="L26" s="278">
        <f t="shared" si="5"/>
        <v>0</v>
      </c>
      <c r="M26" s="278">
        <f t="shared" si="2"/>
        <v>2074200</v>
      </c>
      <c r="N26" s="284">
        <f t="shared" si="5"/>
        <v>0</v>
      </c>
      <c r="O26">
        <v>213</v>
      </c>
    </row>
    <row r="27" spans="1:15" customFormat="1" ht="25.5" customHeight="1">
      <c r="A27" s="89">
        <v>141</v>
      </c>
      <c r="B27" s="86" t="s">
        <v>162</v>
      </c>
      <c r="C27" s="280"/>
      <c r="D27" s="280"/>
      <c r="E27" s="280"/>
      <c r="F27" s="280"/>
      <c r="G27" s="280">
        <v>1431100</v>
      </c>
      <c r="H27" s="280"/>
      <c r="I27" s="280"/>
      <c r="J27" s="280"/>
      <c r="K27" s="280"/>
      <c r="L27" s="280"/>
      <c r="M27" s="281">
        <f t="shared" si="2"/>
        <v>1431100</v>
      </c>
      <c r="N27" s="279"/>
      <c r="O27">
        <v>215</v>
      </c>
    </row>
    <row r="28" spans="1:15" customFormat="1" ht="25.5" customHeight="1">
      <c r="A28" s="89">
        <v>142</v>
      </c>
      <c r="B28" s="86" t="s">
        <v>163</v>
      </c>
      <c r="C28" s="280"/>
      <c r="D28" s="280"/>
      <c r="E28" s="280"/>
      <c r="F28" s="280"/>
      <c r="G28" s="280"/>
      <c r="H28" s="280"/>
      <c r="I28" s="280"/>
      <c r="J28" s="280"/>
      <c r="K28" s="280"/>
      <c r="L28" s="280"/>
      <c r="M28" s="281">
        <f t="shared" si="2"/>
        <v>0</v>
      </c>
      <c r="N28" s="279"/>
      <c r="O28">
        <v>217</v>
      </c>
    </row>
    <row r="29" spans="1:15" customFormat="1" ht="25.5" customHeight="1">
      <c r="A29" s="89">
        <v>143</v>
      </c>
      <c r="B29" s="86" t="s">
        <v>164</v>
      </c>
      <c r="C29" s="280"/>
      <c r="D29" s="280"/>
      <c r="E29" s="280"/>
      <c r="F29" s="280"/>
      <c r="G29" s="280">
        <v>643100</v>
      </c>
      <c r="H29" s="280"/>
      <c r="I29" s="280"/>
      <c r="J29" s="280"/>
      <c r="K29" s="280"/>
      <c r="L29" s="280"/>
      <c r="M29" s="281">
        <f t="shared" si="2"/>
        <v>643100</v>
      </c>
      <c r="N29" s="279"/>
      <c r="O29">
        <v>219</v>
      </c>
    </row>
    <row r="30" spans="1:15" customFormat="1" ht="25.5" customHeight="1">
      <c r="A30" s="89">
        <v>144</v>
      </c>
      <c r="B30" s="86" t="s">
        <v>165</v>
      </c>
      <c r="C30" s="280"/>
      <c r="D30" s="280"/>
      <c r="E30" s="280"/>
      <c r="F30" s="280"/>
      <c r="G30" s="280"/>
      <c r="H30" s="280"/>
      <c r="I30" s="280"/>
      <c r="J30" s="280"/>
      <c r="K30" s="280"/>
      <c r="L30" s="280"/>
      <c r="M30" s="281">
        <f t="shared" si="2"/>
        <v>0</v>
      </c>
      <c r="N30" s="279"/>
      <c r="O30">
        <v>221</v>
      </c>
    </row>
    <row r="31" spans="1:15" customFormat="1" ht="25.5" customHeight="1">
      <c r="A31" s="83">
        <v>1500</v>
      </c>
      <c r="B31" s="84" t="s">
        <v>166</v>
      </c>
      <c r="C31" s="278">
        <f t="shared" ref="C31:N31" si="6">SUM(C32:C37)</f>
        <v>0</v>
      </c>
      <c r="D31" s="278">
        <f>SUM(D32:D37)</f>
        <v>0</v>
      </c>
      <c r="E31" s="278">
        <f t="shared" si="6"/>
        <v>0</v>
      </c>
      <c r="F31" s="278">
        <f t="shared" si="6"/>
        <v>0</v>
      </c>
      <c r="G31" s="278">
        <f t="shared" si="6"/>
        <v>700000</v>
      </c>
      <c r="H31" s="278">
        <f t="shared" si="6"/>
        <v>0</v>
      </c>
      <c r="I31" s="278">
        <f t="shared" si="6"/>
        <v>0</v>
      </c>
      <c r="J31" s="278">
        <f t="shared" si="6"/>
        <v>0</v>
      </c>
      <c r="K31" s="278">
        <f t="shared" si="6"/>
        <v>0</v>
      </c>
      <c r="L31" s="278">
        <f t="shared" si="6"/>
        <v>0</v>
      </c>
      <c r="M31" s="278">
        <f t="shared" si="2"/>
        <v>700000</v>
      </c>
      <c r="N31" s="284">
        <f t="shared" si="6"/>
        <v>0</v>
      </c>
      <c r="O31">
        <v>223</v>
      </c>
    </row>
    <row r="32" spans="1:15" customFormat="1" ht="25.5" customHeight="1">
      <c r="A32" s="89">
        <v>151</v>
      </c>
      <c r="B32" s="86" t="s">
        <v>167</v>
      </c>
      <c r="C32" s="280"/>
      <c r="D32" s="280"/>
      <c r="E32" s="280"/>
      <c r="F32" s="280"/>
      <c r="G32" s="280"/>
      <c r="H32" s="280"/>
      <c r="I32" s="280"/>
      <c r="J32" s="280"/>
      <c r="K32" s="280"/>
      <c r="L32" s="280"/>
      <c r="M32" s="281">
        <f t="shared" si="2"/>
        <v>0</v>
      </c>
      <c r="N32" s="279"/>
      <c r="O32">
        <v>225</v>
      </c>
    </row>
    <row r="33" spans="1:15" customFormat="1" ht="25.5" customHeight="1">
      <c r="A33" s="89">
        <v>152</v>
      </c>
      <c r="B33" s="86" t="s">
        <v>123</v>
      </c>
      <c r="C33" s="280"/>
      <c r="D33" s="280"/>
      <c r="E33" s="280"/>
      <c r="F33" s="280"/>
      <c r="G33" s="280">
        <v>150000</v>
      </c>
      <c r="H33" s="280"/>
      <c r="I33" s="280"/>
      <c r="J33" s="280"/>
      <c r="K33" s="280"/>
      <c r="L33" s="280"/>
      <c r="M33" s="281">
        <f t="shared" si="2"/>
        <v>150000</v>
      </c>
      <c r="N33" s="279"/>
      <c r="O33">
        <v>227</v>
      </c>
    </row>
    <row r="34" spans="1:15" customFormat="1" ht="25.5" customHeight="1">
      <c r="A34" s="89">
        <v>153</v>
      </c>
      <c r="B34" s="86" t="s">
        <v>168</v>
      </c>
      <c r="C34" s="280"/>
      <c r="D34" s="280"/>
      <c r="E34" s="280"/>
      <c r="F34" s="280"/>
      <c r="G34" s="280"/>
      <c r="H34" s="280"/>
      <c r="I34" s="280"/>
      <c r="J34" s="280"/>
      <c r="K34" s="280"/>
      <c r="L34" s="280"/>
      <c r="M34" s="281">
        <f t="shared" si="2"/>
        <v>0</v>
      </c>
      <c r="N34" s="279"/>
      <c r="O34">
        <v>229</v>
      </c>
    </row>
    <row r="35" spans="1:15" customFormat="1" ht="25.5" customHeight="1">
      <c r="A35" s="89">
        <v>154</v>
      </c>
      <c r="B35" s="86" t="s">
        <v>169</v>
      </c>
      <c r="C35" s="280"/>
      <c r="D35" s="280"/>
      <c r="E35" s="280"/>
      <c r="F35" s="280"/>
      <c r="G35" s="280"/>
      <c r="H35" s="280"/>
      <c r="I35" s="280"/>
      <c r="J35" s="280"/>
      <c r="K35" s="280"/>
      <c r="L35" s="280"/>
      <c r="M35" s="281">
        <f t="shared" si="2"/>
        <v>0</v>
      </c>
      <c r="N35" s="279"/>
      <c r="O35" s="25" t="s">
        <v>170</v>
      </c>
    </row>
    <row r="36" spans="1:15" customFormat="1" ht="25.5" customHeight="1">
      <c r="A36" s="89">
        <v>155</v>
      </c>
      <c r="B36" s="86" t="s">
        <v>171</v>
      </c>
      <c r="C36" s="280"/>
      <c r="D36" s="280"/>
      <c r="E36" s="280"/>
      <c r="F36" s="280"/>
      <c r="G36" s="280"/>
      <c r="H36" s="280"/>
      <c r="I36" s="280"/>
      <c r="J36" s="280"/>
      <c r="K36" s="280"/>
      <c r="L36" s="280"/>
      <c r="M36" s="281">
        <f t="shared" si="2"/>
        <v>0</v>
      </c>
      <c r="N36" s="279"/>
      <c r="O36">
        <v>202</v>
      </c>
    </row>
    <row r="37" spans="1:15" customFormat="1" ht="25.5" customHeight="1">
      <c r="A37" s="89">
        <v>159</v>
      </c>
      <c r="B37" s="86" t="s">
        <v>172</v>
      </c>
      <c r="C37" s="280"/>
      <c r="D37" s="280"/>
      <c r="E37" s="280"/>
      <c r="F37" s="280"/>
      <c r="G37" s="280">
        <v>550000</v>
      </c>
      <c r="H37" s="280"/>
      <c r="I37" s="280"/>
      <c r="J37" s="280"/>
      <c r="K37" s="280"/>
      <c r="L37" s="280"/>
      <c r="M37" s="281">
        <f t="shared" si="2"/>
        <v>550000</v>
      </c>
      <c r="N37" s="279"/>
      <c r="O37">
        <v>204</v>
      </c>
    </row>
    <row r="38" spans="1:15" customFormat="1" ht="25.5" customHeight="1">
      <c r="A38" s="83">
        <v>1600</v>
      </c>
      <c r="B38" s="78" t="s">
        <v>173</v>
      </c>
      <c r="C38" s="278">
        <f t="shared" ref="C38:N38" si="7">SUM(C39)</f>
        <v>0</v>
      </c>
      <c r="D38" s="278">
        <f t="shared" si="7"/>
        <v>0</v>
      </c>
      <c r="E38" s="278">
        <f t="shared" si="7"/>
        <v>0</v>
      </c>
      <c r="F38" s="278">
        <f t="shared" si="7"/>
        <v>0</v>
      </c>
      <c r="G38" s="278">
        <f t="shared" si="7"/>
        <v>0</v>
      </c>
      <c r="H38" s="278">
        <f t="shared" si="7"/>
        <v>0</v>
      </c>
      <c r="I38" s="278">
        <f t="shared" si="7"/>
        <v>0</v>
      </c>
      <c r="J38" s="278">
        <f t="shared" si="7"/>
        <v>0</v>
      </c>
      <c r="K38" s="278">
        <f t="shared" si="7"/>
        <v>0</v>
      </c>
      <c r="L38" s="278">
        <f t="shared" si="7"/>
        <v>0</v>
      </c>
      <c r="M38" s="278">
        <f t="shared" si="2"/>
        <v>0</v>
      </c>
      <c r="N38" s="284">
        <f t="shared" si="7"/>
        <v>0</v>
      </c>
      <c r="O38">
        <v>206</v>
      </c>
    </row>
    <row r="39" spans="1:15" customFormat="1" ht="30" customHeight="1">
      <c r="A39" s="89">
        <v>161</v>
      </c>
      <c r="B39" s="86" t="s">
        <v>174</v>
      </c>
      <c r="C39" s="280"/>
      <c r="D39" s="280"/>
      <c r="E39" s="280"/>
      <c r="F39" s="280"/>
      <c r="G39" s="280"/>
      <c r="H39" s="280"/>
      <c r="I39" s="280"/>
      <c r="J39" s="280"/>
      <c r="K39" s="280"/>
      <c r="L39" s="280"/>
      <c r="M39" s="281">
        <f t="shared" si="2"/>
        <v>0</v>
      </c>
      <c r="N39" s="279"/>
      <c r="O39">
        <v>208</v>
      </c>
    </row>
    <row r="40" spans="1:15" customFormat="1" ht="25.5" customHeight="1">
      <c r="A40" s="90">
        <v>1700</v>
      </c>
      <c r="B40" s="84" t="s">
        <v>175</v>
      </c>
      <c r="C40" s="278">
        <f t="shared" ref="C40:N40" si="8">SUM(C41:C42)</f>
        <v>0</v>
      </c>
      <c r="D40" s="278">
        <f>SUM(D41:D42)</f>
        <v>0</v>
      </c>
      <c r="E40" s="278">
        <f t="shared" si="8"/>
        <v>0</v>
      </c>
      <c r="F40" s="278">
        <f t="shared" si="8"/>
        <v>0</v>
      </c>
      <c r="G40" s="278">
        <f t="shared" si="8"/>
        <v>0</v>
      </c>
      <c r="H40" s="278">
        <f t="shared" si="8"/>
        <v>0</v>
      </c>
      <c r="I40" s="278">
        <f t="shared" si="8"/>
        <v>0</v>
      </c>
      <c r="J40" s="278">
        <f t="shared" si="8"/>
        <v>0</v>
      </c>
      <c r="K40" s="278">
        <f t="shared" si="8"/>
        <v>0</v>
      </c>
      <c r="L40" s="278">
        <f t="shared" si="8"/>
        <v>0</v>
      </c>
      <c r="M40" s="278">
        <f t="shared" si="2"/>
        <v>0</v>
      </c>
      <c r="N40" s="284">
        <f t="shared" si="8"/>
        <v>0</v>
      </c>
      <c r="O40">
        <v>210</v>
      </c>
    </row>
    <row r="41" spans="1:15" customFormat="1" ht="25.5" customHeight="1">
      <c r="A41" s="89">
        <v>171</v>
      </c>
      <c r="B41" s="86" t="s">
        <v>176</v>
      </c>
      <c r="C41" s="280"/>
      <c r="D41" s="280"/>
      <c r="E41" s="280"/>
      <c r="F41" s="280"/>
      <c r="G41" s="280"/>
      <c r="H41" s="280"/>
      <c r="I41" s="280"/>
      <c r="J41" s="280"/>
      <c r="K41" s="280"/>
      <c r="L41" s="280"/>
      <c r="M41" s="281">
        <f t="shared" si="2"/>
        <v>0</v>
      </c>
      <c r="N41" s="279"/>
      <c r="O41">
        <v>212</v>
      </c>
    </row>
    <row r="42" spans="1:15" customFormat="1" ht="25.5" customHeight="1">
      <c r="A42" s="89">
        <v>172</v>
      </c>
      <c r="B42" s="86" t="s">
        <v>177</v>
      </c>
      <c r="C42" s="280"/>
      <c r="D42" s="280"/>
      <c r="E42" s="280"/>
      <c r="F42" s="280"/>
      <c r="G42" s="280"/>
      <c r="H42" s="280"/>
      <c r="I42" s="280"/>
      <c r="J42" s="280"/>
      <c r="K42" s="280"/>
      <c r="L42" s="280"/>
      <c r="M42" s="281">
        <f t="shared" si="2"/>
        <v>0</v>
      </c>
      <c r="N42" s="279"/>
      <c r="O42">
        <v>214</v>
      </c>
    </row>
    <row r="43" spans="1:15" s="177" customFormat="1" ht="25.5" customHeight="1">
      <c r="A43" s="172">
        <v>2000</v>
      </c>
      <c r="B43" s="173" t="s">
        <v>43</v>
      </c>
      <c r="C43" s="285">
        <f t="shared" ref="C43:N43" si="9">C44+C53+C57+C67+C77+C85+C88+C94+C98</f>
        <v>0</v>
      </c>
      <c r="D43" s="285">
        <f>D44+D53+D57+D67+D77+D85+D88+D94+D98</f>
        <v>0</v>
      </c>
      <c r="E43" s="285">
        <f t="shared" si="9"/>
        <v>0</v>
      </c>
      <c r="F43" s="285">
        <f t="shared" si="9"/>
        <v>0</v>
      </c>
      <c r="G43" s="285">
        <f t="shared" si="9"/>
        <v>14201000</v>
      </c>
      <c r="H43" s="285">
        <f t="shared" si="9"/>
        <v>0</v>
      </c>
      <c r="I43" s="285">
        <f t="shared" si="9"/>
        <v>0</v>
      </c>
      <c r="J43" s="285">
        <f t="shared" si="9"/>
        <v>0</v>
      </c>
      <c r="K43" s="285">
        <f t="shared" si="9"/>
        <v>0</v>
      </c>
      <c r="L43" s="285">
        <f t="shared" si="9"/>
        <v>0</v>
      </c>
      <c r="M43" s="285">
        <f t="shared" si="2"/>
        <v>14201000</v>
      </c>
      <c r="N43" s="286">
        <f t="shared" si="9"/>
        <v>0</v>
      </c>
      <c r="O43" s="177">
        <v>216</v>
      </c>
    </row>
    <row r="44" spans="1:15" customFormat="1" ht="30">
      <c r="A44" s="83">
        <v>2100</v>
      </c>
      <c r="B44" s="84" t="s">
        <v>178</v>
      </c>
      <c r="C44" s="278">
        <f t="shared" ref="C44:N44" si="10">SUM(C45:C52)</f>
        <v>0</v>
      </c>
      <c r="D44" s="278">
        <f>SUM(D45:D52)</f>
        <v>0</v>
      </c>
      <c r="E44" s="278">
        <f t="shared" si="10"/>
        <v>0</v>
      </c>
      <c r="F44" s="278">
        <f t="shared" si="10"/>
        <v>0</v>
      </c>
      <c r="G44" s="278">
        <f t="shared" si="10"/>
        <v>902000</v>
      </c>
      <c r="H44" s="278">
        <f t="shared" si="10"/>
        <v>0</v>
      </c>
      <c r="I44" s="278">
        <f t="shared" si="10"/>
        <v>0</v>
      </c>
      <c r="J44" s="278">
        <f t="shared" si="10"/>
        <v>0</v>
      </c>
      <c r="K44" s="278">
        <f t="shared" si="10"/>
        <v>0</v>
      </c>
      <c r="L44" s="278">
        <f t="shared" si="10"/>
        <v>0</v>
      </c>
      <c r="M44" s="278">
        <f t="shared" si="2"/>
        <v>902000</v>
      </c>
      <c r="N44" s="284">
        <f t="shared" si="10"/>
        <v>0</v>
      </c>
      <c r="O44">
        <v>224</v>
      </c>
    </row>
    <row r="45" spans="1:15" customFormat="1" ht="25.5" customHeight="1">
      <c r="A45" s="89">
        <v>211</v>
      </c>
      <c r="B45" s="86" t="s">
        <v>179</v>
      </c>
      <c r="C45" s="280"/>
      <c r="D45" s="280"/>
      <c r="E45" s="280"/>
      <c r="F45" s="280"/>
      <c r="G45" s="280">
        <v>150000</v>
      </c>
      <c r="H45" s="280"/>
      <c r="I45" s="280"/>
      <c r="J45" s="280"/>
      <c r="K45" s="280"/>
      <c r="L45" s="280"/>
      <c r="M45" s="281">
        <f t="shared" si="2"/>
        <v>150000</v>
      </c>
      <c r="N45" s="279"/>
      <c r="O45">
        <v>226</v>
      </c>
    </row>
    <row r="46" spans="1:15" customFormat="1" ht="25.5" customHeight="1">
      <c r="A46" s="89">
        <v>212</v>
      </c>
      <c r="B46" s="86" t="s">
        <v>180</v>
      </c>
      <c r="C46" s="280"/>
      <c r="D46" s="280"/>
      <c r="E46" s="280"/>
      <c r="F46" s="280"/>
      <c r="G46" s="280"/>
      <c r="H46" s="280"/>
      <c r="I46" s="280"/>
      <c r="J46" s="280"/>
      <c r="K46" s="280"/>
      <c r="L46" s="280"/>
      <c r="M46" s="281">
        <f t="shared" si="2"/>
        <v>0</v>
      </c>
      <c r="N46" s="279"/>
      <c r="O46">
        <v>228</v>
      </c>
    </row>
    <row r="47" spans="1:15" customFormat="1" ht="25.5" customHeight="1">
      <c r="A47" s="89">
        <v>213</v>
      </c>
      <c r="B47" s="86" t="s">
        <v>181</v>
      </c>
      <c r="C47" s="280"/>
      <c r="D47" s="280"/>
      <c r="E47" s="280"/>
      <c r="F47" s="280"/>
      <c r="G47" s="280"/>
      <c r="H47" s="280"/>
      <c r="I47" s="280"/>
      <c r="J47" s="280"/>
      <c r="K47" s="280"/>
      <c r="L47" s="280"/>
      <c r="M47" s="281">
        <f t="shared" si="2"/>
        <v>0</v>
      </c>
      <c r="N47" s="279"/>
      <c r="O47">
        <v>230</v>
      </c>
    </row>
    <row r="48" spans="1:15" customFormat="1" ht="34.5" customHeight="1">
      <c r="A48" s="89">
        <v>214</v>
      </c>
      <c r="B48" s="86" t="s">
        <v>182</v>
      </c>
      <c r="C48" s="280"/>
      <c r="D48" s="280"/>
      <c r="E48" s="280"/>
      <c r="F48" s="280"/>
      <c r="G48" s="280">
        <v>50000</v>
      </c>
      <c r="H48" s="280"/>
      <c r="I48" s="280"/>
      <c r="J48" s="280"/>
      <c r="K48" s="280"/>
      <c r="L48" s="280"/>
      <c r="M48" s="281">
        <f t="shared" si="2"/>
        <v>50000</v>
      </c>
      <c r="N48" s="279"/>
    </row>
    <row r="49" spans="1:15" customFormat="1" ht="25.5" customHeight="1">
      <c r="A49" s="89">
        <v>215</v>
      </c>
      <c r="B49" s="86" t="s">
        <v>183</v>
      </c>
      <c r="C49" s="280"/>
      <c r="D49" s="280"/>
      <c r="E49" s="280"/>
      <c r="F49" s="280"/>
      <c r="G49" s="280">
        <v>2000</v>
      </c>
      <c r="H49" s="280"/>
      <c r="I49" s="280"/>
      <c r="J49" s="280"/>
      <c r="K49" s="280"/>
      <c r="L49" s="280"/>
      <c r="M49" s="281">
        <f t="shared" si="2"/>
        <v>2000</v>
      </c>
      <c r="N49" s="279"/>
      <c r="O49">
        <v>301</v>
      </c>
    </row>
    <row r="50" spans="1:15" customFormat="1" ht="25.5" customHeight="1">
      <c r="A50" s="89">
        <v>216</v>
      </c>
      <c r="B50" s="86" t="s">
        <v>184</v>
      </c>
      <c r="C50" s="280"/>
      <c r="D50" s="280"/>
      <c r="E50" s="280"/>
      <c r="F50" s="280"/>
      <c r="G50" s="280">
        <v>300000</v>
      </c>
      <c r="H50" s="280"/>
      <c r="I50" s="280"/>
      <c r="J50" s="280"/>
      <c r="K50" s="280"/>
      <c r="L50" s="280"/>
      <c r="M50" s="281">
        <f t="shared" si="2"/>
        <v>300000</v>
      </c>
      <c r="N50" s="279"/>
      <c r="O50">
        <v>302</v>
      </c>
    </row>
    <row r="51" spans="1:15" customFormat="1" ht="25.5" customHeight="1">
      <c r="A51" s="89">
        <v>217</v>
      </c>
      <c r="B51" s="86" t="s">
        <v>185</v>
      </c>
      <c r="C51" s="280"/>
      <c r="D51" s="280"/>
      <c r="E51" s="280"/>
      <c r="F51" s="280"/>
      <c r="G51" s="280"/>
      <c r="H51" s="280"/>
      <c r="I51" s="280"/>
      <c r="J51" s="280"/>
      <c r="K51" s="280"/>
      <c r="L51" s="280"/>
      <c r="M51" s="281">
        <f t="shared" si="2"/>
        <v>0</v>
      </c>
      <c r="N51" s="279"/>
      <c r="O51">
        <v>303</v>
      </c>
    </row>
    <row r="52" spans="1:15" customFormat="1" ht="29.45" customHeight="1">
      <c r="A52" s="89">
        <v>218</v>
      </c>
      <c r="B52" s="86" t="s">
        <v>186</v>
      </c>
      <c r="C52" s="280"/>
      <c r="D52" s="280"/>
      <c r="E52" s="280"/>
      <c r="F52" s="280"/>
      <c r="G52" s="280">
        <v>400000</v>
      </c>
      <c r="H52" s="280"/>
      <c r="I52" s="280"/>
      <c r="J52" s="280"/>
      <c r="K52" s="280"/>
      <c r="L52" s="280"/>
      <c r="M52" s="281">
        <f t="shared" si="2"/>
        <v>400000</v>
      </c>
      <c r="N52" s="279"/>
      <c r="O52">
        <v>304</v>
      </c>
    </row>
    <row r="53" spans="1:15" customFormat="1" ht="25.5" customHeight="1">
      <c r="A53" s="83">
        <v>2200</v>
      </c>
      <c r="B53" s="84" t="s">
        <v>187</v>
      </c>
      <c r="C53" s="278">
        <f t="shared" ref="C53:N53" si="11">SUM(C54:C56)</f>
        <v>0</v>
      </c>
      <c r="D53" s="278">
        <f>SUM(D54:D56)</f>
        <v>0</v>
      </c>
      <c r="E53" s="278">
        <f t="shared" si="11"/>
        <v>0</v>
      </c>
      <c r="F53" s="278">
        <f t="shared" si="11"/>
        <v>0</v>
      </c>
      <c r="G53" s="278">
        <f t="shared" si="11"/>
        <v>316500</v>
      </c>
      <c r="H53" s="278">
        <f t="shared" si="11"/>
        <v>0</v>
      </c>
      <c r="I53" s="278">
        <f t="shared" si="11"/>
        <v>0</v>
      </c>
      <c r="J53" s="278">
        <f t="shared" si="11"/>
        <v>0</v>
      </c>
      <c r="K53" s="278">
        <f t="shared" si="11"/>
        <v>0</v>
      </c>
      <c r="L53" s="278">
        <f t="shared" si="11"/>
        <v>0</v>
      </c>
      <c r="M53" s="278">
        <f t="shared" si="2"/>
        <v>316500</v>
      </c>
      <c r="N53" s="284">
        <f t="shared" si="11"/>
        <v>0</v>
      </c>
      <c r="O53">
        <v>305</v>
      </c>
    </row>
    <row r="54" spans="1:15" customFormat="1" ht="25.5" customHeight="1">
      <c r="A54" s="89">
        <v>221</v>
      </c>
      <c r="B54" s="86" t="s">
        <v>188</v>
      </c>
      <c r="C54" s="280"/>
      <c r="D54" s="280"/>
      <c r="E54" s="280"/>
      <c r="F54" s="280"/>
      <c r="G54" s="280">
        <v>315000</v>
      </c>
      <c r="H54" s="280"/>
      <c r="I54" s="280"/>
      <c r="J54" s="280"/>
      <c r="K54" s="280"/>
      <c r="L54" s="280"/>
      <c r="M54" s="281">
        <f t="shared" si="2"/>
        <v>315000</v>
      </c>
      <c r="N54" s="279"/>
      <c r="O54">
        <v>306</v>
      </c>
    </row>
    <row r="55" spans="1:15" customFormat="1" ht="25.5" customHeight="1">
      <c r="A55" s="89">
        <v>222</v>
      </c>
      <c r="B55" s="86" t="s">
        <v>189</v>
      </c>
      <c r="C55" s="280"/>
      <c r="D55" s="280"/>
      <c r="E55" s="280"/>
      <c r="F55" s="280"/>
      <c r="G55" s="280"/>
      <c r="H55" s="280"/>
      <c r="I55" s="280"/>
      <c r="J55" s="280"/>
      <c r="K55" s="280"/>
      <c r="L55" s="280"/>
      <c r="M55" s="281">
        <f t="shared" si="2"/>
        <v>0</v>
      </c>
      <c r="N55" s="279"/>
      <c r="O55">
        <v>307</v>
      </c>
    </row>
    <row r="56" spans="1:15" customFormat="1" ht="25.5" customHeight="1">
      <c r="A56" s="89">
        <v>223</v>
      </c>
      <c r="B56" s="86" t="s">
        <v>190</v>
      </c>
      <c r="C56" s="280"/>
      <c r="D56" s="280"/>
      <c r="E56" s="280"/>
      <c r="F56" s="280"/>
      <c r="G56" s="280">
        <v>1500</v>
      </c>
      <c r="H56" s="280"/>
      <c r="I56" s="280"/>
      <c r="J56" s="280"/>
      <c r="K56" s="280"/>
      <c r="L56" s="280"/>
      <c r="M56" s="281">
        <f t="shared" si="2"/>
        <v>1500</v>
      </c>
      <c r="N56" s="279"/>
      <c r="O56">
        <v>308</v>
      </c>
    </row>
    <row r="57" spans="1:15" customFormat="1" ht="30">
      <c r="A57" s="83">
        <v>2300</v>
      </c>
      <c r="B57" s="84" t="s">
        <v>191</v>
      </c>
      <c r="C57" s="278">
        <f t="shared" ref="C57:N57" si="12">SUM(C58:C66)</f>
        <v>0</v>
      </c>
      <c r="D57" s="278">
        <f>SUM(D58:D66)</f>
        <v>0</v>
      </c>
      <c r="E57" s="278">
        <f t="shared" si="12"/>
        <v>0</v>
      </c>
      <c r="F57" s="278">
        <f t="shared" si="12"/>
        <v>0</v>
      </c>
      <c r="G57" s="278">
        <f t="shared" si="12"/>
        <v>0</v>
      </c>
      <c r="H57" s="278">
        <f t="shared" si="12"/>
        <v>0</v>
      </c>
      <c r="I57" s="278">
        <f t="shared" si="12"/>
        <v>0</v>
      </c>
      <c r="J57" s="278">
        <f t="shared" si="12"/>
        <v>0</v>
      </c>
      <c r="K57" s="278">
        <f t="shared" si="12"/>
        <v>0</v>
      </c>
      <c r="L57" s="278">
        <f t="shared" si="12"/>
        <v>0</v>
      </c>
      <c r="M57" s="278">
        <f t="shared" si="2"/>
        <v>0</v>
      </c>
      <c r="N57" s="284">
        <f t="shared" si="12"/>
        <v>0</v>
      </c>
      <c r="O57">
        <v>309</v>
      </c>
    </row>
    <row r="58" spans="1:15" customFormat="1" ht="25.5">
      <c r="A58" s="89">
        <v>231</v>
      </c>
      <c r="B58" s="86" t="s">
        <v>192</v>
      </c>
      <c r="C58" s="280"/>
      <c r="D58" s="280"/>
      <c r="E58" s="280"/>
      <c r="F58" s="280"/>
      <c r="G58" s="280"/>
      <c r="H58" s="280"/>
      <c r="I58" s="280"/>
      <c r="J58" s="280"/>
      <c r="K58" s="280"/>
      <c r="L58" s="280"/>
      <c r="M58" s="281">
        <f t="shared" si="2"/>
        <v>0</v>
      </c>
      <c r="N58" s="279"/>
      <c r="O58">
        <v>310</v>
      </c>
    </row>
    <row r="59" spans="1:15" customFormat="1" ht="25.5" customHeight="1">
      <c r="A59" s="89">
        <v>232</v>
      </c>
      <c r="B59" s="86" t="s">
        <v>193</v>
      </c>
      <c r="C59" s="280"/>
      <c r="D59" s="280"/>
      <c r="E59" s="280"/>
      <c r="F59" s="280"/>
      <c r="G59" s="280"/>
      <c r="H59" s="280"/>
      <c r="I59" s="280"/>
      <c r="J59" s="280"/>
      <c r="K59" s="280"/>
      <c r="L59" s="280"/>
      <c r="M59" s="281">
        <f t="shared" si="2"/>
        <v>0</v>
      </c>
      <c r="N59" s="279"/>
      <c r="O59">
        <v>311</v>
      </c>
    </row>
    <row r="60" spans="1:15" customFormat="1" ht="25.5">
      <c r="A60" s="89">
        <v>233</v>
      </c>
      <c r="B60" s="86" t="s">
        <v>194</v>
      </c>
      <c r="C60" s="280"/>
      <c r="D60" s="280"/>
      <c r="E60" s="280"/>
      <c r="F60" s="280"/>
      <c r="G60" s="280"/>
      <c r="H60" s="280"/>
      <c r="I60" s="280"/>
      <c r="J60" s="280"/>
      <c r="K60" s="280"/>
      <c r="L60" s="280"/>
      <c r="M60" s="281">
        <f t="shared" si="2"/>
        <v>0</v>
      </c>
      <c r="N60" s="279"/>
      <c r="O60">
        <v>312</v>
      </c>
    </row>
    <row r="61" spans="1:15" customFormat="1" ht="25.5">
      <c r="A61" s="89">
        <v>234</v>
      </c>
      <c r="B61" s="86" t="s">
        <v>195</v>
      </c>
      <c r="C61" s="280"/>
      <c r="D61" s="280"/>
      <c r="E61" s="280"/>
      <c r="F61" s="280"/>
      <c r="G61" s="280"/>
      <c r="H61" s="280"/>
      <c r="I61" s="280"/>
      <c r="J61" s="280"/>
      <c r="K61" s="280"/>
      <c r="L61" s="280"/>
      <c r="M61" s="281">
        <f t="shared" si="2"/>
        <v>0</v>
      </c>
      <c r="N61" s="279"/>
      <c r="O61">
        <v>313</v>
      </c>
    </row>
    <row r="62" spans="1:15" customFormat="1" ht="25.5">
      <c r="A62" s="89">
        <v>235</v>
      </c>
      <c r="B62" s="86" t="s">
        <v>196</v>
      </c>
      <c r="C62" s="280"/>
      <c r="D62" s="280"/>
      <c r="E62" s="280"/>
      <c r="F62" s="280"/>
      <c r="G62" s="280"/>
      <c r="H62" s="280"/>
      <c r="I62" s="280"/>
      <c r="J62" s="280"/>
      <c r="K62" s="280"/>
      <c r="L62" s="280"/>
      <c r="M62" s="281">
        <f t="shared" si="2"/>
        <v>0</v>
      </c>
      <c r="N62" s="279"/>
      <c r="O62">
        <v>314</v>
      </c>
    </row>
    <row r="63" spans="1:15" customFormat="1" ht="25.5">
      <c r="A63" s="89">
        <v>236</v>
      </c>
      <c r="B63" s="86" t="s">
        <v>197</v>
      </c>
      <c r="C63" s="280"/>
      <c r="D63" s="280"/>
      <c r="E63" s="280"/>
      <c r="F63" s="280"/>
      <c r="G63" s="280"/>
      <c r="H63" s="280"/>
      <c r="I63" s="280"/>
      <c r="J63" s="280"/>
      <c r="K63" s="280"/>
      <c r="L63" s="280"/>
      <c r="M63" s="281">
        <f t="shared" si="2"/>
        <v>0</v>
      </c>
      <c r="N63" s="279"/>
      <c r="O63">
        <v>315</v>
      </c>
    </row>
    <row r="64" spans="1:15" customFormat="1" ht="25.5">
      <c r="A64" s="89">
        <v>237</v>
      </c>
      <c r="B64" s="86" t="s">
        <v>198</v>
      </c>
      <c r="C64" s="280"/>
      <c r="D64" s="280"/>
      <c r="E64" s="280"/>
      <c r="F64" s="280"/>
      <c r="G64" s="280"/>
      <c r="H64" s="280"/>
      <c r="I64" s="280"/>
      <c r="J64" s="280"/>
      <c r="K64" s="280"/>
      <c r="L64" s="280"/>
      <c r="M64" s="281">
        <f t="shared" si="2"/>
        <v>0</v>
      </c>
      <c r="N64" s="279"/>
      <c r="O64">
        <v>316</v>
      </c>
    </row>
    <row r="65" spans="1:15" customFormat="1" ht="25.5" customHeight="1">
      <c r="A65" s="89">
        <v>238</v>
      </c>
      <c r="B65" s="86" t="s">
        <v>199</v>
      </c>
      <c r="C65" s="280"/>
      <c r="D65" s="280"/>
      <c r="E65" s="280"/>
      <c r="F65" s="280"/>
      <c r="G65" s="280"/>
      <c r="H65" s="280"/>
      <c r="I65" s="280"/>
      <c r="J65" s="280"/>
      <c r="K65" s="280"/>
      <c r="L65" s="280"/>
      <c r="M65" s="281">
        <f t="shared" si="2"/>
        <v>0</v>
      </c>
      <c r="N65" s="279"/>
      <c r="O65">
        <v>317</v>
      </c>
    </row>
    <row r="66" spans="1:15" customFormat="1" ht="25.5" customHeight="1">
      <c r="A66" s="89">
        <v>239</v>
      </c>
      <c r="B66" s="86" t="s">
        <v>200</v>
      </c>
      <c r="C66" s="280"/>
      <c r="D66" s="280"/>
      <c r="E66" s="280"/>
      <c r="F66" s="280"/>
      <c r="G66" s="280"/>
      <c r="H66" s="280"/>
      <c r="I66" s="280"/>
      <c r="J66" s="280"/>
      <c r="K66" s="280"/>
      <c r="L66" s="280"/>
      <c r="M66" s="281">
        <f t="shared" si="2"/>
        <v>0</v>
      </c>
      <c r="N66" s="279"/>
      <c r="O66">
        <v>399</v>
      </c>
    </row>
    <row r="67" spans="1:15" customFormat="1" ht="30">
      <c r="A67" s="83">
        <v>2400</v>
      </c>
      <c r="B67" s="84" t="s">
        <v>201</v>
      </c>
      <c r="C67" s="278">
        <f t="shared" ref="C67:N67" si="13">SUM(C68:C76)</f>
        <v>0</v>
      </c>
      <c r="D67" s="278">
        <f>SUM(D68:D76)</f>
        <v>0</v>
      </c>
      <c r="E67" s="278">
        <f t="shared" si="13"/>
        <v>0</v>
      </c>
      <c r="F67" s="278">
        <f t="shared" si="13"/>
        <v>0</v>
      </c>
      <c r="G67" s="278">
        <f t="shared" si="13"/>
        <v>1905000</v>
      </c>
      <c r="H67" s="278">
        <f t="shared" si="13"/>
        <v>0</v>
      </c>
      <c r="I67" s="278">
        <f t="shared" si="13"/>
        <v>0</v>
      </c>
      <c r="J67" s="278">
        <f t="shared" si="13"/>
        <v>0</v>
      </c>
      <c r="K67" s="278">
        <f t="shared" si="13"/>
        <v>0</v>
      </c>
      <c r="L67" s="278">
        <f t="shared" si="13"/>
        <v>0</v>
      </c>
      <c r="M67" s="278">
        <f t="shared" si="2"/>
        <v>1905000</v>
      </c>
      <c r="N67" s="284">
        <f t="shared" si="13"/>
        <v>0</v>
      </c>
    </row>
    <row r="68" spans="1:15" customFormat="1" ht="25.5" customHeight="1">
      <c r="A68" s="89">
        <v>241</v>
      </c>
      <c r="B68" s="86" t="s">
        <v>202</v>
      </c>
      <c r="C68" s="280"/>
      <c r="D68" s="280"/>
      <c r="E68" s="280"/>
      <c r="F68" s="280"/>
      <c r="G68" s="280">
        <v>400000</v>
      </c>
      <c r="H68" s="280"/>
      <c r="I68" s="280"/>
      <c r="J68" s="280"/>
      <c r="K68" s="280"/>
      <c r="L68" s="280"/>
      <c r="M68" s="281">
        <f t="shared" si="2"/>
        <v>400000</v>
      </c>
      <c r="N68" s="279"/>
      <c r="O68">
        <v>401</v>
      </c>
    </row>
    <row r="69" spans="1:15" customFormat="1" ht="25.5" customHeight="1">
      <c r="A69" s="89">
        <v>242</v>
      </c>
      <c r="B69" s="86" t="s">
        <v>203</v>
      </c>
      <c r="C69" s="280"/>
      <c r="D69" s="280"/>
      <c r="E69" s="280"/>
      <c r="F69" s="280"/>
      <c r="G69" s="280">
        <v>250000</v>
      </c>
      <c r="H69" s="280"/>
      <c r="I69" s="280"/>
      <c r="J69" s="280"/>
      <c r="K69" s="280"/>
      <c r="L69" s="280"/>
      <c r="M69" s="281">
        <f t="shared" si="2"/>
        <v>250000</v>
      </c>
      <c r="N69" s="279"/>
      <c r="O69">
        <v>402</v>
      </c>
    </row>
    <row r="70" spans="1:15" customFormat="1" ht="25.5" customHeight="1">
      <c r="A70" s="89">
        <v>243</v>
      </c>
      <c r="B70" s="86" t="s">
        <v>204</v>
      </c>
      <c r="C70" s="280"/>
      <c r="D70" s="280"/>
      <c r="E70" s="280"/>
      <c r="F70" s="280"/>
      <c r="G70" s="280">
        <v>1500</v>
      </c>
      <c r="H70" s="280"/>
      <c r="I70" s="280"/>
      <c r="J70" s="280"/>
      <c r="K70" s="280"/>
      <c r="L70" s="280"/>
      <c r="M70" s="281">
        <f t="shared" si="2"/>
        <v>1500</v>
      </c>
      <c r="N70" s="279"/>
      <c r="O70">
        <v>403</v>
      </c>
    </row>
    <row r="71" spans="1:15" customFormat="1" ht="25.5" customHeight="1">
      <c r="A71" s="89">
        <v>244</v>
      </c>
      <c r="B71" s="86" t="s">
        <v>205</v>
      </c>
      <c r="C71" s="280"/>
      <c r="D71" s="280"/>
      <c r="E71" s="280"/>
      <c r="F71" s="280"/>
      <c r="G71" s="280">
        <v>100000</v>
      </c>
      <c r="H71" s="280"/>
      <c r="I71" s="280"/>
      <c r="J71" s="280"/>
      <c r="K71" s="280"/>
      <c r="L71" s="280"/>
      <c r="M71" s="281">
        <f t="shared" ref="M71:M134" si="14">SUM(C71:L71)</f>
        <v>100000</v>
      </c>
      <c r="N71" s="279"/>
      <c r="O71">
        <v>404</v>
      </c>
    </row>
    <row r="72" spans="1:15" customFormat="1" ht="25.5" customHeight="1">
      <c r="A72" s="89">
        <v>245</v>
      </c>
      <c r="B72" s="86" t="s">
        <v>206</v>
      </c>
      <c r="C72" s="280"/>
      <c r="D72" s="280"/>
      <c r="E72" s="280"/>
      <c r="F72" s="280"/>
      <c r="G72" s="280">
        <v>3500</v>
      </c>
      <c r="H72" s="280"/>
      <c r="I72" s="280"/>
      <c r="J72" s="280"/>
      <c r="K72" s="280"/>
      <c r="L72" s="280"/>
      <c r="M72" s="281">
        <f t="shared" si="14"/>
        <v>3500</v>
      </c>
      <c r="N72" s="279"/>
      <c r="O72">
        <v>405</v>
      </c>
    </row>
    <row r="73" spans="1:15" customFormat="1" ht="25.5" customHeight="1">
      <c r="A73" s="89">
        <v>246</v>
      </c>
      <c r="B73" s="86" t="s">
        <v>207</v>
      </c>
      <c r="C73" s="280"/>
      <c r="D73" s="280"/>
      <c r="E73" s="280"/>
      <c r="F73" s="280"/>
      <c r="G73" s="280">
        <v>600000</v>
      </c>
      <c r="H73" s="280"/>
      <c r="I73" s="280"/>
      <c r="J73" s="280"/>
      <c r="K73" s="280"/>
      <c r="L73" s="280"/>
      <c r="M73" s="281">
        <f t="shared" si="14"/>
        <v>600000</v>
      </c>
      <c r="N73" s="279"/>
      <c r="O73">
        <v>406</v>
      </c>
    </row>
    <row r="74" spans="1:15" customFormat="1" ht="25.5" customHeight="1">
      <c r="A74" s="89">
        <v>247</v>
      </c>
      <c r="B74" s="86" t="s">
        <v>208</v>
      </c>
      <c r="C74" s="280"/>
      <c r="D74" s="280"/>
      <c r="E74" s="280"/>
      <c r="F74" s="280"/>
      <c r="G74" s="280">
        <v>200000</v>
      </c>
      <c r="H74" s="280"/>
      <c r="I74" s="280"/>
      <c r="J74" s="280"/>
      <c r="K74" s="280"/>
      <c r="L74" s="280"/>
      <c r="M74" s="281">
        <f t="shared" si="14"/>
        <v>200000</v>
      </c>
      <c r="N74" s="279"/>
      <c r="O74">
        <v>407</v>
      </c>
    </row>
    <row r="75" spans="1:15" customFormat="1" ht="25.5" customHeight="1">
      <c r="A75" s="89">
        <v>248</v>
      </c>
      <c r="B75" s="86" t="s">
        <v>209</v>
      </c>
      <c r="C75" s="280"/>
      <c r="D75" s="280"/>
      <c r="E75" s="280"/>
      <c r="F75" s="280"/>
      <c r="G75" s="280"/>
      <c r="H75" s="280"/>
      <c r="I75" s="280"/>
      <c r="J75" s="280"/>
      <c r="K75" s="280"/>
      <c r="L75" s="280"/>
      <c r="M75" s="281">
        <f t="shared" si="14"/>
        <v>0</v>
      </c>
      <c r="N75" s="279"/>
      <c r="O75">
        <v>499</v>
      </c>
    </row>
    <row r="76" spans="1:15" customFormat="1" ht="25.5" customHeight="1">
      <c r="A76" s="89">
        <v>249</v>
      </c>
      <c r="B76" s="86" t="s">
        <v>210</v>
      </c>
      <c r="C76" s="280"/>
      <c r="D76" s="280"/>
      <c r="E76" s="280"/>
      <c r="F76" s="280"/>
      <c r="G76" s="280">
        <v>350000</v>
      </c>
      <c r="H76" s="280"/>
      <c r="I76" s="280"/>
      <c r="J76" s="280"/>
      <c r="K76" s="280"/>
      <c r="L76" s="280"/>
      <c r="M76" s="281">
        <f t="shared" si="14"/>
        <v>350000</v>
      </c>
      <c r="N76" s="279"/>
    </row>
    <row r="77" spans="1:15" customFormat="1" ht="25.5" customHeight="1">
      <c r="A77" s="83">
        <v>2500</v>
      </c>
      <c r="B77" s="84" t="s">
        <v>211</v>
      </c>
      <c r="C77" s="278">
        <f t="shared" ref="C77:N77" si="15">SUM(C78:C84)</f>
        <v>0</v>
      </c>
      <c r="D77" s="278">
        <f>SUM(D78:D84)</f>
        <v>0</v>
      </c>
      <c r="E77" s="278">
        <f t="shared" si="15"/>
        <v>0</v>
      </c>
      <c r="F77" s="278">
        <f t="shared" si="15"/>
        <v>0</v>
      </c>
      <c r="G77" s="278">
        <f t="shared" si="15"/>
        <v>1455000</v>
      </c>
      <c r="H77" s="278">
        <f t="shared" si="15"/>
        <v>0</v>
      </c>
      <c r="I77" s="278">
        <f t="shared" si="15"/>
        <v>0</v>
      </c>
      <c r="J77" s="278">
        <f t="shared" si="15"/>
        <v>0</v>
      </c>
      <c r="K77" s="278">
        <f t="shared" si="15"/>
        <v>0</v>
      </c>
      <c r="L77" s="278">
        <f t="shared" si="15"/>
        <v>0</v>
      </c>
      <c r="M77" s="278">
        <f t="shared" si="14"/>
        <v>1455000</v>
      </c>
      <c r="N77" s="284">
        <f t="shared" si="15"/>
        <v>0</v>
      </c>
      <c r="O77">
        <v>501</v>
      </c>
    </row>
    <row r="78" spans="1:15" customFormat="1" ht="25.5" customHeight="1">
      <c r="A78" s="89">
        <v>251</v>
      </c>
      <c r="B78" s="86" t="s">
        <v>212</v>
      </c>
      <c r="C78" s="280"/>
      <c r="D78" s="280"/>
      <c r="E78" s="280"/>
      <c r="F78" s="280"/>
      <c r="G78" s="280">
        <v>250000</v>
      </c>
      <c r="H78" s="280"/>
      <c r="I78" s="280"/>
      <c r="J78" s="280"/>
      <c r="K78" s="280"/>
      <c r="L78" s="280"/>
      <c r="M78" s="281">
        <f t="shared" si="14"/>
        <v>250000</v>
      </c>
      <c r="N78" s="279"/>
      <c r="O78">
        <v>502</v>
      </c>
    </row>
    <row r="79" spans="1:15" customFormat="1" ht="25.5" customHeight="1">
      <c r="A79" s="89">
        <v>252</v>
      </c>
      <c r="B79" s="86" t="s">
        <v>213</v>
      </c>
      <c r="C79" s="280"/>
      <c r="D79" s="280"/>
      <c r="E79" s="280"/>
      <c r="F79" s="280"/>
      <c r="G79" s="280">
        <v>25000</v>
      </c>
      <c r="H79" s="280"/>
      <c r="I79" s="280"/>
      <c r="J79" s="280"/>
      <c r="K79" s="280"/>
      <c r="L79" s="280"/>
      <c r="M79" s="281">
        <f t="shared" si="14"/>
        <v>25000</v>
      </c>
      <c r="N79" s="279"/>
      <c r="O79">
        <v>503</v>
      </c>
    </row>
    <row r="80" spans="1:15" customFormat="1" ht="25.5" customHeight="1">
      <c r="A80" s="89">
        <v>253</v>
      </c>
      <c r="B80" s="86" t="s">
        <v>214</v>
      </c>
      <c r="C80" s="280"/>
      <c r="D80" s="280"/>
      <c r="E80" s="280"/>
      <c r="F80" s="280"/>
      <c r="G80" s="280">
        <v>650000</v>
      </c>
      <c r="H80" s="280"/>
      <c r="I80" s="280"/>
      <c r="J80" s="280"/>
      <c r="K80" s="280"/>
      <c r="L80" s="280"/>
      <c r="M80" s="281">
        <f t="shared" si="14"/>
        <v>650000</v>
      </c>
      <c r="N80" s="279"/>
      <c r="O80">
        <v>599</v>
      </c>
    </row>
    <row r="81" spans="1:15" customFormat="1" ht="25.5" customHeight="1">
      <c r="A81" s="89">
        <v>254</v>
      </c>
      <c r="B81" s="86" t="s">
        <v>215</v>
      </c>
      <c r="C81" s="280"/>
      <c r="D81" s="280"/>
      <c r="E81" s="280"/>
      <c r="F81" s="280"/>
      <c r="G81" s="280"/>
      <c r="H81" s="280"/>
      <c r="I81" s="280"/>
      <c r="J81" s="280"/>
      <c r="K81" s="280"/>
      <c r="L81" s="280"/>
      <c r="M81" s="281">
        <f t="shared" si="14"/>
        <v>0</v>
      </c>
      <c r="N81" s="279"/>
    </row>
    <row r="82" spans="1:15" customFormat="1" ht="25.5" customHeight="1">
      <c r="A82" s="89">
        <v>255</v>
      </c>
      <c r="B82" s="86" t="s">
        <v>216</v>
      </c>
      <c r="C82" s="280"/>
      <c r="D82" s="280"/>
      <c r="E82" s="280"/>
      <c r="F82" s="280"/>
      <c r="G82" s="280"/>
      <c r="H82" s="280"/>
      <c r="I82" s="280"/>
      <c r="J82" s="280"/>
      <c r="K82" s="280"/>
      <c r="L82" s="280"/>
      <c r="M82" s="281">
        <f t="shared" si="14"/>
        <v>0</v>
      </c>
      <c r="N82" s="279"/>
      <c r="O82">
        <v>901</v>
      </c>
    </row>
    <row r="83" spans="1:15" customFormat="1" ht="25.5" customHeight="1">
      <c r="A83" s="89">
        <v>256</v>
      </c>
      <c r="B83" s="86" t="s">
        <v>217</v>
      </c>
      <c r="C83" s="280"/>
      <c r="D83" s="280"/>
      <c r="E83" s="280"/>
      <c r="F83" s="280"/>
      <c r="G83" s="280">
        <v>500000</v>
      </c>
      <c r="H83" s="280"/>
      <c r="I83" s="280"/>
      <c r="J83" s="280"/>
      <c r="K83" s="280"/>
      <c r="L83" s="280"/>
      <c r="M83" s="281">
        <f t="shared" si="14"/>
        <v>500000</v>
      </c>
      <c r="N83" s="279"/>
      <c r="O83">
        <v>902</v>
      </c>
    </row>
    <row r="84" spans="1:15" customFormat="1" ht="25.5" customHeight="1">
      <c r="A84" s="89">
        <v>259</v>
      </c>
      <c r="B84" s="86" t="s">
        <v>218</v>
      </c>
      <c r="C84" s="280"/>
      <c r="D84" s="280"/>
      <c r="E84" s="280"/>
      <c r="F84" s="280"/>
      <c r="G84" s="280">
        <v>30000</v>
      </c>
      <c r="H84" s="280"/>
      <c r="I84" s="280"/>
      <c r="J84" s="280"/>
      <c r="K84" s="280"/>
      <c r="L84" s="280"/>
      <c r="M84" s="281">
        <f t="shared" si="14"/>
        <v>30000</v>
      </c>
      <c r="N84" s="279"/>
      <c r="O84">
        <v>903</v>
      </c>
    </row>
    <row r="85" spans="1:15" customFormat="1" ht="25.5" customHeight="1">
      <c r="A85" s="83">
        <v>2600</v>
      </c>
      <c r="B85" s="84" t="s">
        <v>219</v>
      </c>
      <c r="C85" s="278">
        <f t="shared" ref="C85:N85" si="16">SUM(C86:C87)</f>
        <v>0</v>
      </c>
      <c r="D85" s="278">
        <f>SUM(D86:D87)</f>
        <v>0</v>
      </c>
      <c r="E85" s="278">
        <f t="shared" si="16"/>
        <v>0</v>
      </c>
      <c r="F85" s="278">
        <f t="shared" si="16"/>
        <v>0</v>
      </c>
      <c r="G85" s="278">
        <f t="shared" si="16"/>
        <v>7500000</v>
      </c>
      <c r="H85" s="278">
        <f t="shared" si="16"/>
        <v>0</v>
      </c>
      <c r="I85" s="278">
        <f t="shared" si="16"/>
        <v>0</v>
      </c>
      <c r="J85" s="278">
        <f t="shared" si="16"/>
        <v>0</v>
      </c>
      <c r="K85" s="278">
        <f t="shared" si="16"/>
        <v>0</v>
      </c>
      <c r="L85" s="278">
        <f t="shared" si="16"/>
        <v>0</v>
      </c>
      <c r="M85" s="278">
        <f t="shared" si="14"/>
        <v>7500000</v>
      </c>
      <c r="N85" s="284">
        <f t="shared" si="16"/>
        <v>0</v>
      </c>
      <c r="O85">
        <v>904</v>
      </c>
    </row>
    <row r="86" spans="1:15" customFormat="1" ht="25.5" customHeight="1">
      <c r="A86" s="89">
        <v>261</v>
      </c>
      <c r="B86" s="86" t="s">
        <v>220</v>
      </c>
      <c r="C86" s="280"/>
      <c r="D86" s="280"/>
      <c r="E86" s="280"/>
      <c r="F86" s="280"/>
      <c r="G86" s="280">
        <v>7500000</v>
      </c>
      <c r="H86" s="280"/>
      <c r="I86" s="280"/>
      <c r="J86" s="280"/>
      <c r="K86" s="280"/>
      <c r="L86" s="280"/>
      <c r="M86" s="281">
        <f t="shared" si="14"/>
        <v>7500000</v>
      </c>
      <c r="N86" s="279"/>
      <c r="O86">
        <v>999</v>
      </c>
    </row>
    <row r="87" spans="1:15" customFormat="1" ht="25.5" customHeight="1">
      <c r="A87" s="89">
        <v>262</v>
      </c>
      <c r="B87" s="86" t="s">
        <v>221</v>
      </c>
      <c r="C87" s="280"/>
      <c r="D87" s="280"/>
      <c r="E87" s="280"/>
      <c r="F87" s="280"/>
      <c r="G87" s="280"/>
      <c r="H87" s="280"/>
      <c r="I87" s="280"/>
      <c r="J87" s="280"/>
      <c r="K87" s="280"/>
      <c r="L87" s="280"/>
      <c r="M87" s="281">
        <f t="shared" si="14"/>
        <v>0</v>
      </c>
      <c r="N87" s="279"/>
    </row>
    <row r="88" spans="1:15" customFormat="1" ht="30">
      <c r="A88" s="83">
        <v>2700</v>
      </c>
      <c r="B88" s="84" t="s">
        <v>222</v>
      </c>
      <c r="C88" s="278">
        <f t="shared" ref="C88:N88" si="17">SUM(C89:C93)</f>
        <v>0</v>
      </c>
      <c r="D88" s="278">
        <f>SUM(D89:D93)</f>
        <v>0</v>
      </c>
      <c r="E88" s="278">
        <f t="shared" si="17"/>
        <v>0</v>
      </c>
      <c r="F88" s="278">
        <f t="shared" si="17"/>
        <v>0</v>
      </c>
      <c r="G88" s="278">
        <f t="shared" si="17"/>
        <v>255000</v>
      </c>
      <c r="H88" s="278">
        <f t="shared" si="17"/>
        <v>0</v>
      </c>
      <c r="I88" s="278">
        <f t="shared" si="17"/>
        <v>0</v>
      </c>
      <c r="J88" s="278">
        <f t="shared" si="17"/>
        <v>0</v>
      </c>
      <c r="K88" s="278">
        <f t="shared" si="17"/>
        <v>0</v>
      </c>
      <c r="L88" s="278">
        <f t="shared" si="17"/>
        <v>0</v>
      </c>
      <c r="M88" s="278">
        <f t="shared" si="14"/>
        <v>255000</v>
      </c>
      <c r="N88" s="284">
        <f t="shared" si="17"/>
        <v>0</v>
      </c>
    </row>
    <row r="89" spans="1:15" customFormat="1" ht="25.5" customHeight="1">
      <c r="A89" s="89">
        <v>271</v>
      </c>
      <c r="B89" s="86" t="s">
        <v>223</v>
      </c>
      <c r="C89" s="280"/>
      <c r="D89" s="280"/>
      <c r="E89" s="280"/>
      <c r="F89" s="280"/>
      <c r="G89" s="280">
        <v>100000</v>
      </c>
      <c r="H89" s="280"/>
      <c r="I89" s="280"/>
      <c r="J89" s="280"/>
      <c r="K89" s="280"/>
      <c r="L89" s="280"/>
      <c r="M89" s="281">
        <f t="shared" si="14"/>
        <v>100000</v>
      </c>
      <c r="N89" s="279"/>
    </row>
    <row r="90" spans="1:15" customFormat="1" ht="25.5" customHeight="1">
      <c r="A90" s="89">
        <v>272</v>
      </c>
      <c r="B90" s="86" t="s">
        <v>224</v>
      </c>
      <c r="C90" s="280"/>
      <c r="D90" s="280"/>
      <c r="E90" s="280"/>
      <c r="F90" s="280"/>
      <c r="G90" s="280">
        <v>90000</v>
      </c>
      <c r="H90" s="280"/>
      <c r="I90" s="280"/>
      <c r="J90" s="280"/>
      <c r="K90" s="280"/>
      <c r="L90" s="280"/>
      <c r="M90" s="281">
        <f t="shared" si="14"/>
        <v>90000</v>
      </c>
      <c r="N90" s="279"/>
    </row>
    <row r="91" spans="1:15" customFormat="1" ht="25.5" customHeight="1">
      <c r="A91" s="89">
        <v>273</v>
      </c>
      <c r="B91" s="86" t="s">
        <v>225</v>
      </c>
      <c r="C91" s="280"/>
      <c r="D91" s="280"/>
      <c r="E91" s="280"/>
      <c r="F91" s="280"/>
      <c r="G91" s="280">
        <v>55000</v>
      </c>
      <c r="H91" s="280"/>
      <c r="I91" s="280"/>
      <c r="J91" s="280"/>
      <c r="K91" s="280"/>
      <c r="L91" s="280"/>
      <c r="M91" s="281">
        <f t="shared" si="14"/>
        <v>55000</v>
      </c>
      <c r="N91" s="279"/>
    </row>
    <row r="92" spans="1:15" customFormat="1" ht="25.5" customHeight="1">
      <c r="A92" s="89">
        <v>274</v>
      </c>
      <c r="B92" s="86" t="s">
        <v>226</v>
      </c>
      <c r="C92" s="280"/>
      <c r="D92" s="280"/>
      <c r="E92" s="280"/>
      <c r="F92" s="280"/>
      <c r="G92" s="280">
        <v>10000</v>
      </c>
      <c r="H92" s="280"/>
      <c r="I92" s="280"/>
      <c r="J92" s="280"/>
      <c r="K92" s="280"/>
      <c r="L92" s="280"/>
      <c r="M92" s="281">
        <f t="shared" si="14"/>
        <v>10000</v>
      </c>
      <c r="N92" s="279"/>
    </row>
    <row r="93" spans="1:15" customFormat="1" ht="25.5" customHeight="1">
      <c r="A93" s="89">
        <v>275</v>
      </c>
      <c r="B93" s="86" t="s">
        <v>227</v>
      </c>
      <c r="C93" s="280"/>
      <c r="D93" s="280"/>
      <c r="E93" s="280"/>
      <c r="F93" s="280"/>
      <c r="G93" s="280"/>
      <c r="H93" s="280"/>
      <c r="I93" s="280"/>
      <c r="J93" s="280"/>
      <c r="K93" s="280"/>
      <c r="L93" s="280"/>
      <c r="M93" s="281">
        <f t="shared" si="14"/>
        <v>0</v>
      </c>
      <c r="N93" s="279"/>
    </row>
    <row r="94" spans="1:15" customFormat="1" ht="25.5" customHeight="1">
      <c r="A94" s="83">
        <v>2800</v>
      </c>
      <c r="B94" s="84" t="s">
        <v>228</v>
      </c>
      <c r="C94" s="278">
        <f t="shared" ref="C94:N94" si="18">SUM(C95:C97)</f>
        <v>0</v>
      </c>
      <c r="D94" s="278">
        <f>SUM(D95:D97)</f>
        <v>0</v>
      </c>
      <c r="E94" s="278">
        <f t="shared" si="18"/>
        <v>0</v>
      </c>
      <c r="F94" s="278">
        <f t="shared" si="18"/>
        <v>0</v>
      </c>
      <c r="G94" s="278">
        <f t="shared" si="18"/>
        <v>110000</v>
      </c>
      <c r="H94" s="278">
        <f t="shared" si="18"/>
        <v>0</v>
      </c>
      <c r="I94" s="278">
        <f t="shared" si="18"/>
        <v>0</v>
      </c>
      <c r="J94" s="278">
        <f t="shared" si="18"/>
        <v>0</v>
      </c>
      <c r="K94" s="278">
        <f t="shared" si="18"/>
        <v>0</v>
      </c>
      <c r="L94" s="278">
        <f t="shared" si="18"/>
        <v>0</v>
      </c>
      <c r="M94" s="278">
        <f t="shared" si="14"/>
        <v>110000</v>
      </c>
      <c r="N94" s="284">
        <f t="shared" si="18"/>
        <v>0</v>
      </c>
    </row>
    <row r="95" spans="1:15" customFormat="1" ht="25.5" customHeight="1">
      <c r="A95" s="89">
        <v>281</v>
      </c>
      <c r="B95" s="86" t="s">
        <v>229</v>
      </c>
      <c r="C95" s="280"/>
      <c r="D95" s="280"/>
      <c r="E95" s="280"/>
      <c r="F95" s="280"/>
      <c r="G95" s="280"/>
      <c r="H95" s="280"/>
      <c r="I95" s="280"/>
      <c r="J95" s="280"/>
      <c r="K95" s="280"/>
      <c r="L95" s="280"/>
      <c r="M95" s="281">
        <f t="shared" si="14"/>
        <v>0</v>
      </c>
      <c r="N95" s="279"/>
    </row>
    <row r="96" spans="1:15" customFormat="1" ht="25.5" customHeight="1">
      <c r="A96" s="89">
        <v>282</v>
      </c>
      <c r="B96" s="86" t="s">
        <v>230</v>
      </c>
      <c r="C96" s="280"/>
      <c r="D96" s="280"/>
      <c r="E96" s="280"/>
      <c r="F96" s="280"/>
      <c r="G96" s="280">
        <v>110000</v>
      </c>
      <c r="H96" s="280"/>
      <c r="I96" s="280"/>
      <c r="J96" s="280"/>
      <c r="K96" s="280"/>
      <c r="L96" s="280"/>
      <c r="M96" s="281">
        <f t="shared" si="14"/>
        <v>110000</v>
      </c>
      <c r="N96" s="279"/>
    </row>
    <row r="97" spans="1:14" customFormat="1" ht="25.5" customHeight="1">
      <c r="A97" s="89">
        <v>283</v>
      </c>
      <c r="B97" s="86" t="s">
        <v>231</v>
      </c>
      <c r="C97" s="280"/>
      <c r="D97" s="280"/>
      <c r="E97" s="280"/>
      <c r="F97" s="280"/>
      <c r="G97" s="280"/>
      <c r="H97" s="280"/>
      <c r="I97" s="280"/>
      <c r="J97" s="280"/>
      <c r="K97" s="280"/>
      <c r="L97" s="280"/>
      <c r="M97" s="281">
        <f t="shared" si="14"/>
        <v>0</v>
      </c>
      <c r="N97" s="279"/>
    </row>
    <row r="98" spans="1:14" customFormat="1" ht="25.5" customHeight="1">
      <c r="A98" s="83">
        <v>2900</v>
      </c>
      <c r="B98" s="84" t="s">
        <v>232</v>
      </c>
      <c r="C98" s="278">
        <f t="shared" ref="C98:N98" si="19">SUM(C99:C107)</f>
        <v>0</v>
      </c>
      <c r="D98" s="278">
        <f>SUM(D99:D107)</f>
        <v>0</v>
      </c>
      <c r="E98" s="278">
        <f t="shared" si="19"/>
        <v>0</v>
      </c>
      <c r="F98" s="278">
        <f t="shared" si="19"/>
        <v>0</v>
      </c>
      <c r="G98" s="278">
        <f t="shared" si="19"/>
        <v>1757500</v>
      </c>
      <c r="H98" s="278">
        <f t="shared" si="19"/>
        <v>0</v>
      </c>
      <c r="I98" s="278">
        <f t="shared" si="19"/>
        <v>0</v>
      </c>
      <c r="J98" s="278">
        <f t="shared" si="19"/>
        <v>0</v>
      </c>
      <c r="K98" s="278">
        <f t="shared" si="19"/>
        <v>0</v>
      </c>
      <c r="L98" s="278">
        <f t="shared" si="19"/>
        <v>0</v>
      </c>
      <c r="M98" s="278">
        <f t="shared" si="14"/>
        <v>1757500</v>
      </c>
      <c r="N98" s="284">
        <f t="shared" si="19"/>
        <v>0</v>
      </c>
    </row>
    <row r="99" spans="1:14" customFormat="1" ht="25.5" customHeight="1">
      <c r="A99" s="89">
        <v>291</v>
      </c>
      <c r="B99" s="86" t="s">
        <v>233</v>
      </c>
      <c r="C99" s="280"/>
      <c r="D99" s="280"/>
      <c r="E99" s="280"/>
      <c r="F99" s="280"/>
      <c r="G99" s="280">
        <v>150000</v>
      </c>
      <c r="H99" s="280"/>
      <c r="I99" s="280"/>
      <c r="J99" s="280"/>
      <c r="K99" s="280"/>
      <c r="L99" s="280"/>
      <c r="M99" s="281">
        <f t="shared" si="14"/>
        <v>150000</v>
      </c>
      <c r="N99" s="279"/>
    </row>
    <row r="100" spans="1:14" customFormat="1" ht="25.5" customHeight="1">
      <c r="A100" s="89">
        <v>292</v>
      </c>
      <c r="B100" s="86" t="s">
        <v>234</v>
      </c>
      <c r="C100" s="280"/>
      <c r="D100" s="280"/>
      <c r="E100" s="280"/>
      <c r="F100" s="280"/>
      <c r="G100" s="280">
        <v>7500</v>
      </c>
      <c r="H100" s="280"/>
      <c r="I100" s="280"/>
      <c r="J100" s="280"/>
      <c r="K100" s="280"/>
      <c r="L100" s="280"/>
      <c r="M100" s="281">
        <f t="shared" si="14"/>
        <v>7500</v>
      </c>
      <c r="N100" s="279"/>
    </row>
    <row r="101" spans="1:14" customFormat="1" ht="38.25" customHeight="1">
      <c r="A101" s="89">
        <v>293</v>
      </c>
      <c r="B101" s="86" t="s">
        <v>235</v>
      </c>
      <c r="C101" s="280"/>
      <c r="D101" s="280"/>
      <c r="E101" s="280"/>
      <c r="F101" s="280"/>
      <c r="G101" s="280"/>
      <c r="H101" s="280"/>
      <c r="I101" s="280"/>
      <c r="J101" s="280"/>
      <c r="K101" s="280"/>
      <c r="L101" s="280"/>
      <c r="M101" s="281">
        <f t="shared" si="14"/>
        <v>0</v>
      </c>
      <c r="N101" s="279"/>
    </row>
    <row r="102" spans="1:14" customFormat="1" ht="25.5">
      <c r="A102" s="89">
        <v>294</v>
      </c>
      <c r="B102" s="86" t="s">
        <v>236</v>
      </c>
      <c r="C102" s="280"/>
      <c r="D102" s="280"/>
      <c r="E102" s="280"/>
      <c r="F102" s="280"/>
      <c r="G102" s="280"/>
      <c r="H102" s="280"/>
      <c r="I102" s="280"/>
      <c r="J102" s="280"/>
      <c r="K102" s="280"/>
      <c r="L102" s="280"/>
      <c r="M102" s="281">
        <f t="shared" si="14"/>
        <v>0</v>
      </c>
      <c r="N102" s="279"/>
    </row>
    <row r="103" spans="1:14" customFormat="1" ht="42" customHeight="1">
      <c r="A103" s="89">
        <v>295</v>
      </c>
      <c r="B103" s="86" t="s">
        <v>237</v>
      </c>
      <c r="C103" s="280"/>
      <c r="D103" s="280"/>
      <c r="E103" s="280"/>
      <c r="F103" s="280"/>
      <c r="G103" s="280"/>
      <c r="H103" s="280"/>
      <c r="I103" s="280"/>
      <c r="J103" s="280"/>
      <c r="K103" s="280"/>
      <c r="L103" s="280"/>
      <c r="M103" s="281">
        <f t="shared" si="14"/>
        <v>0</v>
      </c>
      <c r="N103" s="279"/>
    </row>
    <row r="104" spans="1:14" customFormat="1" ht="26.25" customHeight="1">
      <c r="A104" s="89">
        <v>296</v>
      </c>
      <c r="B104" s="86" t="s">
        <v>238</v>
      </c>
      <c r="C104" s="280"/>
      <c r="D104" s="280"/>
      <c r="E104" s="280"/>
      <c r="F104" s="280"/>
      <c r="G104" s="280">
        <v>1500000</v>
      </c>
      <c r="H104" s="280"/>
      <c r="I104" s="280"/>
      <c r="J104" s="280"/>
      <c r="K104" s="280"/>
      <c r="L104" s="280"/>
      <c r="M104" s="281">
        <f t="shared" si="14"/>
        <v>1500000</v>
      </c>
      <c r="N104" s="279"/>
    </row>
    <row r="105" spans="1:14" customFormat="1" ht="24.75" customHeight="1">
      <c r="A105" s="89">
        <v>297</v>
      </c>
      <c r="B105" s="86" t="s">
        <v>239</v>
      </c>
      <c r="C105" s="280"/>
      <c r="D105" s="280"/>
      <c r="E105" s="280"/>
      <c r="F105" s="280"/>
      <c r="G105" s="280"/>
      <c r="H105" s="280"/>
      <c r="I105" s="280"/>
      <c r="J105" s="280"/>
      <c r="K105" s="280"/>
      <c r="L105" s="280"/>
      <c r="M105" s="281">
        <f t="shared" si="14"/>
        <v>0</v>
      </c>
      <c r="N105" s="279"/>
    </row>
    <row r="106" spans="1:14" customFormat="1" ht="30" customHeight="1">
      <c r="A106" s="89">
        <v>298</v>
      </c>
      <c r="B106" s="86" t="s">
        <v>240</v>
      </c>
      <c r="C106" s="280"/>
      <c r="D106" s="280"/>
      <c r="E106" s="280"/>
      <c r="F106" s="280"/>
      <c r="G106" s="280">
        <v>100000</v>
      </c>
      <c r="H106" s="280"/>
      <c r="I106" s="280"/>
      <c r="J106" s="280"/>
      <c r="K106" s="280"/>
      <c r="L106" s="280"/>
      <c r="M106" s="281">
        <f t="shared" si="14"/>
        <v>100000</v>
      </c>
      <c r="N106" s="279"/>
    </row>
    <row r="107" spans="1:14" customFormat="1" ht="25.5" customHeight="1">
      <c r="A107" s="89">
        <v>299</v>
      </c>
      <c r="B107" s="86" t="s">
        <v>241</v>
      </c>
      <c r="C107" s="280"/>
      <c r="D107" s="280"/>
      <c r="E107" s="280"/>
      <c r="F107" s="280"/>
      <c r="G107" s="280"/>
      <c r="H107" s="280"/>
      <c r="I107" s="280"/>
      <c r="J107" s="280"/>
      <c r="K107" s="280"/>
      <c r="L107" s="280"/>
      <c r="M107" s="281">
        <f t="shared" si="14"/>
        <v>0</v>
      </c>
      <c r="N107" s="279"/>
    </row>
    <row r="108" spans="1:14" s="176" customFormat="1" ht="25.5" customHeight="1">
      <c r="A108" s="172">
        <v>3000</v>
      </c>
      <c r="B108" s="173" t="s">
        <v>52</v>
      </c>
      <c r="C108" s="285">
        <f t="shared" ref="C108:N108" si="20">C109+C119+C129+C139+C149+C159+C167+C177+C183</f>
        <v>0</v>
      </c>
      <c r="D108" s="285">
        <f>D109+D119+D129+D139+D149+D159+D167+D177+D183</f>
        <v>0</v>
      </c>
      <c r="E108" s="285">
        <f t="shared" si="20"/>
        <v>0</v>
      </c>
      <c r="F108" s="285">
        <f t="shared" si="20"/>
        <v>0</v>
      </c>
      <c r="G108" s="285">
        <f t="shared" si="20"/>
        <v>26443618</v>
      </c>
      <c r="H108" s="285">
        <f t="shared" si="20"/>
        <v>0</v>
      </c>
      <c r="I108" s="285">
        <f t="shared" si="20"/>
        <v>0</v>
      </c>
      <c r="J108" s="285">
        <f t="shared" si="20"/>
        <v>0</v>
      </c>
      <c r="K108" s="285">
        <f t="shared" si="20"/>
        <v>0</v>
      </c>
      <c r="L108" s="285">
        <f t="shared" si="20"/>
        <v>0</v>
      </c>
      <c r="M108" s="285">
        <f t="shared" si="14"/>
        <v>26443618</v>
      </c>
      <c r="N108" s="287">
        <f t="shared" si="20"/>
        <v>0</v>
      </c>
    </row>
    <row r="109" spans="1:14" customFormat="1" ht="25.5" customHeight="1">
      <c r="A109" s="83">
        <v>3100</v>
      </c>
      <c r="B109" s="84" t="s">
        <v>242</v>
      </c>
      <c r="C109" s="278">
        <f>SUM(C110:C118)</f>
        <v>0</v>
      </c>
      <c r="D109" s="278">
        <f>SUM(D110:D118)</f>
        <v>0</v>
      </c>
      <c r="E109" s="278">
        <f t="shared" ref="E109:N109" si="21">SUM(E110:E118)</f>
        <v>0</v>
      </c>
      <c r="F109" s="278">
        <f t="shared" si="21"/>
        <v>0</v>
      </c>
      <c r="G109" s="278">
        <f t="shared" si="21"/>
        <v>17984018</v>
      </c>
      <c r="H109" s="278">
        <f t="shared" si="21"/>
        <v>0</v>
      </c>
      <c r="I109" s="278">
        <f t="shared" si="21"/>
        <v>0</v>
      </c>
      <c r="J109" s="278">
        <f t="shared" si="21"/>
        <v>0</v>
      </c>
      <c r="K109" s="278">
        <f t="shared" si="21"/>
        <v>0</v>
      </c>
      <c r="L109" s="278">
        <f t="shared" si="21"/>
        <v>0</v>
      </c>
      <c r="M109" s="278">
        <f t="shared" si="14"/>
        <v>17984018</v>
      </c>
      <c r="N109" s="284">
        <f t="shared" si="21"/>
        <v>0</v>
      </c>
    </row>
    <row r="110" spans="1:14" customFormat="1" ht="25.5" customHeight="1">
      <c r="A110" s="89">
        <v>311</v>
      </c>
      <c r="B110" s="86" t="s">
        <v>243</v>
      </c>
      <c r="C110" s="280"/>
      <c r="D110" s="280"/>
      <c r="E110" s="280"/>
      <c r="F110" s="280"/>
      <c r="G110" s="280">
        <v>17741518</v>
      </c>
      <c r="H110" s="280"/>
      <c r="I110" s="280"/>
      <c r="J110" s="280"/>
      <c r="K110" s="280"/>
      <c r="L110" s="280"/>
      <c r="M110" s="281">
        <f t="shared" si="14"/>
        <v>17741518</v>
      </c>
      <c r="N110" s="279"/>
    </row>
    <row r="111" spans="1:14" customFormat="1" ht="25.5" customHeight="1">
      <c r="A111" s="89">
        <v>312</v>
      </c>
      <c r="B111" s="86" t="s">
        <v>244</v>
      </c>
      <c r="C111" s="280"/>
      <c r="D111" s="280"/>
      <c r="E111" s="280"/>
      <c r="F111" s="280"/>
      <c r="G111" s="280">
        <v>15000</v>
      </c>
      <c r="H111" s="280"/>
      <c r="I111" s="280"/>
      <c r="J111" s="280"/>
      <c r="K111" s="280"/>
      <c r="L111" s="280"/>
      <c r="M111" s="281">
        <f t="shared" si="14"/>
        <v>15000</v>
      </c>
      <c r="N111" s="279"/>
    </row>
    <row r="112" spans="1:14" customFormat="1" ht="25.5" customHeight="1">
      <c r="A112" s="89">
        <v>313</v>
      </c>
      <c r="B112" s="86" t="s">
        <v>245</v>
      </c>
      <c r="C112" s="280"/>
      <c r="D112" s="280"/>
      <c r="E112" s="280"/>
      <c r="F112" s="280"/>
      <c r="G112" s="280"/>
      <c r="H112" s="280"/>
      <c r="I112" s="280"/>
      <c r="J112" s="280"/>
      <c r="K112" s="280"/>
      <c r="L112" s="280"/>
      <c r="M112" s="281">
        <f t="shared" si="14"/>
        <v>0</v>
      </c>
      <c r="N112" s="279"/>
    </row>
    <row r="113" spans="1:14" customFormat="1" ht="25.5" customHeight="1">
      <c r="A113" s="89">
        <v>314</v>
      </c>
      <c r="B113" s="86" t="s">
        <v>246</v>
      </c>
      <c r="C113" s="280"/>
      <c r="D113" s="280"/>
      <c r="E113" s="280"/>
      <c r="F113" s="280"/>
      <c r="G113" s="280">
        <v>200000</v>
      </c>
      <c r="H113" s="280"/>
      <c r="I113" s="280"/>
      <c r="J113" s="280"/>
      <c r="K113" s="280"/>
      <c r="L113" s="280"/>
      <c r="M113" s="281">
        <f t="shared" si="14"/>
        <v>200000</v>
      </c>
      <c r="N113" s="279"/>
    </row>
    <row r="114" spans="1:14" customFormat="1" ht="25.5" customHeight="1">
      <c r="A114" s="89">
        <v>315</v>
      </c>
      <c r="B114" s="86" t="s">
        <v>247</v>
      </c>
      <c r="C114" s="280"/>
      <c r="D114" s="280"/>
      <c r="E114" s="280"/>
      <c r="F114" s="280"/>
      <c r="G114" s="280">
        <v>20000</v>
      </c>
      <c r="H114" s="280"/>
      <c r="I114" s="280"/>
      <c r="J114" s="280"/>
      <c r="K114" s="280"/>
      <c r="L114" s="280"/>
      <c r="M114" s="281">
        <f t="shared" si="14"/>
        <v>20000</v>
      </c>
      <c r="N114" s="279"/>
    </row>
    <row r="115" spans="1:14" customFormat="1" ht="25.5" customHeight="1">
      <c r="A115" s="89">
        <v>316</v>
      </c>
      <c r="B115" s="86" t="s">
        <v>248</v>
      </c>
      <c r="C115" s="280"/>
      <c r="D115" s="280"/>
      <c r="E115" s="280"/>
      <c r="F115" s="280"/>
      <c r="G115" s="280"/>
      <c r="H115" s="280"/>
      <c r="I115" s="280"/>
      <c r="J115" s="280"/>
      <c r="K115" s="280"/>
      <c r="L115" s="280"/>
      <c r="M115" s="281">
        <f t="shared" si="14"/>
        <v>0</v>
      </c>
      <c r="N115" s="279"/>
    </row>
    <row r="116" spans="1:14" customFormat="1" ht="28.15" customHeight="1">
      <c r="A116" s="89">
        <v>317</v>
      </c>
      <c r="B116" s="86" t="s">
        <v>249</v>
      </c>
      <c r="C116" s="280"/>
      <c r="D116" s="280"/>
      <c r="E116" s="280"/>
      <c r="F116" s="280"/>
      <c r="G116" s="280">
        <v>3500</v>
      </c>
      <c r="H116" s="280"/>
      <c r="I116" s="280"/>
      <c r="J116" s="280"/>
      <c r="K116" s="280"/>
      <c r="L116" s="280"/>
      <c r="M116" s="281">
        <f t="shared" si="14"/>
        <v>3500</v>
      </c>
      <c r="N116" s="279"/>
    </row>
    <row r="117" spans="1:14" customFormat="1" ht="25.5" customHeight="1">
      <c r="A117" s="89">
        <v>318</v>
      </c>
      <c r="B117" s="86" t="s">
        <v>250</v>
      </c>
      <c r="C117" s="280"/>
      <c r="D117" s="280"/>
      <c r="E117" s="280"/>
      <c r="F117" s="280"/>
      <c r="G117" s="280">
        <v>4000</v>
      </c>
      <c r="H117" s="280"/>
      <c r="I117" s="280"/>
      <c r="J117" s="280"/>
      <c r="K117" s="280"/>
      <c r="L117" s="280"/>
      <c r="M117" s="281">
        <f t="shared" si="14"/>
        <v>4000</v>
      </c>
      <c r="N117" s="279"/>
    </row>
    <row r="118" spans="1:14" customFormat="1" ht="25.5" customHeight="1">
      <c r="A118" s="89">
        <v>319</v>
      </c>
      <c r="B118" s="86" t="s">
        <v>251</v>
      </c>
      <c r="C118" s="280"/>
      <c r="D118" s="280"/>
      <c r="E118" s="280"/>
      <c r="F118" s="280"/>
      <c r="G118" s="280"/>
      <c r="H118" s="280"/>
      <c r="I118" s="280"/>
      <c r="J118" s="280"/>
      <c r="K118" s="280"/>
      <c r="L118" s="280"/>
      <c r="M118" s="281">
        <f t="shared" si="14"/>
        <v>0</v>
      </c>
      <c r="N118" s="279"/>
    </row>
    <row r="119" spans="1:14" customFormat="1" ht="25.5" customHeight="1">
      <c r="A119" s="83">
        <v>3200</v>
      </c>
      <c r="B119" s="84" t="s">
        <v>252</v>
      </c>
      <c r="C119" s="278">
        <f t="shared" ref="C119:N119" si="22">SUM(C120:C128)</f>
        <v>0</v>
      </c>
      <c r="D119" s="278">
        <f>SUM(D120:D128)</f>
        <v>0</v>
      </c>
      <c r="E119" s="278">
        <f t="shared" si="22"/>
        <v>0</v>
      </c>
      <c r="F119" s="278">
        <f t="shared" si="22"/>
        <v>0</v>
      </c>
      <c r="G119" s="278">
        <f t="shared" si="22"/>
        <v>3173100</v>
      </c>
      <c r="H119" s="278">
        <f t="shared" si="22"/>
        <v>0</v>
      </c>
      <c r="I119" s="278">
        <f t="shared" si="22"/>
        <v>0</v>
      </c>
      <c r="J119" s="278">
        <f t="shared" si="22"/>
        <v>0</v>
      </c>
      <c r="K119" s="278">
        <f t="shared" si="22"/>
        <v>0</v>
      </c>
      <c r="L119" s="278">
        <f t="shared" si="22"/>
        <v>0</v>
      </c>
      <c r="M119" s="278">
        <f t="shared" si="14"/>
        <v>3173100</v>
      </c>
      <c r="N119" s="284">
        <f t="shared" si="22"/>
        <v>0</v>
      </c>
    </row>
    <row r="120" spans="1:14" ht="25.5" customHeight="1">
      <c r="A120" s="89">
        <v>321</v>
      </c>
      <c r="B120" s="86" t="s">
        <v>253</v>
      </c>
      <c r="C120" s="280"/>
      <c r="D120" s="280"/>
      <c r="E120" s="280"/>
      <c r="F120" s="280"/>
      <c r="G120" s="280">
        <v>139200</v>
      </c>
      <c r="H120" s="280"/>
      <c r="I120" s="280"/>
      <c r="J120" s="280"/>
      <c r="K120" s="280"/>
      <c r="L120" s="280"/>
      <c r="M120" s="288">
        <f t="shared" si="14"/>
        <v>139200</v>
      </c>
      <c r="N120" s="289"/>
    </row>
    <row r="121" spans="1:14" ht="25.5" customHeight="1">
      <c r="A121" s="89">
        <v>322</v>
      </c>
      <c r="B121" s="86" t="s">
        <v>254</v>
      </c>
      <c r="C121" s="280"/>
      <c r="D121" s="280"/>
      <c r="E121" s="280"/>
      <c r="F121" s="280"/>
      <c r="G121" s="280">
        <v>40500</v>
      </c>
      <c r="H121" s="280"/>
      <c r="I121" s="280"/>
      <c r="J121" s="280"/>
      <c r="K121" s="280"/>
      <c r="L121" s="280"/>
      <c r="M121" s="288">
        <f t="shared" si="14"/>
        <v>40500</v>
      </c>
      <c r="N121" s="289"/>
    </row>
    <row r="122" spans="1:14" ht="25.5">
      <c r="A122" s="89">
        <v>323</v>
      </c>
      <c r="B122" s="86" t="s">
        <v>255</v>
      </c>
      <c r="C122" s="280"/>
      <c r="D122" s="280"/>
      <c r="E122" s="280"/>
      <c r="F122" s="280"/>
      <c r="G122" s="280">
        <v>95000</v>
      </c>
      <c r="H122" s="280"/>
      <c r="I122" s="280"/>
      <c r="J122" s="280"/>
      <c r="K122" s="280"/>
      <c r="L122" s="280"/>
      <c r="M122" s="288">
        <f t="shared" si="14"/>
        <v>95000</v>
      </c>
      <c r="N122" s="289"/>
    </row>
    <row r="123" spans="1:14" ht="30" customHeight="1">
      <c r="A123" s="89">
        <v>324</v>
      </c>
      <c r="B123" s="86" t="s">
        <v>256</v>
      </c>
      <c r="C123" s="280"/>
      <c r="D123" s="280"/>
      <c r="E123" s="280"/>
      <c r="F123" s="280"/>
      <c r="G123" s="280"/>
      <c r="H123" s="280"/>
      <c r="I123" s="280"/>
      <c r="J123" s="280"/>
      <c r="K123" s="280"/>
      <c r="L123" s="280"/>
      <c r="M123" s="288">
        <f t="shared" si="14"/>
        <v>0</v>
      </c>
      <c r="N123" s="289"/>
    </row>
    <row r="124" spans="1:14" ht="25.5" customHeight="1">
      <c r="A124" s="89">
        <v>325</v>
      </c>
      <c r="B124" s="86" t="s">
        <v>257</v>
      </c>
      <c r="C124" s="280"/>
      <c r="D124" s="280"/>
      <c r="E124" s="280"/>
      <c r="F124" s="280"/>
      <c r="G124" s="280">
        <v>638400</v>
      </c>
      <c r="H124" s="280"/>
      <c r="I124" s="280"/>
      <c r="J124" s="280"/>
      <c r="K124" s="280"/>
      <c r="L124" s="280"/>
      <c r="M124" s="288">
        <f t="shared" si="14"/>
        <v>638400</v>
      </c>
      <c r="N124" s="289"/>
    </row>
    <row r="125" spans="1:14" ht="25.5" customHeight="1">
      <c r="A125" s="89">
        <v>326</v>
      </c>
      <c r="B125" s="86" t="s">
        <v>258</v>
      </c>
      <c r="C125" s="280"/>
      <c r="D125" s="280"/>
      <c r="E125" s="280"/>
      <c r="F125" s="280"/>
      <c r="G125" s="280">
        <v>55000</v>
      </c>
      <c r="H125" s="280"/>
      <c r="I125" s="280"/>
      <c r="J125" s="280"/>
      <c r="K125" s="280"/>
      <c r="L125" s="280"/>
      <c r="M125" s="288">
        <f t="shared" si="14"/>
        <v>55000</v>
      </c>
      <c r="N125" s="289"/>
    </row>
    <row r="126" spans="1:14" ht="25.5" customHeight="1">
      <c r="A126" s="89">
        <v>327</v>
      </c>
      <c r="B126" s="86" t="s">
        <v>259</v>
      </c>
      <c r="C126" s="280"/>
      <c r="D126" s="280"/>
      <c r="E126" s="280"/>
      <c r="F126" s="280"/>
      <c r="G126" s="280">
        <v>2155000</v>
      </c>
      <c r="H126" s="280"/>
      <c r="I126" s="280"/>
      <c r="J126" s="280"/>
      <c r="K126" s="280"/>
      <c r="L126" s="280"/>
      <c r="M126" s="288">
        <f t="shared" si="14"/>
        <v>2155000</v>
      </c>
      <c r="N126" s="289"/>
    </row>
    <row r="127" spans="1:14" ht="25.5" customHeight="1">
      <c r="A127" s="89">
        <v>328</v>
      </c>
      <c r="B127" s="86" t="s">
        <v>260</v>
      </c>
      <c r="C127" s="280"/>
      <c r="D127" s="280"/>
      <c r="E127" s="280"/>
      <c r="F127" s="280"/>
      <c r="G127" s="280"/>
      <c r="H127" s="280"/>
      <c r="I127" s="280"/>
      <c r="J127" s="280"/>
      <c r="K127" s="280"/>
      <c r="L127" s="280"/>
      <c r="M127" s="288">
        <f t="shared" si="14"/>
        <v>0</v>
      </c>
      <c r="N127" s="289"/>
    </row>
    <row r="128" spans="1:14" ht="25.5" customHeight="1">
      <c r="A128" s="89">
        <v>329</v>
      </c>
      <c r="B128" s="86" t="s">
        <v>261</v>
      </c>
      <c r="C128" s="280"/>
      <c r="D128" s="280"/>
      <c r="E128" s="280"/>
      <c r="F128" s="280"/>
      <c r="G128" s="280">
        <v>50000</v>
      </c>
      <c r="H128" s="280"/>
      <c r="I128" s="280"/>
      <c r="J128" s="280"/>
      <c r="K128" s="280"/>
      <c r="L128" s="280"/>
      <c r="M128" s="288">
        <f t="shared" si="14"/>
        <v>50000</v>
      </c>
      <c r="N128" s="289"/>
    </row>
    <row r="129" spans="1:14" customFormat="1" ht="30">
      <c r="A129" s="83">
        <v>3300</v>
      </c>
      <c r="B129" s="84" t="s">
        <v>262</v>
      </c>
      <c r="C129" s="278">
        <f t="shared" ref="C129:N129" si="23">SUM(C130:C138)</f>
        <v>0</v>
      </c>
      <c r="D129" s="278">
        <f>SUM(D130:D138)</f>
        <v>0</v>
      </c>
      <c r="E129" s="278">
        <f t="shared" si="23"/>
        <v>0</v>
      </c>
      <c r="F129" s="278">
        <f t="shared" si="23"/>
        <v>0</v>
      </c>
      <c r="G129" s="278">
        <f t="shared" si="23"/>
        <v>86500</v>
      </c>
      <c r="H129" s="278">
        <f t="shared" si="23"/>
        <v>0</v>
      </c>
      <c r="I129" s="278">
        <f t="shared" si="23"/>
        <v>0</v>
      </c>
      <c r="J129" s="278">
        <f t="shared" si="23"/>
        <v>0</v>
      </c>
      <c r="K129" s="278">
        <f t="shared" si="23"/>
        <v>0</v>
      </c>
      <c r="L129" s="278">
        <f t="shared" si="23"/>
        <v>0</v>
      </c>
      <c r="M129" s="278">
        <f t="shared" si="14"/>
        <v>86500</v>
      </c>
      <c r="N129" s="284">
        <f t="shared" si="23"/>
        <v>0</v>
      </c>
    </row>
    <row r="130" spans="1:14" customFormat="1" ht="25.5" customHeight="1">
      <c r="A130" s="89">
        <v>331</v>
      </c>
      <c r="B130" s="85" t="s">
        <v>263</v>
      </c>
      <c r="C130" s="280"/>
      <c r="D130" s="280"/>
      <c r="E130" s="280"/>
      <c r="F130" s="280"/>
      <c r="G130" s="280">
        <v>1500</v>
      </c>
      <c r="H130" s="280"/>
      <c r="I130" s="280"/>
      <c r="J130" s="280"/>
      <c r="K130" s="280"/>
      <c r="L130" s="280"/>
      <c r="M130" s="281">
        <f t="shared" si="14"/>
        <v>1500</v>
      </c>
      <c r="N130" s="279"/>
    </row>
    <row r="131" spans="1:14" customFormat="1" ht="30.75" customHeight="1">
      <c r="A131" s="89">
        <v>332</v>
      </c>
      <c r="B131" s="86" t="s">
        <v>264</v>
      </c>
      <c r="C131" s="280"/>
      <c r="D131" s="280"/>
      <c r="E131" s="280"/>
      <c r="F131" s="280"/>
      <c r="G131" s="280"/>
      <c r="H131" s="280"/>
      <c r="I131" s="280"/>
      <c r="J131" s="280"/>
      <c r="K131" s="280"/>
      <c r="L131" s="280"/>
      <c r="M131" s="281">
        <f t="shared" si="14"/>
        <v>0</v>
      </c>
      <c r="N131" s="279"/>
    </row>
    <row r="132" spans="1:14" customFormat="1" ht="33" customHeight="1">
      <c r="A132" s="89">
        <v>333</v>
      </c>
      <c r="B132" s="86" t="s">
        <v>265</v>
      </c>
      <c r="C132" s="280"/>
      <c r="D132" s="280"/>
      <c r="E132" s="280"/>
      <c r="F132" s="280"/>
      <c r="G132" s="280"/>
      <c r="H132" s="280"/>
      <c r="I132" s="280"/>
      <c r="J132" s="280"/>
      <c r="K132" s="280"/>
      <c r="L132" s="280"/>
      <c r="M132" s="281">
        <f t="shared" si="14"/>
        <v>0</v>
      </c>
      <c r="N132" s="279"/>
    </row>
    <row r="133" spans="1:14" customFormat="1" ht="25.5" customHeight="1">
      <c r="A133" s="89">
        <v>334</v>
      </c>
      <c r="B133" s="86" t="s">
        <v>266</v>
      </c>
      <c r="C133" s="280"/>
      <c r="D133" s="280"/>
      <c r="E133" s="280"/>
      <c r="F133" s="280"/>
      <c r="G133" s="280">
        <v>5000</v>
      </c>
      <c r="H133" s="280"/>
      <c r="I133" s="280"/>
      <c r="J133" s="280"/>
      <c r="K133" s="280"/>
      <c r="L133" s="280"/>
      <c r="M133" s="281">
        <f t="shared" si="14"/>
        <v>5000</v>
      </c>
      <c r="N133" s="279"/>
    </row>
    <row r="134" spans="1:14" customFormat="1" ht="25.5" customHeight="1">
      <c r="A134" s="89">
        <v>335</v>
      </c>
      <c r="B134" s="86" t="s">
        <v>267</v>
      </c>
      <c r="C134" s="280"/>
      <c r="D134" s="280"/>
      <c r="E134" s="280"/>
      <c r="F134" s="280"/>
      <c r="G134" s="280"/>
      <c r="H134" s="280"/>
      <c r="I134" s="280"/>
      <c r="J134" s="280"/>
      <c r="K134" s="280"/>
      <c r="L134" s="280"/>
      <c r="M134" s="281">
        <f t="shared" si="14"/>
        <v>0</v>
      </c>
      <c r="N134" s="279"/>
    </row>
    <row r="135" spans="1:14" customFormat="1" ht="25.5">
      <c r="A135" s="89">
        <v>336</v>
      </c>
      <c r="B135" s="86" t="s">
        <v>268</v>
      </c>
      <c r="C135" s="280"/>
      <c r="D135" s="280"/>
      <c r="E135" s="280"/>
      <c r="F135" s="280"/>
      <c r="G135" s="280">
        <v>5000</v>
      </c>
      <c r="H135" s="280"/>
      <c r="I135" s="280"/>
      <c r="J135" s="280"/>
      <c r="K135" s="280"/>
      <c r="L135" s="280"/>
      <c r="M135" s="281">
        <f t="shared" ref="M135:M198" si="24">SUM(C135:L135)</f>
        <v>5000</v>
      </c>
      <c r="N135" s="279"/>
    </row>
    <row r="136" spans="1:14" customFormat="1" ht="25.5" customHeight="1">
      <c r="A136" s="89">
        <v>337</v>
      </c>
      <c r="B136" s="86" t="s">
        <v>269</v>
      </c>
      <c r="C136" s="280"/>
      <c r="D136" s="280"/>
      <c r="E136" s="280"/>
      <c r="F136" s="280"/>
      <c r="G136" s="280"/>
      <c r="H136" s="280"/>
      <c r="I136" s="280"/>
      <c r="J136" s="280"/>
      <c r="K136" s="280"/>
      <c r="L136" s="280"/>
      <c r="M136" s="281">
        <f t="shared" si="24"/>
        <v>0</v>
      </c>
      <c r="N136" s="279"/>
    </row>
    <row r="137" spans="1:14" customFormat="1" ht="25.5" customHeight="1">
      <c r="A137" s="89">
        <v>338</v>
      </c>
      <c r="B137" s="86" t="s">
        <v>270</v>
      </c>
      <c r="C137" s="280"/>
      <c r="D137" s="280"/>
      <c r="E137" s="280"/>
      <c r="F137" s="280"/>
      <c r="G137" s="280"/>
      <c r="H137" s="280"/>
      <c r="I137" s="280"/>
      <c r="J137" s="280"/>
      <c r="K137" s="280"/>
      <c r="L137" s="280"/>
      <c r="M137" s="281">
        <f t="shared" si="24"/>
        <v>0</v>
      </c>
      <c r="N137" s="279"/>
    </row>
    <row r="138" spans="1:14" customFormat="1" ht="25.5" customHeight="1">
      <c r="A138" s="89">
        <v>339</v>
      </c>
      <c r="B138" s="86" t="s">
        <v>271</v>
      </c>
      <c r="C138" s="280"/>
      <c r="D138" s="280"/>
      <c r="E138" s="280"/>
      <c r="F138" s="280"/>
      <c r="G138" s="280">
        <v>75000</v>
      </c>
      <c r="H138" s="280"/>
      <c r="I138" s="280"/>
      <c r="J138" s="280"/>
      <c r="K138" s="280"/>
      <c r="L138" s="280"/>
      <c r="M138" s="281">
        <f t="shared" si="24"/>
        <v>75000</v>
      </c>
      <c r="N138" s="279"/>
    </row>
    <row r="139" spans="1:14" customFormat="1" ht="25.5" customHeight="1">
      <c r="A139" s="83">
        <v>3400</v>
      </c>
      <c r="B139" s="84" t="s">
        <v>272</v>
      </c>
      <c r="C139" s="278">
        <f t="shared" ref="C139:N139" si="25">SUM(C140:C148)</f>
        <v>0</v>
      </c>
      <c r="D139" s="278">
        <f>SUM(D140:D148)</f>
        <v>0</v>
      </c>
      <c r="E139" s="278">
        <f t="shared" si="25"/>
        <v>0</v>
      </c>
      <c r="F139" s="278">
        <f t="shared" si="25"/>
        <v>0</v>
      </c>
      <c r="G139" s="278">
        <f t="shared" si="25"/>
        <v>665000</v>
      </c>
      <c r="H139" s="278">
        <f t="shared" si="25"/>
        <v>0</v>
      </c>
      <c r="I139" s="278">
        <f t="shared" si="25"/>
        <v>0</v>
      </c>
      <c r="J139" s="278">
        <f t="shared" si="25"/>
        <v>0</v>
      </c>
      <c r="K139" s="278">
        <f t="shared" si="25"/>
        <v>0</v>
      </c>
      <c r="L139" s="278">
        <f t="shared" si="25"/>
        <v>0</v>
      </c>
      <c r="M139" s="278">
        <f t="shared" si="24"/>
        <v>665000</v>
      </c>
      <c r="N139" s="284">
        <f t="shared" si="25"/>
        <v>0</v>
      </c>
    </row>
    <row r="140" spans="1:14" customFormat="1" ht="25.5" customHeight="1">
      <c r="A140" s="89">
        <v>341</v>
      </c>
      <c r="B140" s="86" t="s">
        <v>273</v>
      </c>
      <c r="C140" s="280"/>
      <c r="D140" s="280"/>
      <c r="E140" s="280"/>
      <c r="F140" s="280"/>
      <c r="G140" s="280">
        <v>150000</v>
      </c>
      <c r="H140" s="280"/>
      <c r="I140" s="280"/>
      <c r="J140" s="280"/>
      <c r="K140" s="280"/>
      <c r="L140" s="280"/>
      <c r="M140" s="281">
        <f t="shared" si="24"/>
        <v>150000</v>
      </c>
      <c r="N140" s="279"/>
    </row>
    <row r="141" spans="1:14" customFormat="1" ht="25.5" customHeight="1">
      <c r="A141" s="89">
        <v>342</v>
      </c>
      <c r="B141" s="86" t="s">
        <v>274</v>
      </c>
      <c r="C141" s="280"/>
      <c r="D141" s="280"/>
      <c r="E141" s="280"/>
      <c r="F141" s="280"/>
      <c r="G141" s="280"/>
      <c r="H141" s="280"/>
      <c r="I141" s="280"/>
      <c r="J141" s="280"/>
      <c r="K141" s="280"/>
      <c r="L141" s="280"/>
      <c r="M141" s="281">
        <f t="shared" si="24"/>
        <v>0</v>
      </c>
      <c r="N141" s="279"/>
    </row>
    <row r="142" spans="1:14" customFormat="1" ht="25.5" customHeight="1">
      <c r="A142" s="89">
        <v>343</v>
      </c>
      <c r="B142" s="86" t="s">
        <v>275</v>
      </c>
      <c r="C142" s="280"/>
      <c r="D142" s="280"/>
      <c r="E142" s="280"/>
      <c r="F142" s="280"/>
      <c r="G142" s="280"/>
      <c r="H142" s="280"/>
      <c r="I142" s="280"/>
      <c r="J142" s="280"/>
      <c r="K142" s="280"/>
      <c r="L142" s="280"/>
      <c r="M142" s="281">
        <f t="shared" si="24"/>
        <v>0</v>
      </c>
      <c r="N142" s="279"/>
    </row>
    <row r="143" spans="1:14" customFormat="1" ht="25.5" customHeight="1">
      <c r="A143" s="89">
        <v>344</v>
      </c>
      <c r="B143" s="86" t="s">
        <v>276</v>
      </c>
      <c r="C143" s="280"/>
      <c r="D143" s="280"/>
      <c r="E143" s="280"/>
      <c r="F143" s="280"/>
      <c r="G143" s="280">
        <v>12000</v>
      </c>
      <c r="H143" s="280"/>
      <c r="I143" s="280"/>
      <c r="J143" s="280"/>
      <c r="K143" s="280"/>
      <c r="L143" s="280"/>
      <c r="M143" s="281">
        <f t="shared" si="24"/>
        <v>12000</v>
      </c>
      <c r="N143" s="279"/>
    </row>
    <row r="144" spans="1:14" customFormat="1" ht="25.5" customHeight="1">
      <c r="A144" s="89">
        <v>345</v>
      </c>
      <c r="B144" s="86" t="s">
        <v>277</v>
      </c>
      <c r="C144" s="280"/>
      <c r="D144" s="280"/>
      <c r="E144" s="280"/>
      <c r="F144" s="280"/>
      <c r="G144" s="280">
        <v>500000</v>
      </c>
      <c r="H144" s="280"/>
      <c r="I144" s="280"/>
      <c r="J144" s="280"/>
      <c r="K144" s="280"/>
      <c r="L144" s="280"/>
      <c r="M144" s="281">
        <f t="shared" si="24"/>
        <v>500000</v>
      </c>
      <c r="N144" s="279"/>
    </row>
    <row r="145" spans="1:14" customFormat="1" ht="25.5" customHeight="1">
      <c r="A145" s="89">
        <v>346</v>
      </c>
      <c r="B145" s="86" t="s">
        <v>278</v>
      </c>
      <c r="C145" s="280"/>
      <c r="D145" s="280"/>
      <c r="E145" s="280"/>
      <c r="F145" s="280"/>
      <c r="G145" s="280"/>
      <c r="H145" s="280"/>
      <c r="I145" s="280"/>
      <c r="J145" s="280"/>
      <c r="K145" s="280"/>
      <c r="L145" s="280"/>
      <c r="M145" s="281">
        <f t="shared" si="24"/>
        <v>0</v>
      </c>
      <c r="N145" s="279"/>
    </row>
    <row r="146" spans="1:14" customFormat="1" ht="25.5" customHeight="1">
      <c r="A146" s="89">
        <v>347</v>
      </c>
      <c r="B146" s="86" t="s">
        <v>279</v>
      </c>
      <c r="C146" s="280"/>
      <c r="D146" s="280"/>
      <c r="E146" s="280"/>
      <c r="F146" s="280"/>
      <c r="G146" s="280">
        <v>3000</v>
      </c>
      <c r="H146" s="280"/>
      <c r="I146" s="280"/>
      <c r="J146" s="280"/>
      <c r="K146" s="280"/>
      <c r="L146" s="280"/>
      <c r="M146" s="281">
        <f t="shared" si="24"/>
        <v>3000</v>
      </c>
      <c r="N146" s="279"/>
    </row>
    <row r="147" spans="1:14" customFormat="1" ht="25.5" customHeight="1">
      <c r="A147" s="89">
        <v>348</v>
      </c>
      <c r="B147" s="86" t="s">
        <v>280</v>
      </c>
      <c r="C147" s="280"/>
      <c r="D147" s="280"/>
      <c r="E147" s="280"/>
      <c r="F147" s="280"/>
      <c r="G147" s="280"/>
      <c r="H147" s="280"/>
      <c r="I147" s="280"/>
      <c r="J147" s="280"/>
      <c r="K147" s="280"/>
      <c r="L147" s="280"/>
      <c r="M147" s="281">
        <f t="shared" si="24"/>
        <v>0</v>
      </c>
      <c r="N147" s="279"/>
    </row>
    <row r="148" spans="1:14" customFormat="1" ht="25.5" customHeight="1">
      <c r="A148" s="89">
        <v>349</v>
      </c>
      <c r="B148" s="86" t="s">
        <v>281</v>
      </c>
      <c r="C148" s="280"/>
      <c r="D148" s="280"/>
      <c r="E148" s="280"/>
      <c r="F148" s="280"/>
      <c r="G148" s="280"/>
      <c r="H148" s="280"/>
      <c r="I148" s="280"/>
      <c r="J148" s="280"/>
      <c r="K148" s="280"/>
      <c r="L148" s="280"/>
      <c r="M148" s="281">
        <f t="shared" si="24"/>
        <v>0</v>
      </c>
      <c r="N148" s="279"/>
    </row>
    <row r="149" spans="1:14" customFormat="1" ht="30">
      <c r="A149" s="83">
        <v>3500</v>
      </c>
      <c r="B149" s="84" t="s">
        <v>282</v>
      </c>
      <c r="C149" s="278">
        <f t="shared" ref="C149:N149" si="26">SUM(C150:C158)</f>
        <v>0</v>
      </c>
      <c r="D149" s="278">
        <f>SUM(D150:D158)</f>
        <v>0</v>
      </c>
      <c r="E149" s="278">
        <f t="shared" si="26"/>
        <v>0</v>
      </c>
      <c r="F149" s="278">
        <f t="shared" si="26"/>
        <v>0</v>
      </c>
      <c r="G149" s="278">
        <f t="shared" si="26"/>
        <v>1185000</v>
      </c>
      <c r="H149" s="278">
        <f t="shared" si="26"/>
        <v>0</v>
      </c>
      <c r="I149" s="278">
        <f t="shared" si="26"/>
        <v>0</v>
      </c>
      <c r="J149" s="278">
        <f t="shared" si="26"/>
        <v>0</v>
      </c>
      <c r="K149" s="278">
        <f t="shared" si="26"/>
        <v>0</v>
      </c>
      <c r="L149" s="278">
        <f t="shared" si="26"/>
        <v>0</v>
      </c>
      <c r="M149" s="278">
        <f t="shared" si="24"/>
        <v>1185000</v>
      </c>
      <c r="N149" s="284">
        <f t="shared" si="26"/>
        <v>0</v>
      </c>
    </row>
    <row r="150" spans="1:14" customFormat="1" ht="25.5" customHeight="1">
      <c r="A150" s="89">
        <v>351</v>
      </c>
      <c r="B150" s="86" t="s">
        <v>283</v>
      </c>
      <c r="C150" s="280"/>
      <c r="D150" s="280"/>
      <c r="E150" s="280"/>
      <c r="F150" s="280"/>
      <c r="G150" s="280"/>
      <c r="H150" s="280"/>
      <c r="I150" s="280"/>
      <c r="J150" s="280"/>
      <c r="K150" s="280"/>
      <c r="L150" s="280"/>
      <c r="M150" s="281">
        <f t="shared" si="24"/>
        <v>0</v>
      </c>
      <c r="N150" s="279"/>
    </row>
    <row r="151" spans="1:14" customFormat="1" ht="34.5" customHeight="1">
      <c r="A151" s="89">
        <v>352</v>
      </c>
      <c r="B151" s="86" t="s">
        <v>284</v>
      </c>
      <c r="C151" s="280"/>
      <c r="D151" s="280"/>
      <c r="E151" s="280"/>
      <c r="F151" s="280"/>
      <c r="G151" s="280">
        <v>20000</v>
      </c>
      <c r="H151" s="280"/>
      <c r="I151" s="280"/>
      <c r="J151" s="280"/>
      <c r="K151" s="280"/>
      <c r="L151" s="280"/>
      <c r="M151" s="281">
        <f t="shared" si="24"/>
        <v>20000</v>
      </c>
      <c r="N151" s="279"/>
    </row>
    <row r="152" spans="1:14" customFormat="1" ht="33" customHeight="1">
      <c r="A152" s="89">
        <v>353</v>
      </c>
      <c r="B152" s="86" t="s">
        <v>285</v>
      </c>
      <c r="C152" s="280"/>
      <c r="D152" s="280"/>
      <c r="E152" s="280"/>
      <c r="F152" s="280"/>
      <c r="G152" s="280"/>
      <c r="H152" s="280"/>
      <c r="I152" s="280"/>
      <c r="J152" s="280"/>
      <c r="K152" s="280"/>
      <c r="L152" s="280"/>
      <c r="M152" s="281">
        <f t="shared" si="24"/>
        <v>0</v>
      </c>
      <c r="N152" s="279"/>
    </row>
    <row r="153" spans="1:14" customFormat="1" ht="29.25" customHeight="1">
      <c r="A153" s="89">
        <v>354</v>
      </c>
      <c r="B153" s="86" t="s">
        <v>286</v>
      </c>
      <c r="C153" s="280"/>
      <c r="D153" s="280"/>
      <c r="E153" s="280"/>
      <c r="F153" s="280"/>
      <c r="G153" s="280"/>
      <c r="H153" s="280"/>
      <c r="I153" s="280"/>
      <c r="J153" s="280"/>
      <c r="K153" s="280"/>
      <c r="L153" s="280"/>
      <c r="M153" s="281">
        <f t="shared" si="24"/>
        <v>0</v>
      </c>
      <c r="N153" s="279"/>
    </row>
    <row r="154" spans="1:14" customFormat="1" ht="25.5" customHeight="1">
      <c r="A154" s="89">
        <v>355</v>
      </c>
      <c r="B154" s="86" t="s">
        <v>287</v>
      </c>
      <c r="C154" s="280"/>
      <c r="D154" s="280"/>
      <c r="E154" s="280"/>
      <c r="F154" s="280"/>
      <c r="G154" s="280">
        <v>475000</v>
      </c>
      <c r="H154" s="280"/>
      <c r="I154" s="280"/>
      <c r="J154" s="280"/>
      <c r="K154" s="280"/>
      <c r="L154" s="280"/>
      <c r="M154" s="281">
        <f t="shared" si="24"/>
        <v>475000</v>
      </c>
      <c r="N154" s="279"/>
    </row>
    <row r="155" spans="1:14" customFormat="1" ht="28.9" customHeight="1">
      <c r="A155" s="89">
        <v>356</v>
      </c>
      <c r="B155" s="86" t="s">
        <v>288</v>
      </c>
      <c r="C155" s="280"/>
      <c r="D155" s="280"/>
      <c r="E155" s="280"/>
      <c r="F155" s="280"/>
      <c r="G155" s="280"/>
      <c r="H155" s="280"/>
      <c r="I155" s="280"/>
      <c r="J155" s="280"/>
      <c r="K155" s="280"/>
      <c r="L155" s="280"/>
      <c r="M155" s="281">
        <f t="shared" si="24"/>
        <v>0</v>
      </c>
      <c r="N155" s="279"/>
    </row>
    <row r="156" spans="1:14" customFormat="1" ht="25.5">
      <c r="A156" s="89">
        <v>357</v>
      </c>
      <c r="B156" s="86" t="s">
        <v>289</v>
      </c>
      <c r="C156" s="280"/>
      <c r="D156" s="280"/>
      <c r="E156" s="280"/>
      <c r="F156" s="280"/>
      <c r="G156" s="280">
        <v>650000</v>
      </c>
      <c r="H156" s="280"/>
      <c r="I156" s="280"/>
      <c r="J156" s="280"/>
      <c r="K156" s="280"/>
      <c r="L156" s="280"/>
      <c r="M156" s="281">
        <f t="shared" si="24"/>
        <v>650000</v>
      </c>
      <c r="N156" s="279"/>
    </row>
    <row r="157" spans="1:14" customFormat="1" ht="25.5" customHeight="1">
      <c r="A157" s="89">
        <v>358</v>
      </c>
      <c r="B157" s="86" t="s">
        <v>290</v>
      </c>
      <c r="C157" s="280"/>
      <c r="D157" s="280"/>
      <c r="E157" s="280"/>
      <c r="F157" s="280"/>
      <c r="G157" s="280"/>
      <c r="H157" s="280"/>
      <c r="I157" s="280"/>
      <c r="J157" s="280"/>
      <c r="K157" s="280"/>
      <c r="L157" s="280"/>
      <c r="M157" s="281">
        <f t="shared" si="24"/>
        <v>0</v>
      </c>
      <c r="N157" s="279"/>
    </row>
    <row r="158" spans="1:14" customFormat="1" ht="25.5" customHeight="1">
      <c r="A158" s="89">
        <v>359</v>
      </c>
      <c r="B158" s="86" t="s">
        <v>291</v>
      </c>
      <c r="C158" s="280"/>
      <c r="D158" s="280"/>
      <c r="E158" s="280"/>
      <c r="F158" s="280"/>
      <c r="G158" s="280">
        <v>40000</v>
      </c>
      <c r="H158" s="280"/>
      <c r="I158" s="280"/>
      <c r="J158" s="280"/>
      <c r="K158" s="280"/>
      <c r="L158" s="280"/>
      <c r="M158" s="281">
        <f t="shared" si="24"/>
        <v>40000</v>
      </c>
      <c r="N158" s="279"/>
    </row>
    <row r="159" spans="1:14" customFormat="1" ht="25.5" customHeight="1">
      <c r="A159" s="83">
        <v>3600</v>
      </c>
      <c r="B159" s="84" t="s">
        <v>292</v>
      </c>
      <c r="C159" s="278">
        <f t="shared" ref="C159:N159" si="27">SUM(C160:C166)</f>
        <v>0</v>
      </c>
      <c r="D159" s="278">
        <f>SUM(D160:D166)</f>
        <v>0</v>
      </c>
      <c r="E159" s="278">
        <f t="shared" si="27"/>
        <v>0</v>
      </c>
      <c r="F159" s="278">
        <f t="shared" si="27"/>
        <v>0</v>
      </c>
      <c r="G159" s="278">
        <f t="shared" si="27"/>
        <v>160000</v>
      </c>
      <c r="H159" s="278">
        <f t="shared" si="27"/>
        <v>0</v>
      </c>
      <c r="I159" s="278">
        <f t="shared" si="27"/>
        <v>0</v>
      </c>
      <c r="J159" s="278">
        <f t="shared" si="27"/>
        <v>0</v>
      </c>
      <c r="K159" s="278">
        <f t="shared" si="27"/>
        <v>0</v>
      </c>
      <c r="L159" s="278">
        <f t="shared" si="27"/>
        <v>0</v>
      </c>
      <c r="M159" s="278">
        <f t="shared" si="24"/>
        <v>160000</v>
      </c>
      <c r="N159" s="284">
        <f t="shared" si="27"/>
        <v>0</v>
      </c>
    </row>
    <row r="160" spans="1:14" customFormat="1" ht="29.25" customHeight="1">
      <c r="A160" s="89">
        <v>361</v>
      </c>
      <c r="B160" s="86" t="s">
        <v>293</v>
      </c>
      <c r="C160" s="280"/>
      <c r="D160" s="280"/>
      <c r="E160" s="280"/>
      <c r="F160" s="280"/>
      <c r="G160" s="280">
        <v>160000</v>
      </c>
      <c r="H160" s="280"/>
      <c r="I160" s="280"/>
      <c r="J160" s="280"/>
      <c r="K160" s="280"/>
      <c r="L160" s="280"/>
      <c r="M160" s="281">
        <f t="shared" si="24"/>
        <v>160000</v>
      </c>
      <c r="N160" s="279"/>
    </row>
    <row r="161" spans="1:14" customFormat="1" ht="34.5" customHeight="1">
      <c r="A161" s="89">
        <v>362</v>
      </c>
      <c r="B161" s="86" t="s">
        <v>294</v>
      </c>
      <c r="C161" s="280"/>
      <c r="D161" s="280"/>
      <c r="E161" s="280"/>
      <c r="F161" s="280"/>
      <c r="G161" s="280"/>
      <c r="H161" s="280"/>
      <c r="I161" s="280"/>
      <c r="J161" s="280"/>
      <c r="K161" s="280"/>
      <c r="L161" s="280"/>
      <c r="M161" s="281">
        <f t="shared" si="24"/>
        <v>0</v>
      </c>
      <c r="N161" s="279"/>
    </row>
    <row r="162" spans="1:14" customFormat="1" ht="29.25" customHeight="1">
      <c r="A162" s="89">
        <v>363</v>
      </c>
      <c r="B162" s="86" t="s">
        <v>295</v>
      </c>
      <c r="C162" s="280"/>
      <c r="D162" s="280"/>
      <c r="E162" s="280"/>
      <c r="F162" s="280"/>
      <c r="G162" s="280"/>
      <c r="H162" s="280"/>
      <c r="I162" s="280"/>
      <c r="J162" s="280"/>
      <c r="K162" s="280"/>
      <c r="L162" s="280"/>
      <c r="M162" s="281">
        <f t="shared" si="24"/>
        <v>0</v>
      </c>
      <c r="N162" s="279"/>
    </row>
    <row r="163" spans="1:14" customFormat="1" ht="25.5" customHeight="1">
      <c r="A163" s="89">
        <v>364</v>
      </c>
      <c r="B163" s="86" t="s">
        <v>296</v>
      </c>
      <c r="C163" s="280"/>
      <c r="D163" s="280"/>
      <c r="E163" s="280"/>
      <c r="F163" s="280"/>
      <c r="G163" s="280"/>
      <c r="H163" s="280"/>
      <c r="I163" s="280"/>
      <c r="J163" s="280"/>
      <c r="K163" s="280"/>
      <c r="L163" s="280"/>
      <c r="M163" s="281">
        <f t="shared" si="24"/>
        <v>0</v>
      </c>
      <c r="N163" s="279"/>
    </row>
    <row r="164" spans="1:14" customFormat="1" ht="25.5" customHeight="1">
      <c r="A164" s="89">
        <v>365</v>
      </c>
      <c r="B164" s="86" t="s">
        <v>297</v>
      </c>
      <c r="C164" s="280"/>
      <c r="D164" s="280"/>
      <c r="E164" s="280"/>
      <c r="F164" s="280"/>
      <c r="G164" s="280"/>
      <c r="H164" s="280"/>
      <c r="I164" s="280"/>
      <c r="J164" s="280"/>
      <c r="K164" s="280"/>
      <c r="L164" s="280"/>
      <c r="M164" s="281">
        <f t="shared" si="24"/>
        <v>0</v>
      </c>
      <c r="N164" s="279"/>
    </row>
    <row r="165" spans="1:14" customFormat="1" ht="25.5">
      <c r="A165" s="89">
        <v>366</v>
      </c>
      <c r="B165" s="86" t="s">
        <v>298</v>
      </c>
      <c r="C165" s="280"/>
      <c r="D165" s="280"/>
      <c r="E165" s="280"/>
      <c r="F165" s="280"/>
      <c r="G165" s="280"/>
      <c r="H165" s="280"/>
      <c r="I165" s="280"/>
      <c r="J165" s="280"/>
      <c r="K165" s="280"/>
      <c r="L165" s="280"/>
      <c r="M165" s="281">
        <f t="shared" si="24"/>
        <v>0</v>
      </c>
      <c r="N165" s="279"/>
    </row>
    <row r="166" spans="1:14" customFormat="1" ht="25.5" customHeight="1">
      <c r="A166" s="89">
        <v>369</v>
      </c>
      <c r="B166" s="86" t="s">
        <v>299</v>
      </c>
      <c r="C166" s="280"/>
      <c r="D166" s="280"/>
      <c r="E166" s="280"/>
      <c r="F166" s="280"/>
      <c r="G166" s="280"/>
      <c r="H166" s="280"/>
      <c r="I166" s="280"/>
      <c r="J166" s="280"/>
      <c r="K166" s="280"/>
      <c r="L166" s="280"/>
      <c r="M166" s="281">
        <f t="shared" si="24"/>
        <v>0</v>
      </c>
      <c r="N166" s="279"/>
    </row>
    <row r="167" spans="1:14" customFormat="1" ht="25.5" customHeight="1">
      <c r="A167" s="83">
        <v>3700</v>
      </c>
      <c r="B167" s="84" t="s">
        <v>300</v>
      </c>
      <c r="C167" s="278">
        <f t="shared" ref="C167:N167" si="28">SUM(C168:C176)</f>
        <v>0</v>
      </c>
      <c r="D167" s="278">
        <f>SUM(D168:D176)</f>
        <v>0</v>
      </c>
      <c r="E167" s="278">
        <f t="shared" si="28"/>
        <v>0</v>
      </c>
      <c r="F167" s="278">
        <f t="shared" si="28"/>
        <v>0</v>
      </c>
      <c r="G167" s="278">
        <f t="shared" si="28"/>
        <v>215000</v>
      </c>
      <c r="H167" s="278">
        <f t="shared" si="28"/>
        <v>0</v>
      </c>
      <c r="I167" s="278">
        <f t="shared" si="28"/>
        <v>0</v>
      </c>
      <c r="J167" s="278">
        <f t="shared" si="28"/>
        <v>0</v>
      </c>
      <c r="K167" s="278">
        <f t="shared" si="28"/>
        <v>0</v>
      </c>
      <c r="L167" s="278">
        <f t="shared" si="28"/>
        <v>0</v>
      </c>
      <c r="M167" s="278">
        <f t="shared" si="24"/>
        <v>215000</v>
      </c>
      <c r="N167" s="284">
        <f t="shared" si="28"/>
        <v>0</v>
      </c>
    </row>
    <row r="168" spans="1:14" customFormat="1" ht="25.5" customHeight="1">
      <c r="A168" s="89">
        <v>371</v>
      </c>
      <c r="B168" s="86" t="s">
        <v>301</v>
      </c>
      <c r="C168" s="280"/>
      <c r="D168" s="280"/>
      <c r="E168" s="280"/>
      <c r="F168" s="280"/>
      <c r="G168" s="280">
        <v>10000</v>
      </c>
      <c r="H168" s="280"/>
      <c r="I168" s="280"/>
      <c r="J168" s="280"/>
      <c r="K168" s="280"/>
      <c r="L168" s="280"/>
      <c r="M168" s="281">
        <f t="shared" si="24"/>
        <v>10000</v>
      </c>
      <c r="N168" s="279"/>
    </row>
    <row r="169" spans="1:14" customFormat="1" ht="25.5" customHeight="1">
      <c r="A169" s="89">
        <v>372</v>
      </c>
      <c r="B169" s="86" t="s">
        <v>302</v>
      </c>
      <c r="C169" s="280"/>
      <c r="D169" s="280"/>
      <c r="E169" s="280"/>
      <c r="F169" s="280"/>
      <c r="G169" s="280">
        <v>5000</v>
      </c>
      <c r="H169" s="280"/>
      <c r="I169" s="280"/>
      <c r="J169" s="280"/>
      <c r="K169" s="280"/>
      <c r="L169" s="280"/>
      <c r="M169" s="281">
        <f t="shared" si="24"/>
        <v>5000</v>
      </c>
      <c r="N169" s="279"/>
    </row>
    <row r="170" spans="1:14" customFormat="1" ht="25.5" customHeight="1">
      <c r="A170" s="89">
        <v>373</v>
      </c>
      <c r="B170" s="86" t="s">
        <v>303</v>
      </c>
      <c r="C170" s="280"/>
      <c r="D170" s="280"/>
      <c r="E170" s="280"/>
      <c r="F170" s="280"/>
      <c r="G170" s="280"/>
      <c r="H170" s="280"/>
      <c r="I170" s="280"/>
      <c r="J170" s="280"/>
      <c r="K170" s="280"/>
      <c r="L170" s="280"/>
      <c r="M170" s="281">
        <f t="shared" si="24"/>
        <v>0</v>
      </c>
      <c r="N170" s="279"/>
    </row>
    <row r="171" spans="1:14" customFormat="1" ht="25.5" customHeight="1">
      <c r="A171" s="89">
        <v>374</v>
      </c>
      <c r="B171" s="86" t="s">
        <v>304</v>
      </c>
      <c r="C171" s="280"/>
      <c r="D171" s="280"/>
      <c r="E171" s="280"/>
      <c r="F171" s="280"/>
      <c r="G171" s="280"/>
      <c r="H171" s="280"/>
      <c r="I171" s="280"/>
      <c r="J171" s="280"/>
      <c r="K171" s="280"/>
      <c r="L171" s="280"/>
      <c r="M171" s="281">
        <f t="shared" si="24"/>
        <v>0</v>
      </c>
      <c r="N171" s="279"/>
    </row>
    <row r="172" spans="1:14" customFormat="1" ht="25.5" customHeight="1">
      <c r="A172" s="89">
        <v>375</v>
      </c>
      <c r="B172" s="86" t="s">
        <v>305</v>
      </c>
      <c r="C172" s="280"/>
      <c r="D172" s="280"/>
      <c r="E172" s="280"/>
      <c r="F172" s="280"/>
      <c r="G172" s="280">
        <v>200000</v>
      </c>
      <c r="H172" s="280"/>
      <c r="I172" s="280"/>
      <c r="J172" s="280"/>
      <c r="K172" s="280"/>
      <c r="L172" s="280"/>
      <c r="M172" s="281">
        <f t="shared" si="24"/>
        <v>200000</v>
      </c>
      <c r="N172" s="279"/>
    </row>
    <row r="173" spans="1:14" customFormat="1" ht="25.5" customHeight="1">
      <c r="A173" s="89">
        <v>376</v>
      </c>
      <c r="B173" s="86" t="s">
        <v>306</v>
      </c>
      <c r="C173" s="280"/>
      <c r="D173" s="280"/>
      <c r="E173" s="280"/>
      <c r="F173" s="280"/>
      <c r="G173" s="280"/>
      <c r="H173" s="280"/>
      <c r="I173" s="280"/>
      <c r="J173" s="280"/>
      <c r="K173" s="280"/>
      <c r="L173" s="280"/>
      <c r="M173" s="281">
        <f t="shared" si="24"/>
        <v>0</v>
      </c>
      <c r="N173" s="279"/>
    </row>
    <row r="174" spans="1:14" customFormat="1" ht="25.5" customHeight="1">
      <c r="A174" s="89">
        <v>377</v>
      </c>
      <c r="B174" s="86" t="s">
        <v>307</v>
      </c>
      <c r="C174" s="280"/>
      <c r="D174" s="280"/>
      <c r="E174" s="280"/>
      <c r="F174" s="280"/>
      <c r="G174" s="280"/>
      <c r="H174" s="280"/>
      <c r="I174" s="280"/>
      <c r="J174" s="280"/>
      <c r="K174" s="280"/>
      <c r="L174" s="280"/>
      <c r="M174" s="281">
        <f t="shared" si="24"/>
        <v>0</v>
      </c>
      <c r="N174" s="279"/>
    </row>
    <row r="175" spans="1:14" customFormat="1" ht="25.5" customHeight="1">
      <c r="A175" s="89">
        <v>378</v>
      </c>
      <c r="B175" s="86" t="s">
        <v>308</v>
      </c>
      <c r="C175" s="280"/>
      <c r="D175" s="280"/>
      <c r="E175" s="280"/>
      <c r="F175" s="280"/>
      <c r="G175" s="280"/>
      <c r="H175" s="280"/>
      <c r="I175" s="280"/>
      <c r="J175" s="280"/>
      <c r="K175" s="280"/>
      <c r="L175" s="280"/>
      <c r="M175" s="281">
        <f t="shared" si="24"/>
        <v>0</v>
      </c>
      <c r="N175" s="279"/>
    </row>
    <row r="176" spans="1:14" customFormat="1" ht="25.5" customHeight="1">
      <c r="A176" s="89">
        <v>379</v>
      </c>
      <c r="B176" s="86" t="s">
        <v>309</v>
      </c>
      <c r="C176" s="280"/>
      <c r="D176" s="280"/>
      <c r="E176" s="280"/>
      <c r="F176" s="280"/>
      <c r="G176" s="280"/>
      <c r="H176" s="280"/>
      <c r="I176" s="280"/>
      <c r="J176" s="280"/>
      <c r="K176" s="280"/>
      <c r="L176" s="280"/>
      <c r="M176" s="281">
        <f t="shared" si="24"/>
        <v>0</v>
      </c>
      <c r="N176" s="279"/>
    </row>
    <row r="177" spans="1:14" customFormat="1" ht="25.5" customHeight="1">
      <c r="A177" s="83">
        <v>3800</v>
      </c>
      <c r="B177" s="84" t="s">
        <v>310</v>
      </c>
      <c r="C177" s="278">
        <f t="shared" ref="C177:N177" si="29">SUM(C178:C182)</f>
        <v>0</v>
      </c>
      <c r="D177" s="278">
        <f>SUM(D178:D182)</f>
        <v>0</v>
      </c>
      <c r="E177" s="278">
        <f t="shared" si="29"/>
        <v>0</v>
      </c>
      <c r="F177" s="278">
        <f t="shared" si="29"/>
        <v>0</v>
      </c>
      <c r="G177" s="278">
        <f t="shared" si="29"/>
        <v>450000</v>
      </c>
      <c r="H177" s="278">
        <f t="shared" si="29"/>
        <v>0</v>
      </c>
      <c r="I177" s="278">
        <f t="shared" si="29"/>
        <v>0</v>
      </c>
      <c r="J177" s="278">
        <f t="shared" si="29"/>
        <v>0</v>
      </c>
      <c r="K177" s="278">
        <f t="shared" si="29"/>
        <v>0</v>
      </c>
      <c r="L177" s="278">
        <f t="shared" si="29"/>
        <v>0</v>
      </c>
      <c r="M177" s="278">
        <f t="shared" si="24"/>
        <v>450000</v>
      </c>
      <c r="N177" s="284">
        <f t="shared" si="29"/>
        <v>0</v>
      </c>
    </row>
    <row r="178" spans="1:14" customFormat="1" ht="25.5" customHeight="1">
      <c r="A178" s="89">
        <v>381</v>
      </c>
      <c r="B178" s="86" t="s">
        <v>311</v>
      </c>
      <c r="C178" s="280"/>
      <c r="D178" s="280"/>
      <c r="E178" s="280"/>
      <c r="F178" s="280"/>
      <c r="G178" s="280"/>
      <c r="H178" s="280"/>
      <c r="I178" s="280"/>
      <c r="J178" s="280"/>
      <c r="K178" s="280"/>
      <c r="L178" s="280"/>
      <c r="M178" s="281">
        <f t="shared" si="24"/>
        <v>0</v>
      </c>
      <c r="N178" s="279"/>
    </row>
    <row r="179" spans="1:14" customFormat="1" ht="25.5" customHeight="1">
      <c r="A179" s="89">
        <v>382</v>
      </c>
      <c r="B179" s="86" t="s">
        <v>312</v>
      </c>
      <c r="C179" s="280"/>
      <c r="D179" s="280"/>
      <c r="E179" s="280"/>
      <c r="F179" s="280"/>
      <c r="G179" s="280">
        <v>450000</v>
      </c>
      <c r="H179" s="280"/>
      <c r="I179" s="280"/>
      <c r="J179" s="280"/>
      <c r="K179" s="280"/>
      <c r="L179" s="280"/>
      <c r="M179" s="281">
        <f t="shared" si="24"/>
        <v>450000</v>
      </c>
      <c r="N179" s="279"/>
    </row>
    <row r="180" spans="1:14" customFormat="1" ht="25.5" customHeight="1">
      <c r="A180" s="89">
        <v>383</v>
      </c>
      <c r="B180" s="86" t="s">
        <v>313</v>
      </c>
      <c r="C180" s="280"/>
      <c r="D180" s="280"/>
      <c r="E180" s="280"/>
      <c r="F180" s="280"/>
      <c r="G180" s="280"/>
      <c r="H180" s="280"/>
      <c r="I180" s="280"/>
      <c r="J180" s="280"/>
      <c r="K180" s="280"/>
      <c r="L180" s="280"/>
      <c r="M180" s="281">
        <f t="shared" si="24"/>
        <v>0</v>
      </c>
      <c r="N180" s="279"/>
    </row>
    <row r="181" spans="1:14" customFormat="1" ht="25.5" customHeight="1">
      <c r="A181" s="89">
        <v>384</v>
      </c>
      <c r="B181" s="86" t="s">
        <v>314</v>
      </c>
      <c r="C181" s="280"/>
      <c r="D181" s="280"/>
      <c r="E181" s="280"/>
      <c r="F181" s="280"/>
      <c r="G181" s="280"/>
      <c r="H181" s="280"/>
      <c r="I181" s="280"/>
      <c r="J181" s="280"/>
      <c r="K181" s="280"/>
      <c r="L181" s="280"/>
      <c r="M181" s="281">
        <f t="shared" si="24"/>
        <v>0</v>
      </c>
      <c r="N181" s="279"/>
    </row>
    <row r="182" spans="1:14" customFormat="1" ht="25.5" customHeight="1">
      <c r="A182" s="89">
        <v>385</v>
      </c>
      <c r="B182" s="86" t="s">
        <v>315</v>
      </c>
      <c r="C182" s="280"/>
      <c r="D182" s="280"/>
      <c r="E182" s="280"/>
      <c r="F182" s="280"/>
      <c r="G182" s="280"/>
      <c r="H182" s="280"/>
      <c r="I182" s="280"/>
      <c r="J182" s="280"/>
      <c r="K182" s="280"/>
      <c r="L182" s="280"/>
      <c r="M182" s="281">
        <f t="shared" si="24"/>
        <v>0</v>
      </c>
      <c r="N182" s="279"/>
    </row>
    <row r="183" spans="1:14" customFormat="1" ht="25.5" customHeight="1">
      <c r="A183" s="83">
        <v>3900</v>
      </c>
      <c r="B183" s="84" t="s">
        <v>316</v>
      </c>
      <c r="C183" s="278">
        <f t="shared" ref="C183:N183" si="30">SUM(C184:C192)</f>
        <v>0</v>
      </c>
      <c r="D183" s="278">
        <f>SUM(D184:D192)</f>
        <v>0</v>
      </c>
      <c r="E183" s="278">
        <f t="shared" si="30"/>
        <v>0</v>
      </c>
      <c r="F183" s="278">
        <f t="shared" si="30"/>
        <v>0</v>
      </c>
      <c r="G183" s="278">
        <f t="shared" si="30"/>
        <v>2525000</v>
      </c>
      <c r="H183" s="278">
        <f t="shared" si="30"/>
        <v>0</v>
      </c>
      <c r="I183" s="278">
        <f t="shared" si="30"/>
        <v>0</v>
      </c>
      <c r="J183" s="278">
        <f t="shared" si="30"/>
        <v>0</v>
      </c>
      <c r="K183" s="278">
        <f t="shared" si="30"/>
        <v>0</v>
      </c>
      <c r="L183" s="278">
        <f t="shared" si="30"/>
        <v>0</v>
      </c>
      <c r="M183" s="278">
        <f t="shared" si="24"/>
        <v>2525000</v>
      </c>
      <c r="N183" s="284">
        <f t="shared" si="30"/>
        <v>0</v>
      </c>
    </row>
    <row r="184" spans="1:14" customFormat="1" ht="25.5" customHeight="1">
      <c r="A184" s="89">
        <v>391</v>
      </c>
      <c r="B184" s="86" t="s">
        <v>317</v>
      </c>
      <c r="C184" s="280"/>
      <c r="D184" s="280"/>
      <c r="E184" s="280"/>
      <c r="F184" s="280"/>
      <c r="G184" s="280">
        <v>15000</v>
      </c>
      <c r="H184" s="280"/>
      <c r="I184" s="280"/>
      <c r="J184" s="280"/>
      <c r="K184" s="280"/>
      <c r="L184" s="280"/>
      <c r="M184" s="281">
        <f t="shared" si="24"/>
        <v>15000</v>
      </c>
      <c r="N184" s="279"/>
    </row>
    <row r="185" spans="1:14" customFormat="1" ht="25.5" customHeight="1">
      <c r="A185" s="89">
        <v>392</v>
      </c>
      <c r="B185" s="86" t="s">
        <v>318</v>
      </c>
      <c r="C185" s="280"/>
      <c r="D185" s="280"/>
      <c r="E185" s="280"/>
      <c r="F185" s="280"/>
      <c r="G185" s="280">
        <v>1000000</v>
      </c>
      <c r="H185" s="280"/>
      <c r="I185" s="280"/>
      <c r="J185" s="280"/>
      <c r="K185" s="280"/>
      <c r="L185" s="280"/>
      <c r="M185" s="281">
        <f t="shared" si="24"/>
        <v>1000000</v>
      </c>
      <c r="N185" s="279"/>
    </row>
    <row r="186" spans="1:14" customFormat="1" ht="25.5" customHeight="1">
      <c r="A186" s="89">
        <v>393</v>
      </c>
      <c r="B186" s="86" t="s">
        <v>319</v>
      </c>
      <c r="C186" s="280"/>
      <c r="D186" s="280"/>
      <c r="E186" s="280"/>
      <c r="F186" s="280"/>
      <c r="G186" s="280"/>
      <c r="H186" s="280"/>
      <c r="I186" s="280"/>
      <c r="J186" s="280"/>
      <c r="K186" s="280"/>
      <c r="L186" s="280"/>
      <c r="M186" s="281">
        <f t="shared" si="24"/>
        <v>0</v>
      </c>
      <c r="N186" s="279"/>
    </row>
    <row r="187" spans="1:14" customFormat="1" ht="25.5" customHeight="1">
      <c r="A187" s="89">
        <v>394</v>
      </c>
      <c r="B187" s="86" t="s">
        <v>320</v>
      </c>
      <c r="C187" s="280"/>
      <c r="D187" s="280"/>
      <c r="E187" s="280"/>
      <c r="F187" s="280"/>
      <c r="G187" s="280">
        <v>1500000</v>
      </c>
      <c r="H187" s="280"/>
      <c r="I187" s="280"/>
      <c r="J187" s="280"/>
      <c r="K187" s="280"/>
      <c r="L187" s="280"/>
      <c r="M187" s="281">
        <f t="shared" si="24"/>
        <v>1500000</v>
      </c>
      <c r="N187" s="279"/>
    </row>
    <row r="188" spans="1:14" customFormat="1" ht="25.5" customHeight="1">
      <c r="A188" s="89">
        <v>395</v>
      </c>
      <c r="B188" s="86" t="s">
        <v>321</v>
      </c>
      <c r="C188" s="280"/>
      <c r="D188" s="280"/>
      <c r="E188" s="280"/>
      <c r="F188" s="280"/>
      <c r="G188" s="280"/>
      <c r="H188" s="280"/>
      <c r="I188" s="280"/>
      <c r="J188" s="280"/>
      <c r="K188" s="280"/>
      <c r="L188" s="280"/>
      <c r="M188" s="281">
        <f t="shared" si="24"/>
        <v>0</v>
      </c>
      <c r="N188" s="279"/>
    </row>
    <row r="189" spans="1:14" customFormat="1" ht="25.5" customHeight="1">
      <c r="A189" s="89">
        <v>396</v>
      </c>
      <c r="B189" s="86" t="s">
        <v>322</v>
      </c>
      <c r="C189" s="280"/>
      <c r="D189" s="280"/>
      <c r="E189" s="280"/>
      <c r="F189" s="280"/>
      <c r="G189" s="280">
        <v>10000</v>
      </c>
      <c r="H189" s="280"/>
      <c r="I189" s="280"/>
      <c r="J189" s="280"/>
      <c r="K189" s="280"/>
      <c r="L189" s="280"/>
      <c r="M189" s="281">
        <f t="shared" si="24"/>
        <v>10000</v>
      </c>
      <c r="N189" s="279"/>
    </row>
    <row r="190" spans="1:14" customFormat="1" ht="25.5" customHeight="1">
      <c r="A190" s="89">
        <v>397</v>
      </c>
      <c r="B190" s="86" t="s">
        <v>323</v>
      </c>
      <c r="C190" s="280"/>
      <c r="D190" s="280"/>
      <c r="E190" s="280"/>
      <c r="F190" s="280"/>
      <c r="G190" s="280"/>
      <c r="H190" s="280"/>
      <c r="I190" s="280"/>
      <c r="J190" s="280"/>
      <c r="K190" s="280"/>
      <c r="L190" s="280"/>
      <c r="M190" s="281">
        <f t="shared" si="24"/>
        <v>0</v>
      </c>
      <c r="N190" s="279"/>
    </row>
    <row r="191" spans="1:14" customFormat="1" ht="25.5">
      <c r="A191" s="89">
        <v>398</v>
      </c>
      <c r="B191" s="86" t="s">
        <v>324</v>
      </c>
      <c r="C191" s="280"/>
      <c r="D191" s="280"/>
      <c r="E191" s="280"/>
      <c r="F191" s="280"/>
      <c r="G191" s="280"/>
      <c r="H191" s="280"/>
      <c r="I191" s="280"/>
      <c r="J191" s="280"/>
      <c r="K191" s="280"/>
      <c r="L191" s="280"/>
      <c r="M191" s="281">
        <f t="shared" si="24"/>
        <v>0</v>
      </c>
      <c r="N191" s="279"/>
    </row>
    <row r="192" spans="1:14" customFormat="1" ht="25.5" customHeight="1">
      <c r="A192" s="89">
        <v>399</v>
      </c>
      <c r="B192" s="86" t="s">
        <v>325</v>
      </c>
      <c r="C192" s="280"/>
      <c r="D192" s="280"/>
      <c r="E192" s="280"/>
      <c r="F192" s="280"/>
      <c r="G192" s="280"/>
      <c r="H192" s="280"/>
      <c r="I192" s="280"/>
      <c r="J192" s="280"/>
      <c r="K192" s="280"/>
      <c r="L192" s="280"/>
      <c r="M192" s="281">
        <f t="shared" si="24"/>
        <v>0</v>
      </c>
      <c r="N192" s="279"/>
    </row>
    <row r="193" spans="1:14" s="177" customFormat="1" ht="31.5">
      <c r="A193" s="172">
        <v>4000</v>
      </c>
      <c r="B193" s="173" t="s">
        <v>326</v>
      </c>
      <c r="C193" s="285">
        <f t="shared" ref="C193:N193" si="31">C194+C204+C210+C220+C229+C233+C249+C241+C243</f>
        <v>0</v>
      </c>
      <c r="D193" s="285">
        <f>D194+D204+D210+D220+D229+D233+D249+D241+D243</f>
        <v>0</v>
      </c>
      <c r="E193" s="285">
        <f t="shared" si="31"/>
        <v>0</v>
      </c>
      <c r="F193" s="285">
        <f t="shared" si="31"/>
        <v>0</v>
      </c>
      <c r="G193" s="285">
        <f t="shared" si="31"/>
        <v>10024076</v>
      </c>
      <c r="H193" s="285">
        <f t="shared" si="31"/>
        <v>0</v>
      </c>
      <c r="I193" s="285">
        <f t="shared" si="31"/>
        <v>0</v>
      </c>
      <c r="J193" s="285">
        <f t="shared" si="31"/>
        <v>0</v>
      </c>
      <c r="K193" s="285">
        <f t="shared" si="31"/>
        <v>0</v>
      </c>
      <c r="L193" s="285">
        <f t="shared" si="31"/>
        <v>0</v>
      </c>
      <c r="M193" s="285">
        <f t="shared" si="24"/>
        <v>10024076</v>
      </c>
      <c r="N193" s="286">
        <f t="shared" si="31"/>
        <v>0</v>
      </c>
    </row>
    <row r="194" spans="1:14" customFormat="1" ht="30">
      <c r="A194" s="90">
        <v>4100</v>
      </c>
      <c r="B194" s="87" t="s">
        <v>133</v>
      </c>
      <c r="C194" s="278">
        <f>SUM(C195:C203)</f>
        <v>0</v>
      </c>
      <c r="D194" s="278">
        <f>SUM(D195:D203)</f>
        <v>0</v>
      </c>
      <c r="E194" s="278">
        <f t="shared" ref="E194:N194" si="32">SUM(E195:E203)</f>
        <v>0</v>
      </c>
      <c r="F194" s="278">
        <f t="shared" si="32"/>
        <v>0</v>
      </c>
      <c r="G194" s="278">
        <f t="shared" si="32"/>
        <v>0</v>
      </c>
      <c r="H194" s="278">
        <f t="shared" si="32"/>
        <v>0</v>
      </c>
      <c r="I194" s="278">
        <f t="shared" si="32"/>
        <v>0</v>
      </c>
      <c r="J194" s="278">
        <f t="shared" si="32"/>
        <v>0</v>
      </c>
      <c r="K194" s="278">
        <f t="shared" si="32"/>
        <v>0</v>
      </c>
      <c r="L194" s="278">
        <f t="shared" si="32"/>
        <v>0</v>
      </c>
      <c r="M194" s="278">
        <f t="shared" si="24"/>
        <v>0</v>
      </c>
      <c r="N194" s="284">
        <f t="shared" si="32"/>
        <v>0</v>
      </c>
    </row>
    <row r="195" spans="1:14" customFormat="1" ht="25.5" customHeight="1">
      <c r="A195" s="89">
        <v>411</v>
      </c>
      <c r="B195" s="86" t="s">
        <v>327</v>
      </c>
      <c r="C195" s="280"/>
      <c r="D195" s="280"/>
      <c r="E195" s="280"/>
      <c r="F195" s="280"/>
      <c r="G195" s="280"/>
      <c r="H195" s="280"/>
      <c r="I195" s="280"/>
      <c r="J195" s="280"/>
      <c r="K195" s="280"/>
      <c r="L195" s="280"/>
      <c r="M195" s="281">
        <f t="shared" si="24"/>
        <v>0</v>
      </c>
      <c r="N195" s="279"/>
    </row>
    <row r="196" spans="1:14" customFormat="1" ht="25.5" customHeight="1">
      <c r="A196" s="89">
        <v>412</v>
      </c>
      <c r="B196" s="86" t="s">
        <v>328</v>
      </c>
      <c r="C196" s="280"/>
      <c r="D196" s="280"/>
      <c r="E196" s="280"/>
      <c r="F196" s="280"/>
      <c r="G196" s="280"/>
      <c r="H196" s="280"/>
      <c r="I196" s="280"/>
      <c r="J196" s="280"/>
      <c r="K196" s="280"/>
      <c r="L196" s="280"/>
      <c r="M196" s="281">
        <f t="shared" si="24"/>
        <v>0</v>
      </c>
      <c r="N196" s="279"/>
    </row>
    <row r="197" spans="1:14" customFormat="1" ht="25.5" customHeight="1">
      <c r="A197" s="89">
        <v>413</v>
      </c>
      <c r="B197" s="86" t="s">
        <v>329</v>
      </c>
      <c r="C197" s="280"/>
      <c r="D197" s="280"/>
      <c r="E197" s="280"/>
      <c r="F197" s="280"/>
      <c r="G197" s="280"/>
      <c r="H197" s="280"/>
      <c r="I197" s="280"/>
      <c r="J197" s="280"/>
      <c r="K197" s="280"/>
      <c r="L197" s="280"/>
      <c r="M197" s="281">
        <f t="shared" si="24"/>
        <v>0</v>
      </c>
      <c r="N197" s="279"/>
    </row>
    <row r="198" spans="1:14" customFormat="1" ht="25.5" customHeight="1">
      <c r="A198" s="89">
        <v>414</v>
      </c>
      <c r="B198" s="86" t="s">
        <v>330</v>
      </c>
      <c r="C198" s="280"/>
      <c r="D198" s="280"/>
      <c r="E198" s="280"/>
      <c r="F198" s="280"/>
      <c r="G198" s="280"/>
      <c r="H198" s="280"/>
      <c r="I198" s="280"/>
      <c r="J198" s="280"/>
      <c r="K198" s="280"/>
      <c r="L198" s="280"/>
      <c r="M198" s="281">
        <f t="shared" si="24"/>
        <v>0</v>
      </c>
      <c r="N198" s="279"/>
    </row>
    <row r="199" spans="1:14" customFormat="1" ht="42" customHeight="1">
      <c r="A199" s="89">
        <v>415</v>
      </c>
      <c r="B199" s="86" t="s">
        <v>331</v>
      </c>
      <c r="C199" s="280"/>
      <c r="D199" s="280"/>
      <c r="E199" s="280"/>
      <c r="F199" s="280"/>
      <c r="G199" s="280"/>
      <c r="H199" s="280"/>
      <c r="I199" s="280"/>
      <c r="J199" s="280"/>
      <c r="K199" s="280"/>
      <c r="L199" s="280"/>
      <c r="M199" s="281">
        <f t="shared" ref="M199:M263" si="33">SUM(C199:L199)</f>
        <v>0</v>
      </c>
      <c r="N199" s="279"/>
    </row>
    <row r="200" spans="1:14" customFormat="1" ht="36.75" customHeight="1">
      <c r="A200" s="89">
        <v>416</v>
      </c>
      <c r="B200" s="86" t="s">
        <v>332</v>
      </c>
      <c r="C200" s="280"/>
      <c r="D200" s="280"/>
      <c r="E200" s="280"/>
      <c r="F200" s="280"/>
      <c r="G200" s="280"/>
      <c r="H200" s="280"/>
      <c r="I200" s="280"/>
      <c r="J200" s="280"/>
      <c r="K200" s="280"/>
      <c r="L200" s="280"/>
      <c r="M200" s="281">
        <f t="shared" si="33"/>
        <v>0</v>
      </c>
      <c r="N200" s="279"/>
    </row>
    <row r="201" spans="1:14" customFormat="1" ht="42" customHeight="1">
      <c r="A201" s="89">
        <v>417</v>
      </c>
      <c r="B201" s="86" t="s">
        <v>333</v>
      </c>
      <c r="C201" s="280"/>
      <c r="D201" s="280"/>
      <c r="E201" s="280"/>
      <c r="F201" s="280"/>
      <c r="G201" s="280"/>
      <c r="H201" s="280"/>
      <c r="I201" s="280"/>
      <c r="J201" s="280"/>
      <c r="K201" s="280"/>
      <c r="L201" s="280"/>
      <c r="M201" s="281">
        <f t="shared" si="33"/>
        <v>0</v>
      </c>
      <c r="N201" s="279"/>
    </row>
    <row r="202" spans="1:14" customFormat="1" ht="34.5" customHeight="1">
      <c r="A202" s="89">
        <v>418</v>
      </c>
      <c r="B202" s="86" t="s">
        <v>334</v>
      </c>
      <c r="C202" s="280"/>
      <c r="D202" s="280"/>
      <c r="E202" s="280"/>
      <c r="F202" s="280"/>
      <c r="G202" s="280"/>
      <c r="H202" s="280"/>
      <c r="I202" s="280"/>
      <c r="J202" s="280"/>
      <c r="K202" s="280"/>
      <c r="L202" s="280"/>
      <c r="M202" s="281">
        <f t="shared" si="33"/>
        <v>0</v>
      </c>
      <c r="N202" s="279"/>
    </row>
    <row r="203" spans="1:14" customFormat="1" ht="34.5" customHeight="1">
      <c r="A203" s="89">
        <v>419</v>
      </c>
      <c r="B203" s="86" t="s">
        <v>335</v>
      </c>
      <c r="C203" s="280"/>
      <c r="D203" s="280"/>
      <c r="E203" s="280"/>
      <c r="F203" s="280"/>
      <c r="G203" s="280"/>
      <c r="H203" s="280"/>
      <c r="I203" s="280"/>
      <c r="J203" s="280"/>
      <c r="K203" s="280"/>
      <c r="L203" s="280"/>
      <c r="M203" s="281">
        <f t="shared" si="33"/>
        <v>0</v>
      </c>
      <c r="N203" s="279"/>
    </row>
    <row r="204" spans="1:14" customFormat="1" ht="25.5" customHeight="1">
      <c r="A204" s="83">
        <v>4200</v>
      </c>
      <c r="B204" s="84" t="s">
        <v>336</v>
      </c>
      <c r="C204" s="278">
        <f t="shared" ref="C204:L204" si="34">SUM(C205:C209)</f>
        <v>0</v>
      </c>
      <c r="D204" s="278">
        <f>SUM(D205:D209)</f>
        <v>0</v>
      </c>
      <c r="E204" s="278">
        <f t="shared" si="34"/>
        <v>0</v>
      </c>
      <c r="F204" s="278">
        <f t="shared" si="34"/>
        <v>0</v>
      </c>
      <c r="G204" s="278">
        <f t="shared" si="34"/>
        <v>4309200</v>
      </c>
      <c r="H204" s="278">
        <f t="shared" si="34"/>
        <v>0</v>
      </c>
      <c r="I204" s="278">
        <f t="shared" si="34"/>
        <v>0</v>
      </c>
      <c r="J204" s="278">
        <f t="shared" si="34"/>
        <v>0</v>
      </c>
      <c r="K204" s="278">
        <f t="shared" si="34"/>
        <v>0</v>
      </c>
      <c r="L204" s="278">
        <f t="shared" si="34"/>
        <v>0</v>
      </c>
      <c r="M204" s="278">
        <f t="shared" si="33"/>
        <v>4309200</v>
      </c>
      <c r="N204" s="283"/>
    </row>
    <row r="205" spans="1:14" customFormat="1" ht="25.5">
      <c r="A205" s="89">
        <v>421</v>
      </c>
      <c r="B205" s="86" t="s">
        <v>337</v>
      </c>
      <c r="C205" s="280"/>
      <c r="D205" s="280"/>
      <c r="E205" s="280"/>
      <c r="F205" s="280"/>
      <c r="G205" s="280">
        <v>4309200</v>
      </c>
      <c r="H205" s="280"/>
      <c r="I205" s="280"/>
      <c r="J205" s="280"/>
      <c r="K205" s="280"/>
      <c r="L205" s="280"/>
      <c r="M205" s="281">
        <f t="shared" si="33"/>
        <v>4309200</v>
      </c>
      <c r="N205" s="279"/>
    </row>
    <row r="206" spans="1:14" customFormat="1" ht="26.25" customHeight="1">
      <c r="A206" s="89">
        <v>422</v>
      </c>
      <c r="B206" s="86" t="s">
        <v>338</v>
      </c>
      <c r="C206" s="280"/>
      <c r="D206" s="280"/>
      <c r="E206" s="280"/>
      <c r="F206" s="280"/>
      <c r="G206" s="280"/>
      <c r="H206" s="280"/>
      <c r="I206" s="280"/>
      <c r="J206" s="280"/>
      <c r="K206" s="280"/>
      <c r="L206" s="280"/>
      <c r="M206" s="281">
        <f t="shared" si="33"/>
        <v>0</v>
      </c>
      <c r="N206" s="279"/>
    </row>
    <row r="207" spans="1:14" customFormat="1" ht="25.5">
      <c r="A207" s="89">
        <v>423</v>
      </c>
      <c r="B207" s="86" t="s">
        <v>339</v>
      </c>
      <c r="C207" s="280"/>
      <c r="D207" s="280"/>
      <c r="E207" s="280"/>
      <c r="F207" s="280"/>
      <c r="G207" s="280"/>
      <c r="H207" s="280"/>
      <c r="I207" s="280"/>
      <c r="J207" s="280"/>
      <c r="K207" s="280"/>
      <c r="L207" s="280"/>
      <c r="M207" s="281">
        <f t="shared" si="33"/>
        <v>0</v>
      </c>
      <c r="N207" s="279"/>
    </row>
    <row r="208" spans="1:14" customFormat="1" ht="25.5" customHeight="1">
      <c r="A208" s="89">
        <v>424</v>
      </c>
      <c r="B208" s="86" t="s">
        <v>340</v>
      </c>
      <c r="C208" s="280"/>
      <c r="D208" s="280"/>
      <c r="E208" s="280"/>
      <c r="F208" s="280"/>
      <c r="G208" s="280"/>
      <c r="H208" s="280"/>
      <c r="I208" s="280"/>
      <c r="J208" s="280"/>
      <c r="K208" s="280"/>
      <c r="L208" s="280"/>
      <c r="M208" s="281">
        <f t="shared" si="33"/>
        <v>0</v>
      </c>
      <c r="N208" s="279"/>
    </row>
    <row r="209" spans="1:14" customFormat="1" ht="25.9" customHeight="1">
      <c r="A209" s="89">
        <v>425</v>
      </c>
      <c r="B209" s="86" t="s">
        <v>341</v>
      </c>
      <c r="C209" s="280"/>
      <c r="D209" s="280"/>
      <c r="E209" s="280"/>
      <c r="F209" s="280"/>
      <c r="G209" s="280"/>
      <c r="H209" s="280"/>
      <c r="I209" s="280"/>
      <c r="J209" s="280"/>
      <c r="K209" s="280"/>
      <c r="L209" s="280"/>
      <c r="M209" s="281">
        <f t="shared" si="33"/>
        <v>0</v>
      </c>
      <c r="N209" s="279"/>
    </row>
    <row r="210" spans="1:14" customFormat="1" ht="25.5" customHeight="1">
      <c r="A210" s="83">
        <v>4300</v>
      </c>
      <c r="B210" s="84" t="s">
        <v>134</v>
      </c>
      <c r="C210" s="278">
        <f t="shared" ref="C210:N210" si="35">SUM(C211:C219)</f>
        <v>0</v>
      </c>
      <c r="D210" s="278">
        <f>SUM(D211:D219)</f>
        <v>0</v>
      </c>
      <c r="E210" s="278">
        <f t="shared" si="35"/>
        <v>0</v>
      </c>
      <c r="F210" s="278">
        <f t="shared" si="35"/>
        <v>0</v>
      </c>
      <c r="G210" s="278">
        <f t="shared" si="35"/>
        <v>0</v>
      </c>
      <c r="H210" s="278">
        <f t="shared" si="35"/>
        <v>0</v>
      </c>
      <c r="I210" s="278">
        <f t="shared" si="35"/>
        <v>0</v>
      </c>
      <c r="J210" s="278">
        <f t="shared" si="35"/>
        <v>0</v>
      </c>
      <c r="K210" s="278">
        <f t="shared" si="35"/>
        <v>0</v>
      </c>
      <c r="L210" s="278">
        <f t="shared" si="35"/>
        <v>0</v>
      </c>
      <c r="M210" s="278">
        <f t="shared" si="33"/>
        <v>0</v>
      </c>
      <c r="N210" s="284">
        <f t="shared" si="35"/>
        <v>0</v>
      </c>
    </row>
    <row r="211" spans="1:14" customFormat="1" ht="25.5" customHeight="1">
      <c r="A211" s="89">
        <v>431</v>
      </c>
      <c r="B211" s="86" t="s">
        <v>342</v>
      </c>
      <c r="C211" s="280"/>
      <c r="D211" s="280"/>
      <c r="E211" s="280"/>
      <c r="F211" s="280"/>
      <c r="G211" s="280"/>
      <c r="H211" s="280"/>
      <c r="I211" s="280"/>
      <c r="J211" s="280"/>
      <c r="K211" s="280"/>
      <c r="L211" s="280"/>
      <c r="M211" s="281">
        <f t="shared" si="33"/>
        <v>0</v>
      </c>
      <c r="N211" s="279"/>
    </row>
    <row r="212" spans="1:14" customFormat="1" ht="25.5" customHeight="1">
      <c r="A212" s="89">
        <v>432</v>
      </c>
      <c r="B212" s="86" t="s">
        <v>343</v>
      </c>
      <c r="C212" s="280"/>
      <c r="D212" s="280"/>
      <c r="E212" s="280"/>
      <c r="F212" s="280"/>
      <c r="G212" s="280"/>
      <c r="H212" s="280"/>
      <c r="I212" s="280"/>
      <c r="J212" s="280"/>
      <c r="K212" s="280"/>
      <c r="L212" s="280"/>
      <c r="M212" s="281">
        <f t="shared" si="33"/>
        <v>0</v>
      </c>
      <c r="N212" s="279"/>
    </row>
    <row r="213" spans="1:14" customFormat="1" ht="25.5" customHeight="1">
      <c r="A213" s="89">
        <v>433</v>
      </c>
      <c r="B213" s="86" t="s">
        <v>344</v>
      </c>
      <c r="C213" s="280"/>
      <c r="D213" s="280"/>
      <c r="E213" s="280"/>
      <c r="F213" s="280"/>
      <c r="G213" s="280"/>
      <c r="H213" s="280"/>
      <c r="I213" s="280"/>
      <c r="J213" s="280"/>
      <c r="K213" s="280"/>
      <c r="L213" s="280"/>
      <c r="M213" s="281">
        <f t="shared" si="33"/>
        <v>0</v>
      </c>
      <c r="N213" s="279"/>
    </row>
    <row r="214" spans="1:14" customFormat="1" ht="25.5" customHeight="1">
      <c r="A214" s="89">
        <v>434</v>
      </c>
      <c r="B214" s="86" t="s">
        <v>345</v>
      </c>
      <c r="C214" s="280"/>
      <c r="D214" s="280"/>
      <c r="E214" s="280"/>
      <c r="F214" s="280"/>
      <c r="G214" s="280"/>
      <c r="H214" s="280"/>
      <c r="I214" s="280"/>
      <c r="J214" s="280"/>
      <c r="K214" s="280"/>
      <c r="L214" s="280"/>
      <c r="M214" s="281">
        <f t="shared" si="33"/>
        <v>0</v>
      </c>
      <c r="N214" s="279"/>
    </row>
    <row r="215" spans="1:14" customFormat="1" ht="25.5" customHeight="1">
      <c r="A215" s="89">
        <v>435</v>
      </c>
      <c r="B215" s="86" t="s">
        <v>346</v>
      </c>
      <c r="C215" s="280"/>
      <c r="D215" s="280"/>
      <c r="E215" s="280"/>
      <c r="F215" s="280"/>
      <c r="G215" s="280"/>
      <c r="H215" s="280"/>
      <c r="I215" s="280"/>
      <c r="J215" s="280"/>
      <c r="K215" s="280"/>
      <c r="L215" s="280"/>
      <c r="M215" s="281">
        <f t="shared" si="33"/>
        <v>0</v>
      </c>
      <c r="N215" s="279"/>
    </row>
    <row r="216" spans="1:14" customFormat="1" ht="25.5" customHeight="1">
      <c r="A216" s="89">
        <v>436</v>
      </c>
      <c r="B216" s="86" t="s">
        <v>347</v>
      </c>
      <c r="C216" s="280"/>
      <c r="D216" s="280"/>
      <c r="E216" s="280"/>
      <c r="F216" s="280"/>
      <c r="G216" s="280"/>
      <c r="H216" s="280"/>
      <c r="I216" s="280"/>
      <c r="J216" s="280"/>
      <c r="K216" s="280"/>
      <c r="L216" s="280"/>
      <c r="M216" s="281">
        <f t="shared" si="33"/>
        <v>0</v>
      </c>
      <c r="N216" s="279"/>
    </row>
    <row r="217" spans="1:14" customFormat="1" ht="25.5" customHeight="1">
      <c r="A217" s="89">
        <v>437</v>
      </c>
      <c r="B217" s="86" t="s">
        <v>348</v>
      </c>
      <c r="C217" s="280"/>
      <c r="D217" s="280"/>
      <c r="E217" s="280"/>
      <c r="F217" s="280"/>
      <c r="G217" s="280"/>
      <c r="H217" s="280"/>
      <c r="I217" s="280"/>
      <c r="J217" s="280"/>
      <c r="K217" s="280"/>
      <c r="L217" s="280"/>
      <c r="M217" s="281">
        <f t="shared" si="33"/>
        <v>0</v>
      </c>
      <c r="N217" s="279"/>
    </row>
    <row r="218" spans="1:14" customFormat="1" ht="25.5" customHeight="1">
      <c r="A218" s="89">
        <v>438</v>
      </c>
      <c r="B218" s="86" t="s">
        <v>349</v>
      </c>
      <c r="C218" s="280"/>
      <c r="D218" s="280"/>
      <c r="E218" s="280"/>
      <c r="F218" s="280"/>
      <c r="G218" s="280"/>
      <c r="H218" s="280"/>
      <c r="I218" s="280"/>
      <c r="J218" s="280"/>
      <c r="K218" s="280"/>
      <c r="L218" s="280"/>
      <c r="M218" s="281">
        <f t="shared" si="33"/>
        <v>0</v>
      </c>
      <c r="N218" s="279"/>
    </row>
    <row r="219" spans="1:14" customFormat="1" ht="25.5" customHeight="1">
      <c r="A219" s="89">
        <v>439</v>
      </c>
      <c r="B219" s="86" t="s">
        <v>350</v>
      </c>
      <c r="C219" s="280"/>
      <c r="D219" s="280"/>
      <c r="E219" s="280"/>
      <c r="F219" s="280"/>
      <c r="G219" s="280"/>
      <c r="H219" s="280"/>
      <c r="I219" s="280"/>
      <c r="J219" s="280"/>
      <c r="K219" s="280"/>
      <c r="L219" s="280"/>
      <c r="M219" s="281">
        <f t="shared" si="33"/>
        <v>0</v>
      </c>
      <c r="N219" s="279"/>
    </row>
    <row r="220" spans="1:14" customFormat="1" ht="25.5" customHeight="1">
      <c r="A220" s="83">
        <v>4400</v>
      </c>
      <c r="B220" s="84" t="s">
        <v>135</v>
      </c>
      <c r="C220" s="278">
        <f t="shared" ref="C220:N220" si="36">SUM(C221:C228)</f>
        <v>0</v>
      </c>
      <c r="D220" s="278">
        <f>SUM(D221:D228)</f>
        <v>0</v>
      </c>
      <c r="E220" s="278">
        <f t="shared" si="36"/>
        <v>0</v>
      </c>
      <c r="F220" s="278">
        <f t="shared" si="36"/>
        <v>0</v>
      </c>
      <c r="G220" s="278">
        <f t="shared" si="36"/>
        <v>995000</v>
      </c>
      <c r="H220" s="278">
        <f t="shared" si="36"/>
        <v>0</v>
      </c>
      <c r="I220" s="278">
        <f t="shared" si="36"/>
        <v>0</v>
      </c>
      <c r="J220" s="278">
        <f t="shared" si="36"/>
        <v>0</v>
      </c>
      <c r="K220" s="278">
        <f t="shared" si="36"/>
        <v>0</v>
      </c>
      <c r="L220" s="278">
        <f t="shared" si="36"/>
        <v>0</v>
      </c>
      <c r="M220" s="278">
        <f t="shared" si="33"/>
        <v>995000</v>
      </c>
      <c r="N220" s="284">
        <f t="shared" si="36"/>
        <v>0</v>
      </c>
    </row>
    <row r="221" spans="1:14" customFormat="1" ht="25.5" customHeight="1">
      <c r="A221" s="89">
        <v>441</v>
      </c>
      <c r="B221" s="86" t="s">
        <v>351</v>
      </c>
      <c r="C221" s="280"/>
      <c r="D221" s="280"/>
      <c r="E221" s="280"/>
      <c r="F221" s="280"/>
      <c r="G221" s="280">
        <v>25000</v>
      </c>
      <c r="H221" s="280"/>
      <c r="I221" s="280"/>
      <c r="J221" s="280"/>
      <c r="K221" s="280"/>
      <c r="L221" s="280"/>
      <c r="M221" s="281">
        <f t="shared" si="33"/>
        <v>25000</v>
      </c>
      <c r="N221" s="279"/>
    </row>
    <row r="222" spans="1:14" customFormat="1" ht="25.5" customHeight="1">
      <c r="A222" s="89">
        <v>442</v>
      </c>
      <c r="B222" s="86" t="s">
        <v>352</v>
      </c>
      <c r="C222" s="280"/>
      <c r="D222" s="280"/>
      <c r="E222" s="280"/>
      <c r="F222" s="280"/>
      <c r="G222" s="280">
        <v>950000</v>
      </c>
      <c r="H222" s="280"/>
      <c r="I222" s="280"/>
      <c r="J222" s="280"/>
      <c r="K222" s="280"/>
      <c r="L222" s="280"/>
      <c r="M222" s="281">
        <f t="shared" si="33"/>
        <v>950000</v>
      </c>
      <c r="N222" s="279"/>
    </row>
    <row r="223" spans="1:14" customFormat="1" ht="25.5" customHeight="1">
      <c r="A223" s="89">
        <v>443</v>
      </c>
      <c r="B223" s="86" t="s">
        <v>353</v>
      </c>
      <c r="C223" s="280"/>
      <c r="D223" s="280"/>
      <c r="E223" s="280"/>
      <c r="F223" s="280"/>
      <c r="G223" s="280">
        <v>10000</v>
      </c>
      <c r="H223" s="280"/>
      <c r="I223" s="280"/>
      <c r="J223" s="280"/>
      <c r="K223" s="280"/>
      <c r="L223" s="280"/>
      <c r="M223" s="281">
        <f t="shared" si="33"/>
        <v>10000</v>
      </c>
      <c r="N223" s="279"/>
    </row>
    <row r="224" spans="1:14" customFormat="1" ht="25.5" customHeight="1">
      <c r="A224" s="89">
        <v>444</v>
      </c>
      <c r="B224" s="86" t="s">
        <v>354</v>
      </c>
      <c r="C224" s="280"/>
      <c r="D224" s="280"/>
      <c r="E224" s="280"/>
      <c r="F224" s="280"/>
      <c r="G224" s="280"/>
      <c r="H224" s="280"/>
      <c r="I224" s="280"/>
      <c r="J224" s="280"/>
      <c r="K224" s="280"/>
      <c r="L224" s="280"/>
      <c r="M224" s="281">
        <f t="shared" si="33"/>
        <v>0</v>
      </c>
      <c r="N224" s="279"/>
    </row>
    <row r="225" spans="1:14" customFormat="1" ht="25.5" customHeight="1">
      <c r="A225" s="89">
        <v>445</v>
      </c>
      <c r="B225" s="86" t="s">
        <v>355</v>
      </c>
      <c r="C225" s="280"/>
      <c r="D225" s="280"/>
      <c r="E225" s="280"/>
      <c r="F225" s="280"/>
      <c r="G225" s="280"/>
      <c r="H225" s="280"/>
      <c r="I225" s="280"/>
      <c r="J225" s="280"/>
      <c r="K225" s="280"/>
      <c r="L225" s="280"/>
      <c r="M225" s="281">
        <f t="shared" si="33"/>
        <v>0</v>
      </c>
      <c r="N225" s="279"/>
    </row>
    <row r="226" spans="1:14" customFormat="1" ht="25.5" customHeight="1">
      <c r="A226" s="89">
        <v>446</v>
      </c>
      <c r="B226" s="86" t="s">
        <v>356</v>
      </c>
      <c r="C226" s="280"/>
      <c r="D226" s="280"/>
      <c r="E226" s="280"/>
      <c r="F226" s="280"/>
      <c r="G226" s="280"/>
      <c r="H226" s="280"/>
      <c r="I226" s="280"/>
      <c r="J226" s="280"/>
      <c r="K226" s="280"/>
      <c r="L226" s="280"/>
      <c r="M226" s="281">
        <f t="shared" si="33"/>
        <v>0</v>
      </c>
      <c r="N226" s="279"/>
    </row>
    <row r="227" spans="1:14" customFormat="1" ht="25.5" customHeight="1">
      <c r="A227" s="89">
        <v>447</v>
      </c>
      <c r="B227" s="86" t="s">
        <v>357</v>
      </c>
      <c r="C227" s="280"/>
      <c r="D227" s="280"/>
      <c r="E227" s="280"/>
      <c r="F227" s="280"/>
      <c r="G227" s="280"/>
      <c r="H227" s="280"/>
      <c r="I227" s="280"/>
      <c r="J227" s="280"/>
      <c r="K227" s="280"/>
      <c r="L227" s="280"/>
      <c r="M227" s="281">
        <f t="shared" si="33"/>
        <v>0</v>
      </c>
      <c r="N227" s="279"/>
    </row>
    <row r="228" spans="1:14" customFormat="1" ht="25.5" customHeight="1">
      <c r="A228" s="89">
        <v>448</v>
      </c>
      <c r="B228" s="86" t="s">
        <v>358</v>
      </c>
      <c r="C228" s="280"/>
      <c r="D228" s="280"/>
      <c r="E228" s="280"/>
      <c r="F228" s="280"/>
      <c r="G228" s="280">
        <v>10000</v>
      </c>
      <c r="H228" s="280"/>
      <c r="I228" s="280"/>
      <c r="J228" s="280"/>
      <c r="K228" s="280"/>
      <c r="L228" s="280"/>
      <c r="M228" s="281">
        <f t="shared" si="33"/>
        <v>10000</v>
      </c>
      <c r="N228" s="279"/>
    </row>
    <row r="229" spans="1:14" customFormat="1" ht="25.5" customHeight="1">
      <c r="A229" s="83">
        <v>4500</v>
      </c>
      <c r="B229" s="84" t="s">
        <v>136</v>
      </c>
      <c r="C229" s="278">
        <f t="shared" ref="C229:N229" si="37">SUM(C230:C232)</f>
        <v>0</v>
      </c>
      <c r="D229" s="278">
        <f>SUM(D230:D232)</f>
        <v>0</v>
      </c>
      <c r="E229" s="278">
        <f t="shared" si="37"/>
        <v>0</v>
      </c>
      <c r="F229" s="278">
        <f t="shared" si="37"/>
        <v>0</v>
      </c>
      <c r="G229" s="278">
        <f t="shared" si="37"/>
        <v>4695876</v>
      </c>
      <c r="H229" s="278">
        <f t="shared" si="37"/>
        <v>0</v>
      </c>
      <c r="I229" s="278">
        <f t="shared" si="37"/>
        <v>0</v>
      </c>
      <c r="J229" s="278">
        <f t="shared" si="37"/>
        <v>0</v>
      </c>
      <c r="K229" s="278">
        <f t="shared" si="37"/>
        <v>0</v>
      </c>
      <c r="L229" s="278">
        <f t="shared" si="37"/>
        <v>0</v>
      </c>
      <c r="M229" s="278">
        <f t="shared" si="33"/>
        <v>4695876</v>
      </c>
      <c r="N229" s="284">
        <f t="shared" si="37"/>
        <v>0</v>
      </c>
    </row>
    <row r="230" spans="1:14" customFormat="1" ht="25.5" customHeight="1">
      <c r="A230" s="89">
        <v>451</v>
      </c>
      <c r="B230" s="86" t="s">
        <v>359</v>
      </c>
      <c r="C230" s="280"/>
      <c r="D230" s="280"/>
      <c r="E230" s="280"/>
      <c r="F230" s="280"/>
      <c r="G230" s="280">
        <v>966036</v>
      </c>
      <c r="H230" s="280"/>
      <c r="I230" s="280"/>
      <c r="J230" s="280"/>
      <c r="K230" s="280"/>
      <c r="L230" s="280"/>
      <c r="M230" s="281">
        <f t="shared" si="33"/>
        <v>966036</v>
      </c>
      <c r="N230" s="279"/>
    </row>
    <row r="231" spans="1:14" customFormat="1" ht="25.5" customHeight="1">
      <c r="A231" s="89">
        <v>452</v>
      </c>
      <c r="B231" s="86" t="s">
        <v>360</v>
      </c>
      <c r="C231" s="280"/>
      <c r="D231" s="280"/>
      <c r="E231" s="280"/>
      <c r="F231" s="280"/>
      <c r="G231" s="280">
        <v>3729840</v>
      </c>
      <c r="H231" s="280"/>
      <c r="I231" s="280"/>
      <c r="J231" s="280"/>
      <c r="K231" s="280"/>
      <c r="L231" s="280"/>
      <c r="M231" s="281">
        <f t="shared" si="33"/>
        <v>3729840</v>
      </c>
      <c r="N231" s="279"/>
    </row>
    <row r="232" spans="1:14" customFormat="1" ht="25.5" customHeight="1">
      <c r="A232" s="89">
        <v>459</v>
      </c>
      <c r="B232" s="86" t="s">
        <v>361</v>
      </c>
      <c r="C232" s="280"/>
      <c r="D232" s="280"/>
      <c r="E232" s="280"/>
      <c r="F232" s="280"/>
      <c r="G232" s="280"/>
      <c r="H232" s="280"/>
      <c r="I232" s="280"/>
      <c r="J232" s="280"/>
      <c r="K232" s="280"/>
      <c r="L232" s="280"/>
      <c r="M232" s="281">
        <f t="shared" si="33"/>
        <v>0</v>
      </c>
      <c r="N232" s="279"/>
    </row>
    <row r="233" spans="1:14" customFormat="1" ht="35.25" customHeight="1">
      <c r="A233" s="83">
        <v>4600</v>
      </c>
      <c r="B233" s="78" t="s">
        <v>362</v>
      </c>
      <c r="C233" s="278">
        <f t="shared" ref="C233:N233" si="38">SUM(C234:C240)</f>
        <v>0</v>
      </c>
      <c r="D233" s="278">
        <f>SUM(D234:D240)</f>
        <v>0</v>
      </c>
      <c r="E233" s="278">
        <f t="shared" si="38"/>
        <v>0</v>
      </c>
      <c r="F233" s="278">
        <f t="shared" si="38"/>
        <v>0</v>
      </c>
      <c r="G233" s="278">
        <f t="shared" si="38"/>
        <v>24000</v>
      </c>
      <c r="H233" s="278">
        <f t="shared" si="38"/>
        <v>0</v>
      </c>
      <c r="I233" s="278">
        <f t="shared" si="38"/>
        <v>0</v>
      </c>
      <c r="J233" s="278">
        <f t="shared" si="38"/>
        <v>0</v>
      </c>
      <c r="K233" s="278">
        <f t="shared" si="38"/>
        <v>0</v>
      </c>
      <c r="L233" s="278">
        <f t="shared" si="38"/>
        <v>0</v>
      </c>
      <c r="M233" s="278">
        <f t="shared" si="33"/>
        <v>24000</v>
      </c>
      <c r="N233" s="284">
        <f t="shared" si="38"/>
        <v>0</v>
      </c>
    </row>
    <row r="234" spans="1:14" customFormat="1" ht="25.5" customHeight="1">
      <c r="A234" s="89">
        <v>461</v>
      </c>
      <c r="B234" s="86" t="s">
        <v>363</v>
      </c>
      <c r="C234" s="280"/>
      <c r="D234" s="280"/>
      <c r="E234" s="280"/>
      <c r="F234" s="280"/>
      <c r="G234" s="280"/>
      <c r="H234" s="280"/>
      <c r="I234" s="280"/>
      <c r="J234" s="280"/>
      <c r="K234" s="280"/>
      <c r="L234" s="280"/>
      <c r="M234" s="281">
        <f t="shared" si="33"/>
        <v>0</v>
      </c>
      <c r="N234" s="279"/>
    </row>
    <row r="235" spans="1:14" customFormat="1" ht="25.5" customHeight="1">
      <c r="A235" s="89">
        <v>462</v>
      </c>
      <c r="B235" s="86" t="s">
        <v>364</v>
      </c>
      <c r="C235" s="280"/>
      <c r="D235" s="280"/>
      <c r="E235" s="280"/>
      <c r="F235" s="280"/>
      <c r="G235" s="280"/>
      <c r="H235" s="280"/>
      <c r="I235" s="280"/>
      <c r="J235" s="280"/>
      <c r="K235" s="280"/>
      <c r="L235" s="280"/>
      <c r="M235" s="281">
        <f t="shared" si="33"/>
        <v>0</v>
      </c>
      <c r="N235" s="279"/>
    </row>
    <row r="236" spans="1:14" customFormat="1" ht="25.5" customHeight="1">
      <c r="A236" s="89">
        <v>463</v>
      </c>
      <c r="B236" s="86" t="s">
        <v>365</v>
      </c>
      <c r="C236" s="280"/>
      <c r="D236" s="280"/>
      <c r="E236" s="280"/>
      <c r="F236" s="280"/>
      <c r="G236" s="280"/>
      <c r="H236" s="280"/>
      <c r="I236" s="280"/>
      <c r="J236" s="280"/>
      <c r="K236" s="280"/>
      <c r="L236" s="280"/>
      <c r="M236" s="281">
        <f t="shared" si="33"/>
        <v>0</v>
      </c>
      <c r="N236" s="279"/>
    </row>
    <row r="237" spans="1:14" customFormat="1" ht="31.5" customHeight="1">
      <c r="A237" s="89">
        <v>464</v>
      </c>
      <c r="B237" s="86" t="s">
        <v>366</v>
      </c>
      <c r="C237" s="280"/>
      <c r="D237" s="280"/>
      <c r="E237" s="280"/>
      <c r="F237" s="280"/>
      <c r="G237" s="280">
        <v>24000</v>
      </c>
      <c r="H237" s="280"/>
      <c r="I237" s="280"/>
      <c r="J237" s="280"/>
      <c r="K237" s="280"/>
      <c r="L237" s="280"/>
      <c r="M237" s="281">
        <f t="shared" si="33"/>
        <v>24000</v>
      </c>
      <c r="N237" s="279"/>
    </row>
    <row r="238" spans="1:14" customFormat="1" ht="35.25" customHeight="1">
      <c r="A238" s="89">
        <v>465</v>
      </c>
      <c r="B238" s="86" t="s">
        <v>367</v>
      </c>
      <c r="C238" s="280"/>
      <c r="D238" s="280"/>
      <c r="E238" s="280"/>
      <c r="F238" s="280"/>
      <c r="G238" s="280"/>
      <c r="H238" s="280"/>
      <c r="I238" s="280"/>
      <c r="J238" s="280"/>
      <c r="K238" s="280"/>
      <c r="L238" s="280"/>
      <c r="M238" s="281">
        <f t="shared" si="33"/>
        <v>0</v>
      </c>
      <c r="N238" s="279"/>
    </row>
    <row r="239" spans="1:14" customFormat="1" ht="35.25" customHeight="1">
      <c r="A239" s="89">
        <v>466</v>
      </c>
      <c r="B239" s="208" t="s">
        <v>368</v>
      </c>
      <c r="C239" s="280"/>
      <c r="D239" s="280"/>
      <c r="E239" s="280"/>
      <c r="F239" s="280"/>
      <c r="G239" s="280"/>
      <c r="H239" s="280"/>
      <c r="I239" s="280"/>
      <c r="J239" s="280"/>
      <c r="K239" s="280"/>
      <c r="L239" s="280"/>
      <c r="M239" s="281"/>
      <c r="N239" s="279"/>
    </row>
    <row r="240" spans="1:14" customFormat="1" ht="31.5" customHeight="1">
      <c r="A240" s="89">
        <v>469</v>
      </c>
      <c r="B240" s="86" t="s">
        <v>1053</v>
      </c>
      <c r="C240" s="280"/>
      <c r="D240" s="280"/>
      <c r="E240" s="280"/>
      <c r="F240" s="280"/>
      <c r="G240" s="280"/>
      <c r="H240" s="280"/>
      <c r="I240" s="280"/>
      <c r="J240" s="280"/>
      <c r="K240" s="280"/>
      <c r="L240" s="280"/>
      <c r="M240" s="281">
        <f t="shared" si="33"/>
        <v>0</v>
      </c>
      <c r="N240" s="279"/>
    </row>
    <row r="241" spans="1:14" customFormat="1" ht="25.5" customHeight="1">
      <c r="A241" s="83">
        <v>4700</v>
      </c>
      <c r="B241" s="84" t="s">
        <v>369</v>
      </c>
      <c r="C241" s="278">
        <f t="shared" ref="C241:N241" si="39">SUM(C242)</f>
        <v>0</v>
      </c>
      <c r="D241" s="278">
        <f t="shared" si="39"/>
        <v>0</v>
      </c>
      <c r="E241" s="278">
        <f t="shared" si="39"/>
        <v>0</v>
      </c>
      <c r="F241" s="278">
        <f t="shared" si="39"/>
        <v>0</v>
      </c>
      <c r="G241" s="278">
        <f t="shared" si="39"/>
        <v>0</v>
      </c>
      <c r="H241" s="278">
        <f t="shared" si="39"/>
        <v>0</v>
      </c>
      <c r="I241" s="278">
        <f t="shared" si="39"/>
        <v>0</v>
      </c>
      <c r="J241" s="278">
        <f t="shared" si="39"/>
        <v>0</v>
      </c>
      <c r="K241" s="278">
        <f t="shared" si="39"/>
        <v>0</v>
      </c>
      <c r="L241" s="278">
        <f t="shared" si="39"/>
        <v>0</v>
      </c>
      <c r="M241" s="278">
        <f t="shared" si="33"/>
        <v>0</v>
      </c>
      <c r="N241" s="290">
        <f t="shared" si="39"/>
        <v>0</v>
      </c>
    </row>
    <row r="242" spans="1:14" customFormat="1" ht="31.5" customHeight="1">
      <c r="A242" s="89">
        <v>471</v>
      </c>
      <c r="B242" s="86" t="s">
        <v>370</v>
      </c>
      <c r="C242" s="291"/>
      <c r="D242" s="291"/>
      <c r="E242" s="291"/>
      <c r="F242" s="291"/>
      <c r="G242" s="291"/>
      <c r="H242" s="291"/>
      <c r="I242" s="291"/>
      <c r="J242" s="291"/>
      <c r="K242" s="291"/>
      <c r="L242" s="291"/>
      <c r="M242" s="281">
        <f t="shared" si="33"/>
        <v>0</v>
      </c>
      <c r="N242" s="279"/>
    </row>
    <row r="243" spans="1:14" customFormat="1" ht="25.5" customHeight="1">
      <c r="A243" s="83">
        <v>4800</v>
      </c>
      <c r="B243" s="84" t="s">
        <v>371</v>
      </c>
      <c r="C243" s="278">
        <f t="shared" ref="C243:N243" si="40">SUM(C244:C248)</f>
        <v>0</v>
      </c>
      <c r="D243" s="278">
        <f>SUM(D244:D248)</f>
        <v>0</v>
      </c>
      <c r="E243" s="278">
        <f t="shared" si="40"/>
        <v>0</v>
      </c>
      <c r="F243" s="278">
        <f t="shared" si="40"/>
        <v>0</v>
      </c>
      <c r="G243" s="278">
        <f t="shared" si="40"/>
        <v>0</v>
      </c>
      <c r="H243" s="278">
        <f t="shared" si="40"/>
        <v>0</v>
      </c>
      <c r="I243" s="278">
        <f t="shared" si="40"/>
        <v>0</v>
      </c>
      <c r="J243" s="278">
        <f t="shared" si="40"/>
        <v>0</v>
      </c>
      <c r="K243" s="278">
        <f t="shared" si="40"/>
        <v>0</v>
      </c>
      <c r="L243" s="278">
        <f t="shared" si="40"/>
        <v>0</v>
      </c>
      <c r="M243" s="278">
        <f t="shared" si="33"/>
        <v>0</v>
      </c>
      <c r="N243" s="290">
        <f t="shared" si="40"/>
        <v>0</v>
      </c>
    </row>
    <row r="244" spans="1:14" customFormat="1" ht="31.5" customHeight="1">
      <c r="A244" s="89">
        <v>481</v>
      </c>
      <c r="B244" s="86" t="s">
        <v>372</v>
      </c>
      <c r="C244" s="280"/>
      <c r="D244" s="280"/>
      <c r="E244" s="280"/>
      <c r="F244" s="280"/>
      <c r="G244" s="280"/>
      <c r="H244" s="280"/>
      <c r="I244" s="280"/>
      <c r="J244" s="280"/>
      <c r="K244" s="280"/>
      <c r="L244" s="280"/>
      <c r="M244" s="281">
        <f t="shared" si="33"/>
        <v>0</v>
      </c>
      <c r="N244" s="292"/>
    </row>
    <row r="245" spans="1:14" customFormat="1" ht="31.5" customHeight="1">
      <c r="A245" s="89">
        <v>482</v>
      </c>
      <c r="B245" s="86" t="s">
        <v>373</v>
      </c>
      <c r="C245" s="280"/>
      <c r="D245" s="280"/>
      <c r="E245" s="280"/>
      <c r="F245" s="280"/>
      <c r="G245" s="280"/>
      <c r="H245" s="280"/>
      <c r="I245" s="280"/>
      <c r="J245" s="280"/>
      <c r="K245" s="280"/>
      <c r="L245" s="280"/>
      <c r="M245" s="281">
        <f t="shared" si="33"/>
        <v>0</v>
      </c>
      <c r="N245" s="279"/>
    </row>
    <row r="246" spans="1:14" customFormat="1" ht="31.5" customHeight="1">
      <c r="A246" s="89">
        <v>483</v>
      </c>
      <c r="B246" s="86" t="s">
        <v>374</v>
      </c>
      <c r="C246" s="280"/>
      <c r="D246" s="280"/>
      <c r="E246" s="280"/>
      <c r="F246" s="280"/>
      <c r="G246" s="280"/>
      <c r="H246" s="280"/>
      <c r="I246" s="280"/>
      <c r="J246" s="280"/>
      <c r="K246" s="280"/>
      <c r="L246" s="280"/>
      <c r="M246" s="281">
        <f t="shared" si="33"/>
        <v>0</v>
      </c>
      <c r="N246" s="292"/>
    </row>
    <row r="247" spans="1:14" customFormat="1" ht="31.5" customHeight="1">
      <c r="A247" s="89">
        <v>484</v>
      </c>
      <c r="B247" s="86" t="s">
        <v>375</v>
      </c>
      <c r="C247" s="280"/>
      <c r="D247" s="280"/>
      <c r="E247" s="280"/>
      <c r="F247" s="280"/>
      <c r="G247" s="280"/>
      <c r="H247" s="280"/>
      <c r="I247" s="280"/>
      <c r="J247" s="280"/>
      <c r="K247" s="280"/>
      <c r="L247" s="280"/>
      <c r="M247" s="281">
        <f t="shared" si="33"/>
        <v>0</v>
      </c>
      <c r="N247" s="292"/>
    </row>
    <row r="248" spans="1:14" customFormat="1" ht="31.5" customHeight="1">
      <c r="A248" s="89">
        <v>485</v>
      </c>
      <c r="B248" s="86" t="s">
        <v>376</v>
      </c>
      <c r="C248" s="280"/>
      <c r="D248" s="280"/>
      <c r="E248" s="280"/>
      <c r="F248" s="280"/>
      <c r="G248" s="280"/>
      <c r="H248" s="280"/>
      <c r="I248" s="280"/>
      <c r="J248" s="280"/>
      <c r="K248" s="280"/>
      <c r="L248" s="280"/>
      <c r="M248" s="281">
        <f t="shared" si="33"/>
        <v>0</v>
      </c>
      <c r="N248" s="292"/>
    </row>
    <row r="249" spans="1:14" customFormat="1" ht="25.5" customHeight="1">
      <c r="A249" s="83">
        <v>4900</v>
      </c>
      <c r="B249" s="84" t="s">
        <v>377</v>
      </c>
      <c r="C249" s="278">
        <f t="shared" ref="C249:L249" si="41">SUM(C250:C252)</f>
        <v>0</v>
      </c>
      <c r="D249" s="278">
        <f>SUM(D250:D252)</f>
        <v>0</v>
      </c>
      <c r="E249" s="278">
        <f t="shared" si="41"/>
        <v>0</v>
      </c>
      <c r="F249" s="278">
        <f t="shared" si="41"/>
        <v>0</v>
      </c>
      <c r="G249" s="278">
        <f t="shared" si="41"/>
        <v>0</v>
      </c>
      <c r="H249" s="278">
        <f t="shared" si="41"/>
        <v>0</v>
      </c>
      <c r="I249" s="278">
        <f t="shared" si="41"/>
        <v>0</v>
      </c>
      <c r="J249" s="278">
        <f t="shared" si="41"/>
        <v>0</v>
      </c>
      <c r="K249" s="278">
        <f t="shared" si="41"/>
        <v>0</v>
      </c>
      <c r="L249" s="278">
        <f t="shared" si="41"/>
        <v>0</v>
      </c>
      <c r="M249" s="278">
        <f t="shared" si="33"/>
        <v>0</v>
      </c>
      <c r="N249" s="283"/>
    </row>
    <row r="250" spans="1:14" customFormat="1" ht="25.5" customHeight="1">
      <c r="A250" s="91">
        <v>491</v>
      </c>
      <c r="B250" s="86" t="s">
        <v>378</v>
      </c>
      <c r="C250" s="291"/>
      <c r="D250" s="291"/>
      <c r="E250" s="291"/>
      <c r="F250" s="291"/>
      <c r="G250" s="291"/>
      <c r="H250" s="291"/>
      <c r="I250" s="291"/>
      <c r="J250" s="291"/>
      <c r="K250" s="291"/>
      <c r="L250" s="291"/>
      <c r="M250" s="281">
        <f t="shared" si="33"/>
        <v>0</v>
      </c>
      <c r="N250" s="279"/>
    </row>
    <row r="251" spans="1:14" customFormat="1" ht="25.5" customHeight="1">
      <c r="A251" s="91">
        <v>492</v>
      </c>
      <c r="B251" s="86" t="s">
        <v>379</v>
      </c>
      <c r="C251" s="291"/>
      <c r="D251" s="291"/>
      <c r="E251" s="291"/>
      <c r="F251" s="291"/>
      <c r="G251" s="291"/>
      <c r="H251" s="291"/>
      <c r="I251" s="291"/>
      <c r="J251" s="291"/>
      <c r="K251" s="291"/>
      <c r="L251" s="291"/>
      <c r="M251" s="281">
        <f t="shared" si="33"/>
        <v>0</v>
      </c>
      <c r="N251" s="279"/>
    </row>
    <row r="252" spans="1:14" customFormat="1" ht="25.5" customHeight="1">
      <c r="A252" s="91">
        <v>493</v>
      </c>
      <c r="B252" s="86" t="s">
        <v>380</v>
      </c>
      <c r="C252" s="291"/>
      <c r="D252" s="291"/>
      <c r="E252" s="291"/>
      <c r="F252" s="291"/>
      <c r="G252" s="291"/>
      <c r="H252" s="291"/>
      <c r="I252" s="291"/>
      <c r="J252" s="291"/>
      <c r="K252" s="291"/>
      <c r="L252" s="291"/>
      <c r="M252" s="281">
        <f t="shared" si="33"/>
        <v>0</v>
      </c>
      <c r="N252" s="279"/>
    </row>
    <row r="253" spans="1:14" s="177" customFormat="1" ht="25.5" customHeight="1">
      <c r="A253" s="172">
        <v>5000</v>
      </c>
      <c r="B253" s="173" t="s">
        <v>381</v>
      </c>
      <c r="C253" s="285">
        <f t="shared" ref="C253:N253" si="42">C254+C261+C266+C269+C276+C278+C287+C297+C302</f>
        <v>0</v>
      </c>
      <c r="D253" s="285">
        <f>D254+D261+D266+D269+D276+D278+D287+D297+D302</f>
        <v>0</v>
      </c>
      <c r="E253" s="285">
        <f t="shared" si="42"/>
        <v>0</v>
      </c>
      <c r="F253" s="285">
        <f t="shared" si="42"/>
        <v>0</v>
      </c>
      <c r="G253" s="285">
        <f t="shared" si="42"/>
        <v>720000</v>
      </c>
      <c r="H253" s="285">
        <f t="shared" si="42"/>
        <v>0</v>
      </c>
      <c r="I253" s="285">
        <f t="shared" si="42"/>
        <v>0</v>
      </c>
      <c r="J253" s="285">
        <f t="shared" si="42"/>
        <v>0</v>
      </c>
      <c r="K253" s="285">
        <f t="shared" si="42"/>
        <v>0</v>
      </c>
      <c r="L253" s="285">
        <f t="shared" si="42"/>
        <v>0</v>
      </c>
      <c r="M253" s="285">
        <f t="shared" si="33"/>
        <v>720000</v>
      </c>
      <c r="N253" s="286">
        <f t="shared" si="42"/>
        <v>0</v>
      </c>
    </row>
    <row r="254" spans="1:14" customFormat="1" ht="25.5" customHeight="1">
      <c r="A254" s="83">
        <v>5100</v>
      </c>
      <c r="B254" s="84" t="s">
        <v>382</v>
      </c>
      <c r="C254" s="278">
        <f>SUM(C255:C260)</f>
        <v>0</v>
      </c>
      <c r="D254" s="278">
        <f>SUM(D255:D260)</f>
        <v>0</v>
      </c>
      <c r="E254" s="278">
        <f t="shared" ref="E254:N254" si="43">SUM(E255:E260)</f>
        <v>0</v>
      </c>
      <c r="F254" s="278">
        <f t="shared" si="43"/>
        <v>0</v>
      </c>
      <c r="G254" s="278">
        <f t="shared" si="43"/>
        <v>65000</v>
      </c>
      <c r="H254" s="278">
        <f t="shared" si="43"/>
        <v>0</v>
      </c>
      <c r="I254" s="278">
        <f t="shared" si="43"/>
        <v>0</v>
      </c>
      <c r="J254" s="278">
        <f t="shared" si="43"/>
        <v>0</v>
      </c>
      <c r="K254" s="278">
        <f t="shared" si="43"/>
        <v>0</v>
      </c>
      <c r="L254" s="278">
        <f t="shared" si="43"/>
        <v>0</v>
      </c>
      <c r="M254" s="278">
        <f t="shared" si="33"/>
        <v>65000</v>
      </c>
      <c r="N254" s="284">
        <f t="shared" si="43"/>
        <v>0</v>
      </c>
    </row>
    <row r="255" spans="1:14" customFormat="1" ht="25.5" customHeight="1">
      <c r="A255" s="89">
        <v>511</v>
      </c>
      <c r="B255" s="86" t="s">
        <v>383</v>
      </c>
      <c r="C255" s="280"/>
      <c r="D255" s="280"/>
      <c r="E255" s="280"/>
      <c r="F255" s="280"/>
      <c r="G255" s="280">
        <v>50000</v>
      </c>
      <c r="H255" s="280"/>
      <c r="I255" s="280"/>
      <c r="J255" s="280"/>
      <c r="K255" s="280"/>
      <c r="L255" s="280"/>
      <c r="M255" s="281">
        <f t="shared" si="33"/>
        <v>50000</v>
      </c>
      <c r="N255" s="279"/>
    </row>
    <row r="256" spans="1:14" customFormat="1" ht="25.5" customHeight="1">
      <c r="A256" s="89">
        <v>512</v>
      </c>
      <c r="B256" s="86" t="s">
        <v>384</v>
      </c>
      <c r="C256" s="280"/>
      <c r="D256" s="280"/>
      <c r="E256" s="280"/>
      <c r="F256" s="280"/>
      <c r="G256" s="280"/>
      <c r="H256" s="280"/>
      <c r="I256" s="280"/>
      <c r="J256" s="280"/>
      <c r="K256" s="280"/>
      <c r="L256" s="280"/>
      <c r="M256" s="281">
        <f t="shared" si="33"/>
        <v>0</v>
      </c>
      <c r="N256" s="279"/>
    </row>
    <row r="257" spans="1:14" customFormat="1" ht="25.5" customHeight="1">
      <c r="A257" s="89">
        <v>513</v>
      </c>
      <c r="B257" s="86" t="s">
        <v>385</v>
      </c>
      <c r="C257" s="280"/>
      <c r="D257" s="280"/>
      <c r="E257" s="280"/>
      <c r="F257" s="280"/>
      <c r="G257" s="280"/>
      <c r="H257" s="280"/>
      <c r="I257" s="280"/>
      <c r="J257" s="280"/>
      <c r="K257" s="280"/>
      <c r="L257" s="280"/>
      <c r="M257" s="281">
        <f t="shared" si="33"/>
        <v>0</v>
      </c>
      <c r="N257" s="279"/>
    </row>
    <row r="258" spans="1:14" customFormat="1" ht="25.5" customHeight="1">
      <c r="A258" s="89">
        <v>514</v>
      </c>
      <c r="B258" s="86" t="s">
        <v>386</v>
      </c>
      <c r="C258" s="280"/>
      <c r="D258" s="280"/>
      <c r="E258" s="280"/>
      <c r="F258" s="280"/>
      <c r="G258" s="280"/>
      <c r="H258" s="280"/>
      <c r="I258" s="280"/>
      <c r="J258" s="280"/>
      <c r="K258" s="280"/>
      <c r="L258" s="280"/>
      <c r="M258" s="281">
        <f t="shared" si="33"/>
        <v>0</v>
      </c>
      <c r="N258" s="279"/>
    </row>
    <row r="259" spans="1:14" customFormat="1" ht="25.5" customHeight="1">
      <c r="A259" s="89">
        <v>515</v>
      </c>
      <c r="B259" s="86" t="s">
        <v>387</v>
      </c>
      <c r="C259" s="280"/>
      <c r="D259" s="280"/>
      <c r="E259" s="280"/>
      <c r="F259" s="280"/>
      <c r="G259" s="280">
        <v>15000</v>
      </c>
      <c r="H259" s="280"/>
      <c r="I259" s="280"/>
      <c r="J259" s="280"/>
      <c r="K259" s="280"/>
      <c r="L259" s="280"/>
      <c r="M259" s="281">
        <f t="shared" si="33"/>
        <v>15000</v>
      </c>
      <c r="N259" s="279"/>
    </row>
    <row r="260" spans="1:14" customFormat="1" ht="25.5" customHeight="1">
      <c r="A260" s="89">
        <v>519</v>
      </c>
      <c r="B260" s="86" t="s">
        <v>388</v>
      </c>
      <c r="C260" s="280"/>
      <c r="D260" s="280"/>
      <c r="E260" s="280"/>
      <c r="F260" s="280"/>
      <c r="G260" s="280"/>
      <c r="H260" s="280"/>
      <c r="I260" s="280"/>
      <c r="J260" s="280"/>
      <c r="K260" s="280"/>
      <c r="L260" s="280"/>
      <c r="M260" s="281">
        <f t="shared" si="33"/>
        <v>0</v>
      </c>
      <c r="N260" s="279"/>
    </row>
    <row r="261" spans="1:14" customFormat="1" ht="25.5" customHeight="1">
      <c r="A261" s="83">
        <v>5200</v>
      </c>
      <c r="B261" s="84" t="s">
        <v>389</v>
      </c>
      <c r="C261" s="278">
        <f t="shared" ref="C261:N261" si="44">SUM(C262:C265)</f>
        <v>0</v>
      </c>
      <c r="D261" s="278">
        <f>SUM(D262:D265)</f>
        <v>0</v>
      </c>
      <c r="E261" s="278">
        <f t="shared" si="44"/>
        <v>0</v>
      </c>
      <c r="F261" s="278">
        <f t="shared" si="44"/>
        <v>0</v>
      </c>
      <c r="G261" s="278">
        <f t="shared" si="44"/>
        <v>20000</v>
      </c>
      <c r="H261" s="278">
        <f t="shared" si="44"/>
        <v>0</v>
      </c>
      <c r="I261" s="278">
        <f t="shared" si="44"/>
        <v>0</v>
      </c>
      <c r="J261" s="278">
        <f t="shared" si="44"/>
        <v>0</v>
      </c>
      <c r="K261" s="278">
        <f t="shared" si="44"/>
        <v>0</v>
      </c>
      <c r="L261" s="278">
        <f t="shared" si="44"/>
        <v>0</v>
      </c>
      <c r="M261" s="278">
        <f t="shared" si="33"/>
        <v>20000</v>
      </c>
      <c r="N261" s="284">
        <f t="shared" si="44"/>
        <v>0</v>
      </c>
    </row>
    <row r="262" spans="1:14" customFormat="1" ht="25.5" customHeight="1">
      <c r="A262" s="89">
        <v>521</v>
      </c>
      <c r="B262" s="86" t="s">
        <v>390</v>
      </c>
      <c r="C262" s="280"/>
      <c r="D262" s="280"/>
      <c r="E262" s="280"/>
      <c r="F262" s="280"/>
      <c r="G262" s="280">
        <v>10000</v>
      </c>
      <c r="H262" s="280"/>
      <c r="I262" s="280"/>
      <c r="J262" s="280"/>
      <c r="K262" s="280"/>
      <c r="L262" s="280"/>
      <c r="M262" s="281">
        <f t="shared" si="33"/>
        <v>10000</v>
      </c>
      <c r="N262" s="279"/>
    </row>
    <row r="263" spans="1:14" customFormat="1" ht="25.5" customHeight="1">
      <c r="A263" s="89">
        <v>522</v>
      </c>
      <c r="B263" s="86" t="s">
        <v>391</v>
      </c>
      <c r="C263" s="280"/>
      <c r="D263" s="280"/>
      <c r="E263" s="280"/>
      <c r="F263" s="280"/>
      <c r="G263" s="280"/>
      <c r="H263" s="280"/>
      <c r="I263" s="280"/>
      <c r="J263" s="280"/>
      <c r="K263" s="280"/>
      <c r="L263" s="280"/>
      <c r="M263" s="281">
        <f t="shared" si="33"/>
        <v>0</v>
      </c>
      <c r="N263" s="279"/>
    </row>
    <row r="264" spans="1:14" customFormat="1" ht="25.5" customHeight="1">
      <c r="A264" s="89">
        <v>523</v>
      </c>
      <c r="B264" s="86" t="s">
        <v>392</v>
      </c>
      <c r="C264" s="280"/>
      <c r="D264" s="280"/>
      <c r="E264" s="280"/>
      <c r="F264" s="280"/>
      <c r="G264" s="280"/>
      <c r="H264" s="280"/>
      <c r="I264" s="280"/>
      <c r="J264" s="280"/>
      <c r="K264" s="280"/>
      <c r="L264" s="280"/>
      <c r="M264" s="281">
        <f t="shared" ref="M264:M327" si="45">SUM(C264:L264)</f>
        <v>0</v>
      </c>
      <c r="N264" s="279"/>
    </row>
    <row r="265" spans="1:14" customFormat="1" ht="25.5" customHeight="1">
      <c r="A265" s="89">
        <v>529</v>
      </c>
      <c r="B265" s="86" t="s">
        <v>393</v>
      </c>
      <c r="C265" s="280"/>
      <c r="D265" s="280"/>
      <c r="E265" s="280"/>
      <c r="F265" s="280"/>
      <c r="G265" s="280">
        <v>10000</v>
      </c>
      <c r="H265" s="280"/>
      <c r="I265" s="280"/>
      <c r="J265" s="280"/>
      <c r="K265" s="280"/>
      <c r="L265" s="280"/>
      <c r="M265" s="281">
        <f t="shared" si="45"/>
        <v>10000</v>
      </c>
      <c r="N265" s="279"/>
    </row>
    <row r="266" spans="1:14" customFormat="1" ht="25.5" customHeight="1">
      <c r="A266" s="83">
        <v>5300</v>
      </c>
      <c r="B266" s="84" t="s">
        <v>394</v>
      </c>
      <c r="C266" s="278">
        <f t="shared" ref="C266:L266" si="46">SUM(C267:C268)</f>
        <v>0</v>
      </c>
      <c r="D266" s="278">
        <f>SUM(D267:D268)</f>
        <v>0</v>
      </c>
      <c r="E266" s="278">
        <f t="shared" si="46"/>
        <v>0</v>
      </c>
      <c r="F266" s="278">
        <f t="shared" si="46"/>
        <v>0</v>
      </c>
      <c r="G266" s="278">
        <f t="shared" si="46"/>
        <v>0</v>
      </c>
      <c r="H266" s="278">
        <f t="shared" si="46"/>
        <v>0</v>
      </c>
      <c r="I266" s="278">
        <f t="shared" si="46"/>
        <v>0</v>
      </c>
      <c r="J266" s="278">
        <f t="shared" si="46"/>
        <v>0</v>
      </c>
      <c r="K266" s="278">
        <f t="shared" si="46"/>
        <v>0</v>
      </c>
      <c r="L266" s="278">
        <f t="shared" si="46"/>
        <v>0</v>
      </c>
      <c r="M266" s="278">
        <f t="shared" si="45"/>
        <v>0</v>
      </c>
      <c r="N266" s="283"/>
    </row>
    <row r="267" spans="1:14" customFormat="1" ht="25.5" customHeight="1">
      <c r="A267" s="89">
        <v>531</v>
      </c>
      <c r="B267" s="86" t="s">
        <v>395</v>
      </c>
      <c r="C267" s="280"/>
      <c r="D267" s="280"/>
      <c r="E267" s="280"/>
      <c r="F267" s="280"/>
      <c r="G267" s="280"/>
      <c r="H267" s="280"/>
      <c r="I267" s="280"/>
      <c r="J267" s="280"/>
      <c r="K267" s="280"/>
      <c r="L267" s="280"/>
      <c r="M267" s="281">
        <f t="shared" si="45"/>
        <v>0</v>
      </c>
      <c r="N267" s="279"/>
    </row>
    <row r="268" spans="1:14" customFormat="1" ht="25.5" customHeight="1">
      <c r="A268" s="89">
        <v>532</v>
      </c>
      <c r="B268" s="86" t="s">
        <v>396</v>
      </c>
      <c r="C268" s="280"/>
      <c r="D268" s="280"/>
      <c r="E268" s="280"/>
      <c r="F268" s="280"/>
      <c r="G268" s="280"/>
      <c r="H268" s="280"/>
      <c r="I268" s="280"/>
      <c r="J268" s="280"/>
      <c r="K268" s="280"/>
      <c r="L268" s="280"/>
      <c r="M268" s="281">
        <f t="shared" si="45"/>
        <v>0</v>
      </c>
      <c r="N268" s="279"/>
    </row>
    <row r="269" spans="1:14" customFormat="1" ht="25.5" customHeight="1">
      <c r="A269" s="83">
        <v>5400</v>
      </c>
      <c r="B269" s="84" t="s">
        <v>397</v>
      </c>
      <c r="C269" s="278">
        <f t="shared" ref="C269:N269" si="47">SUM(C270:C275)</f>
        <v>0</v>
      </c>
      <c r="D269" s="278">
        <f>SUM(D270:D275)</f>
        <v>0</v>
      </c>
      <c r="E269" s="278">
        <f t="shared" si="47"/>
        <v>0</v>
      </c>
      <c r="F269" s="278">
        <f t="shared" si="47"/>
        <v>0</v>
      </c>
      <c r="G269" s="278">
        <f t="shared" si="47"/>
        <v>595000</v>
      </c>
      <c r="H269" s="278">
        <f t="shared" si="47"/>
        <v>0</v>
      </c>
      <c r="I269" s="278">
        <f t="shared" si="47"/>
        <v>0</v>
      </c>
      <c r="J269" s="278">
        <f t="shared" si="47"/>
        <v>0</v>
      </c>
      <c r="K269" s="278">
        <f t="shared" si="47"/>
        <v>0</v>
      </c>
      <c r="L269" s="278">
        <f t="shared" si="47"/>
        <v>0</v>
      </c>
      <c r="M269" s="278">
        <f t="shared" si="45"/>
        <v>595000</v>
      </c>
      <c r="N269" s="284">
        <f t="shared" si="47"/>
        <v>0</v>
      </c>
    </row>
    <row r="270" spans="1:14" customFormat="1" ht="25.5" customHeight="1">
      <c r="A270" s="89">
        <v>541</v>
      </c>
      <c r="B270" s="86" t="s">
        <v>398</v>
      </c>
      <c r="C270" s="280"/>
      <c r="D270" s="280"/>
      <c r="E270" s="280"/>
      <c r="F270" s="280"/>
      <c r="G270" s="280">
        <v>560000</v>
      </c>
      <c r="H270" s="280"/>
      <c r="I270" s="280"/>
      <c r="J270" s="280"/>
      <c r="K270" s="280"/>
      <c r="L270" s="280"/>
      <c r="M270" s="281">
        <f t="shared" si="45"/>
        <v>560000</v>
      </c>
      <c r="N270" s="279"/>
    </row>
    <row r="271" spans="1:14" customFormat="1" ht="25.5" customHeight="1">
      <c r="A271" s="89">
        <v>542</v>
      </c>
      <c r="B271" s="86" t="s">
        <v>399</v>
      </c>
      <c r="C271" s="280"/>
      <c r="D271" s="280"/>
      <c r="E271" s="280"/>
      <c r="F271" s="280"/>
      <c r="G271" s="280"/>
      <c r="H271" s="280"/>
      <c r="I271" s="280"/>
      <c r="J271" s="280"/>
      <c r="K271" s="280"/>
      <c r="L271" s="280"/>
      <c r="M271" s="281">
        <f t="shared" si="45"/>
        <v>0</v>
      </c>
      <c r="N271" s="279"/>
    </row>
    <row r="272" spans="1:14" customFormat="1" ht="25.5" customHeight="1">
      <c r="A272" s="89">
        <v>543</v>
      </c>
      <c r="B272" s="86" t="s">
        <v>400</v>
      </c>
      <c r="C272" s="280"/>
      <c r="D272" s="280"/>
      <c r="E272" s="280"/>
      <c r="F272" s="280"/>
      <c r="G272" s="280"/>
      <c r="H272" s="280"/>
      <c r="I272" s="280"/>
      <c r="J272" s="280"/>
      <c r="K272" s="280"/>
      <c r="L272" s="280"/>
      <c r="M272" s="281">
        <f t="shared" si="45"/>
        <v>0</v>
      </c>
      <c r="N272" s="279"/>
    </row>
    <row r="273" spans="1:14" customFormat="1" ht="25.5" customHeight="1">
      <c r="A273" s="89">
        <v>544</v>
      </c>
      <c r="B273" s="86" t="s">
        <v>401</v>
      </c>
      <c r="C273" s="280"/>
      <c r="D273" s="280"/>
      <c r="E273" s="280"/>
      <c r="F273" s="280"/>
      <c r="G273" s="280"/>
      <c r="H273" s="280"/>
      <c r="I273" s="280"/>
      <c r="J273" s="280"/>
      <c r="K273" s="280"/>
      <c r="L273" s="280"/>
      <c r="M273" s="281">
        <f t="shared" si="45"/>
        <v>0</v>
      </c>
      <c r="N273" s="279"/>
    </row>
    <row r="274" spans="1:14" customFormat="1" ht="25.5" customHeight="1">
      <c r="A274" s="89">
        <v>545</v>
      </c>
      <c r="B274" s="86" t="s">
        <v>402</v>
      </c>
      <c r="C274" s="280"/>
      <c r="D274" s="280"/>
      <c r="E274" s="280"/>
      <c r="F274" s="280"/>
      <c r="G274" s="280"/>
      <c r="H274" s="280"/>
      <c r="I274" s="280"/>
      <c r="J274" s="280"/>
      <c r="K274" s="280"/>
      <c r="L274" s="280"/>
      <c r="M274" s="281">
        <f t="shared" si="45"/>
        <v>0</v>
      </c>
      <c r="N274" s="279"/>
    </row>
    <row r="275" spans="1:14" customFormat="1" ht="25.5" customHeight="1">
      <c r="A275" s="89">
        <v>549</v>
      </c>
      <c r="B275" s="86" t="s">
        <v>403</v>
      </c>
      <c r="C275" s="280"/>
      <c r="D275" s="280"/>
      <c r="E275" s="280"/>
      <c r="F275" s="280"/>
      <c r="G275" s="280">
        <v>35000</v>
      </c>
      <c r="H275" s="280"/>
      <c r="I275" s="280"/>
      <c r="J275" s="280"/>
      <c r="K275" s="280"/>
      <c r="L275" s="280"/>
      <c r="M275" s="281">
        <f t="shared" si="45"/>
        <v>35000</v>
      </c>
      <c r="N275" s="279"/>
    </row>
    <row r="276" spans="1:14" customFormat="1" ht="25.5" customHeight="1">
      <c r="A276" s="83">
        <v>5500</v>
      </c>
      <c r="B276" s="84" t="s">
        <v>404</v>
      </c>
      <c r="C276" s="278">
        <f t="shared" ref="C276:N276" si="48">SUM(C277)</f>
        <v>0</v>
      </c>
      <c r="D276" s="278">
        <f t="shared" si="48"/>
        <v>0</v>
      </c>
      <c r="E276" s="278">
        <f t="shared" si="48"/>
        <v>0</v>
      </c>
      <c r="F276" s="278">
        <f t="shared" si="48"/>
        <v>0</v>
      </c>
      <c r="G276" s="278">
        <f t="shared" si="48"/>
        <v>0</v>
      </c>
      <c r="H276" s="278">
        <f t="shared" si="48"/>
        <v>0</v>
      </c>
      <c r="I276" s="278">
        <f t="shared" si="48"/>
        <v>0</v>
      </c>
      <c r="J276" s="278">
        <f t="shared" si="48"/>
        <v>0</v>
      </c>
      <c r="K276" s="278">
        <f t="shared" si="48"/>
        <v>0</v>
      </c>
      <c r="L276" s="278">
        <f t="shared" si="48"/>
        <v>0</v>
      </c>
      <c r="M276" s="278">
        <f t="shared" si="45"/>
        <v>0</v>
      </c>
      <c r="N276" s="284">
        <f t="shared" si="48"/>
        <v>0</v>
      </c>
    </row>
    <row r="277" spans="1:14" customFormat="1" ht="25.5" customHeight="1">
      <c r="A277" s="89">
        <v>551</v>
      </c>
      <c r="B277" s="86" t="s">
        <v>405</v>
      </c>
      <c r="C277" s="280"/>
      <c r="D277" s="280"/>
      <c r="E277" s="280"/>
      <c r="F277" s="280"/>
      <c r="G277" s="280"/>
      <c r="H277" s="280"/>
      <c r="I277" s="280"/>
      <c r="J277" s="280"/>
      <c r="K277" s="280"/>
      <c r="L277" s="280"/>
      <c r="M277" s="281">
        <f t="shared" si="45"/>
        <v>0</v>
      </c>
      <c r="N277" s="279"/>
    </row>
    <row r="278" spans="1:14" customFormat="1" ht="25.5" customHeight="1">
      <c r="A278" s="83">
        <v>5600</v>
      </c>
      <c r="B278" s="84" t="s">
        <v>406</v>
      </c>
      <c r="C278" s="278">
        <f t="shared" ref="C278:N278" si="49">SUM(C279:C286)</f>
        <v>0</v>
      </c>
      <c r="D278" s="278">
        <f>SUM(D279:D286)</f>
        <v>0</v>
      </c>
      <c r="E278" s="278">
        <f t="shared" si="49"/>
        <v>0</v>
      </c>
      <c r="F278" s="278">
        <f t="shared" si="49"/>
        <v>0</v>
      </c>
      <c r="G278" s="278">
        <f t="shared" si="49"/>
        <v>40000</v>
      </c>
      <c r="H278" s="278">
        <f t="shared" si="49"/>
        <v>0</v>
      </c>
      <c r="I278" s="278">
        <f t="shared" si="49"/>
        <v>0</v>
      </c>
      <c r="J278" s="278">
        <f t="shared" si="49"/>
        <v>0</v>
      </c>
      <c r="K278" s="278">
        <f t="shared" si="49"/>
        <v>0</v>
      </c>
      <c r="L278" s="278">
        <f t="shared" si="49"/>
        <v>0</v>
      </c>
      <c r="M278" s="278">
        <f t="shared" si="45"/>
        <v>40000</v>
      </c>
      <c r="N278" s="284">
        <f t="shared" si="49"/>
        <v>0</v>
      </c>
    </row>
    <row r="279" spans="1:14" customFormat="1" ht="25.5" customHeight="1">
      <c r="A279" s="89">
        <v>561</v>
      </c>
      <c r="B279" s="86" t="s">
        <v>407</v>
      </c>
      <c r="C279" s="280"/>
      <c r="D279" s="280"/>
      <c r="E279" s="280"/>
      <c r="F279" s="280"/>
      <c r="G279" s="280"/>
      <c r="H279" s="280"/>
      <c r="I279" s="280"/>
      <c r="J279" s="280"/>
      <c r="K279" s="280"/>
      <c r="L279" s="280"/>
      <c r="M279" s="281">
        <f t="shared" si="45"/>
        <v>0</v>
      </c>
      <c r="N279" s="279"/>
    </row>
    <row r="280" spans="1:14" customFormat="1" ht="25.5" customHeight="1">
      <c r="A280" s="89">
        <v>562</v>
      </c>
      <c r="B280" s="86" t="s">
        <v>408</v>
      </c>
      <c r="C280" s="280"/>
      <c r="D280" s="280"/>
      <c r="E280" s="280"/>
      <c r="F280" s="280"/>
      <c r="G280" s="280"/>
      <c r="H280" s="280"/>
      <c r="I280" s="280"/>
      <c r="J280" s="280"/>
      <c r="K280" s="280"/>
      <c r="L280" s="280"/>
      <c r="M280" s="281">
        <f t="shared" si="45"/>
        <v>0</v>
      </c>
      <c r="N280" s="279"/>
    </row>
    <row r="281" spans="1:14" customFormat="1" ht="25.5" customHeight="1">
      <c r="A281" s="89">
        <v>563</v>
      </c>
      <c r="B281" s="86" t="s">
        <v>409</v>
      </c>
      <c r="C281" s="280"/>
      <c r="D281" s="280"/>
      <c r="E281" s="280"/>
      <c r="F281" s="280"/>
      <c r="G281" s="280"/>
      <c r="H281" s="280"/>
      <c r="I281" s="280"/>
      <c r="J281" s="280"/>
      <c r="K281" s="280"/>
      <c r="L281" s="280"/>
      <c r="M281" s="281">
        <f t="shared" si="45"/>
        <v>0</v>
      </c>
      <c r="N281" s="279"/>
    </row>
    <row r="282" spans="1:14" customFormat="1" ht="29.25" customHeight="1">
      <c r="A282" s="89">
        <v>564</v>
      </c>
      <c r="B282" s="86" t="s">
        <v>410</v>
      </c>
      <c r="C282" s="280"/>
      <c r="D282" s="280"/>
      <c r="E282" s="280"/>
      <c r="F282" s="280"/>
      <c r="G282" s="280"/>
      <c r="H282" s="280"/>
      <c r="I282" s="280"/>
      <c r="J282" s="280"/>
      <c r="K282" s="280"/>
      <c r="L282" s="280"/>
      <c r="M282" s="281">
        <f t="shared" si="45"/>
        <v>0</v>
      </c>
      <c r="N282" s="279"/>
    </row>
    <row r="283" spans="1:14" customFormat="1" ht="25.5" customHeight="1">
      <c r="A283" s="89">
        <v>565</v>
      </c>
      <c r="B283" s="86" t="s">
        <v>411</v>
      </c>
      <c r="C283" s="280"/>
      <c r="D283" s="280"/>
      <c r="E283" s="280"/>
      <c r="F283" s="280"/>
      <c r="G283" s="280"/>
      <c r="H283" s="280"/>
      <c r="I283" s="280"/>
      <c r="J283" s="280"/>
      <c r="K283" s="280"/>
      <c r="L283" s="280"/>
      <c r="M283" s="281">
        <f t="shared" si="45"/>
        <v>0</v>
      </c>
      <c r="N283" s="279"/>
    </row>
    <row r="284" spans="1:14" customFormat="1" ht="27.75" customHeight="1">
      <c r="A284" s="89">
        <v>566</v>
      </c>
      <c r="B284" s="86" t="s">
        <v>412</v>
      </c>
      <c r="C284" s="280"/>
      <c r="D284" s="280"/>
      <c r="E284" s="280"/>
      <c r="F284" s="280"/>
      <c r="G284" s="280"/>
      <c r="H284" s="280"/>
      <c r="I284" s="280"/>
      <c r="J284" s="280"/>
      <c r="K284" s="280"/>
      <c r="L284" s="280"/>
      <c r="M284" s="281">
        <f t="shared" si="45"/>
        <v>0</v>
      </c>
      <c r="N284" s="279"/>
    </row>
    <row r="285" spans="1:14" customFormat="1" ht="25.5" customHeight="1">
      <c r="A285" s="89">
        <v>567</v>
      </c>
      <c r="B285" s="86" t="s">
        <v>413</v>
      </c>
      <c r="C285" s="280"/>
      <c r="D285" s="280"/>
      <c r="E285" s="280"/>
      <c r="F285" s="280"/>
      <c r="G285" s="280">
        <v>15000</v>
      </c>
      <c r="H285" s="280"/>
      <c r="I285" s="280"/>
      <c r="J285" s="280"/>
      <c r="K285" s="280"/>
      <c r="L285" s="280"/>
      <c r="M285" s="281">
        <f t="shared" si="45"/>
        <v>15000</v>
      </c>
      <c r="N285" s="279"/>
    </row>
    <row r="286" spans="1:14" customFormat="1" ht="25.5" customHeight="1">
      <c r="A286" s="89">
        <v>569</v>
      </c>
      <c r="B286" s="86" t="s">
        <v>414</v>
      </c>
      <c r="C286" s="280"/>
      <c r="D286" s="280"/>
      <c r="E286" s="280"/>
      <c r="F286" s="280"/>
      <c r="G286" s="280">
        <v>25000</v>
      </c>
      <c r="H286" s="280"/>
      <c r="I286" s="280"/>
      <c r="J286" s="280"/>
      <c r="K286" s="280"/>
      <c r="L286" s="280"/>
      <c r="M286" s="281">
        <f t="shared" si="45"/>
        <v>25000</v>
      </c>
      <c r="N286" s="279"/>
    </row>
    <row r="287" spans="1:14" customFormat="1" ht="25.5" customHeight="1">
      <c r="A287" s="83">
        <v>5700</v>
      </c>
      <c r="B287" s="84" t="s">
        <v>415</v>
      </c>
      <c r="C287" s="278">
        <f t="shared" ref="C287:N287" si="50">SUM(C288:C296)</f>
        <v>0</v>
      </c>
      <c r="D287" s="278">
        <f>SUM(D288:D296)</f>
        <v>0</v>
      </c>
      <c r="E287" s="278">
        <f t="shared" si="50"/>
        <v>0</v>
      </c>
      <c r="F287" s="278">
        <f t="shared" si="50"/>
        <v>0</v>
      </c>
      <c r="G287" s="278">
        <f t="shared" si="50"/>
        <v>0</v>
      </c>
      <c r="H287" s="278">
        <f t="shared" si="50"/>
        <v>0</v>
      </c>
      <c r="I287" s="278">
        <f t="shared" si="50"/>
        <v>0</v>
      </c>
      <c r="J287" s="278">
        <f t="shared" si="50"/>
        <v>0</v>
      </c>
      <c r="K287" s="278">
        <f t="shared" si="50"/>
        <v>0</v>
      </c>
      <c r="L287" s="278">
        <f t="shared" si="50"/>
        <v>0</v>
      </c>
      <c r="M287" s="278">
        <f t="shared" si="45"/>
        <v>0</v>
      </c>
      <c r="N287" s="284">
        <f t="shared" si="50"/>
        <v>0</v>
      </c>
    </row>
    <row r="288" spans="1:14" customFormat="1" ht="25.5" customHeight="1">
      <c r="A288" s="89">
        <v>571</v>
      </c>
      <c r="B288" s="86" t="s">
        <v>416</v>
      </c>
      <c r="C288" s="280"/>
      <c r="D288" s="280"/>
      <c r="E288" s="280"/>
      <c r="F288" s="280"/>
      <c r="G288" s="280"/>
      <c r="H288" s="280"/>
      <c r="I288" s="280"/>
      <c r="J288" s="280"/>
      <c r="K288" s="280"/>
      <c r="L288" s="280"/>
      <c r="M288" s="281">
        <f t="shared" si="45"/>
        <v>0</v>
      </c>
      <c r="N288" s="279"/>
    </row>
    <row r="289" spans="1:14" customFormat="1" ht="25.5" customHeight="1">
      <c r="A289" s="89">
        <v>572</v>
      </c>
      <c r="B289" s="86" t="s">
        <v>417</v>
      </c>
      <c r="C289" s="280"/>
      <c r="D289" s="280"/>
      <c r="E289" s="280"/>
      <c r="F289" s="280"/>
      <c r="G289" s="280"/>
      <c r="H289" s="280"/>
      <c r="I289" s="280"/>
      <c r="J289" s="280"/>
      <c r="K289" s="280"/>
      <c r="L289" s="280"/>
      <c r="M289" s="281">
        <f t="shared" si="45"/>
        <v>0</v>
      </c>
      <c r="N289" s="279"/>
    </row>
    <row r="290" spans="1:14" customFormat="1" ht="25.5" customHeight="1">
      <c r="A290" s="89">
        <v>573</v>
      </c>
      <c r="B290" s="86" t="s">
        <v>418</v>
      </c>
      <c r="C290" s="280"/>
      <c r="D290" s="280"/>
      <c r="E290" s="280"/>
      <c r="F290" s="280"/>
      <c r="G290" s="280"/>
      <c r="H290" s="280"/>
      <c r="I290" s="280"/>
      <c r="J290" s="280"/>
      <c r="K290" s="280"/>
      <c r="L290" s="280"/>
      <c r="M290" s="281">
        <f t="shared" si="45"/>
        <v>0</v>
      </c>
      <c r="N290" s="279"/>
    </row>
    <row r="291" spans="1:14" customFormat="1" ht="25.5" customHeight="1">
      <c r="A291" s="89">
        <v>574</v>
      </c>
      <c r="B291" s="86" t="s">
        <v>419</v>
      </c>
      <c r="C291" s="280"/>
      <c r="D291" s="280"/>
      <c r="E291" s="280"/>
      <c r="F291" s="280"/>
      <c r="G291" s="280"/>
      <c r="H291" s="280"/>
      <c r="I291" s="280"/>
      <c r="J291" s="280"/>
      <c r="K291" s="280"/>
      <c r="L291" s="280"/>
      <c r="M291" s="281">
        <f t="shared" si="45"/>
        <v>0</v>
      </c>
      <c r="N291" s="279"/>
    </row>
    <row r="292" spans="1:14" customFormat="1" ht="25.5" customHeight="1">
      <c r="A292" s="89">
        <v>575</v>
      </c>
      <c r="B292" s="86" t="s">
        <v>420</v>
      </c>
      <c r="C292" s="280"/>
      <c r="D292" s="280"/>
      <c r="E292" s="280"/>
      <c r="F292" s="280"/>
      <c r="G292" s="280"/>
      <c r="H292" s="280"/>
      <c r="I292" s="280"/>
      <c r="J292" s="280"/>
      <c r="K292" s="280"/>
      <c r="L292" s="280"/>
      <c r="M292" s="281">
        <f t="shared" si="45"/>
        <v>0</v>
      </c>
      <c r="N292" s="279"/>
    </row>
    <row r="293" spans="1:14" customFormat="1" ht="25.5" customHeight="1">
      <c r="A293" s="89">
        <v>576</v>
      </c>
      <c r="B293" s="86" t="s">
        <v>421</v>
      </c>
      <c r="C293" s="280"/>
      <c r="D293" s="280"/>
      <c r="E293" s="280"/>
      <c r="F293" s="280"/>
      <c r="G293" s="280"/>
      <c r="H293" s="280"/>
      <c r="I293" s="280"/>
      <c r="J293" s="280"/>
      <c r="K293" s="280"/>
      <c r="L293" s="280"/>
      <c r="M293" s="281">
        <f t="shared" si="45"/>
        <v>0</v>
      </c>
      <c r="N293" s="279"/>
    </row>
    <row r="294" spans="1:14" customFormat="1" ht="25.5" customHeight="1">
      <c r="A294" s="89">
        <v>577</v>
      </c>
      <c r="B294" s="86" t="s">
        <v>422</v>
      </c>
      <c r="C294" s="280"/>
      <c r="D294" s="280"/>
      <c r="E294" s="280"/>
      <c r="F294" s="280"/>
      <c r="G294" s="280"/>
      <c r="H294" s="280"/>
      <c r="I294" s="280"/>
      <c r="J294" s="280"/>
      <c r="K294" s="280"/>
      <c r="L294" s="280"/>
      <c r="M294" s="281">
        <f t="shared" si="45"/>
        <v>0</v>
      </c>
      <c r="N294" s="279"/>
    </row>
    <row r="295" spans="1:14" customFormat="1" ht="25.5" customHeight="1">
      <c r="A295" s="89">
        <v>578</v>
      </c>
      <c r="B295" s="86" t="s">
        <v>423</v>
      </c>
      <c r="C295" s="280"/>
      <c r="D295" s="280"/>
      <c r="E295" s="280"/>
      <c r="F295" s="280"/>
      <c r="G295" s="280"/>
      <c r="H295" s="280"/>
      <c r="I295" s="280"/>
      <c r="J295" s="280"/>
      <c r="K295" s="280"/>
      <c r="L295" s="280"/>
      <c r="M295" s="281">
        <f t="shared" si="45"/>
        <v>0</v>
      </c>
      <c r="N295" s="279"/>
    </row>
    <row r="296" spans="1:14" customFormat="1" ht="25.5" customHeight="1">
      <c r="A296" s="89">
        <v>579</v>
      </c>
      <c r="B296" s="86" t="s">
        <v>424</v>
      </c>
      <c r="C296" s="280"/>
      <c r="D296" s="280"/>
      <c r="E296" s="280"/>
      <c r="F296" s="280"/>
      <c r="G296" s="280"/>
      <c r="H296" s="280"/>
      <c r="I296" s="280"/>
      <c r="J296" s="280"/>
      <c r="K296" s="280"/>
      <c r="L296" s="280"/>
      <c r="M296" s="281">
        <f t="shared" si="45"/>
        <v>0</v>
      </c>
      <c r="N296" s="279"/>
    </row>
    <row r="297" spans="1:14" customFormat="1" ht="25.5" customHeight="1">
      <c r="A297" s="83">
        <v>5800</v>
      </c>
      <c r="B297" s="84" t="s">
        <v>425</v>
      </c>
      <c r="C297" s="278">
        <f t="shared" ref="C297:N297" si="51">SUM(C298:C301)</f>
        <v>0</v>
      </c>
      <c r="D297" s="278">
        <f>SUM(D298:D301)</f>
        <v>0</v>
      </c>
      <c r="E297" s="278">
        <f t="shared" si="51"/>
        <v>0</v>
      </c>
      <c r="F297" s="278">
        <f t="shared" si="51"/>
        <v>0</v>
      </c>
      <c r="G297" s="278">
        <f t="shared" si="51"/>
        <v>0</v>
      </c>
      <c r="H297" s="278">
        <f t="shared" si="51"/>
        <v>0</v>
      </c>
      <c r="I297" s="278">
        <f t="shared" si="51"/>
        <v>0</v>
      </c>
      <c r="J297" s="278">
        <f t="shared" si="51"/>
        <v>0</v>
      </c>
      <c r="K297" s="278">
        <f t="shared" si="51"/>
        <v>0</v>
      </c>
      <c r="L297" s="278">
        <f t="shared" si="51"/>
        <v>0</v>
      </c>
      <c r="M297" s="278">
        <f t="shared" si="45"/>
        <v>0</v>
      </c>
      <c r="N297" s="284">
        <f t="shared" si="51"/>
        <v>0</v>
      </c>
    </row>
    <row r="298" spans="1:14" customFormat="1" ht="25.5" customHeight="1">
      <c r="A298" s="89">
        <v>581</v>
      </c>
      <c r="B298" s="86" t="s">
        <v>426</v>
      </c>
      <c r="C298" s="280"/>
      <c r="D298" s="280"/>
      <c r="E298" s="280"/>
      <c r="F298" s="280"/>
      <c r="G298" s="280"/>
      <c r="H298" s="280"/>
      <c r="I298" s="280"/>
      <c r="J298" s="280"/>
      <c r="K298" s="280"/>
      <c r="L298" s="280"/>
      <c r="M298" s="281">
        <f t="shared" si="45"/>
        <v>0</v>
      </c>
      <c r="N298" s="279"/>
    </row>
    <row r="299" spans="1:14" customFormat="1" ht="25.5" customHeight="1">
      <c r="A299" s="89">
        <v>582</v>
      </c>
      <c r="B299" s="86" t="s">
        <v>427</v>
      </c>
      <c r="C299" s="280"/>
      <c r="D299" s="280"/>
      <c r="E299" s="280"/>
      <c r="F299" s="280"/>
      <c r="G299" s="280"/>
      <c r="H299" s="280"/>
      <c r="I299" s="280"/>
      <c r="J299" s="280"/>
      <c r="K299" s="280"/>
      <c r="L299" s="280"/>
      <c r="M299" s="281">
        <f t="shared" si="45"/>
        <v>0</v>
      </c>
      <c r="N299" s="279"/>
    </row>
    <row r="300" spans="1:14" customFormat="1" ht="25.5" customHeight="1">
      <c r="A300" s="89">
        <v>583</v>
      </c>
      <c r="B300" s="86" t="s">
        <v>428</v>
      </c>
      <c r="C300" s="280"/>
      <c r="D300" s="280"/>
      <c r="E300" s="280"/>
      <c r="F300" s="280"/>
      <c r="G300" s="280"/>
      <c r="H300" s="280"/>
      <c r="I300" s="280"/>
      <c r="J300" s="280"/>
      <c r="K300" s="280"/>
      <c r="L300" s="280"/>
      <c r="M300" s="281">
        <f t="shared" si="45"/>
        <v>0</v>
      </c>
      <c r="N300" s="279"/>
    </row>
    <row r="301" spans="1:14" customFormat="1" ht="25.5" customHeight="1">
      <c r="A301" s="89">
        <v>589</v>
      </c>
      <c r="B301" s="86" t="s">
        <v>429</v>
      </c>
      <c r="C301" s="280"/>
      <c r="D301" s="280"/>
      <c r="E301" s="280"/>
      <c r="F301" s="280"/>
      <c r="G301" s="280"/>
      <c r="H301" s="280"/>
      <c r="I301" s="280"/>
      <c r="J301" s="280"/>
      <c r="K301" s="280"/>
      <c r="L301" s="280"/>
      <c r="M301" s="281">
        <f t="shared" si="45"/>
        <v>0</v>
      </c>
      <c r="N301" s="279"/>
    </row>
    <row r="302" spans="1:14" customFormat="1" ht="25.5" customHeight="1">
      <c r="A302" s="83">
        <v>5900</v>
      </c>
      <c r="B302" s="84" t="s">
        <v>430</v>
      </c>
      <c r="C302" s="278">
        <f t="shared" ref="C302:N302" si="52">SUM(C303:C311)</f>
        <v>0</v>
      </c>
      <c r="D302" s="278">
        <f>SUM(D303:D311)</f>
        <v>0</v>
      </c>
      <c r="E302" s="278">
        <f t="shared" si="52"/>
        <v>0</v>
      </c>
      <c r="F302" s="278">
        <f t="shared" si="52"/>
        <v>0</v>
      </c>
      <c r="G302" s="278">
        <f t="shared" si="52"/>
        <v>0</v>
      </c>
      <c r="H302" s="278">
        <f t="shared" si="52"/>
        <v>0</v>
      </c>
      <c r="I302" s="278">
        <f t="shared" si="52"/>
        <v>0</v>
      </c>
      <c r="J302" s="278">
        <f t="shared" si="52"/>
        <v>0</v>
      </c>
      <c r="K302" s="278">
        <f t="shared" si="52"/>
        <v>0</v>
      </c>
      <c r="L302" s="278">
        <f t="shared" si="52"/>
        <v>0</v>
      </c>
      <c r="M302" s="278">
        <f t="shared" si="45"/>
        <v>0</v>
      </c>
      <c r="N302" s="284">
        <f t="shared" si="52"/>
        <v>0</v>
      </c>
    </row>
    <row r="303" spans="1:14" customFormat="1" ht="25.5" customHeight="1">
      <c r="A303" s="89">
        <v>591</v>
      </c>
      <c r="B303" s="86" t="s">
        <v>431</v>
      </c>
      <c r="C303" s="280"/>
      <c r="D303" s="280"/>
      <c r="E303" s="280"/>
      <c r="F303" s="280"/>
      <c r="G303" s="280"/>
      <c r="H303" s="280"/>
      <c r="I303" s="280"/>
      <c r="J303" s="280"/>
      <c r="K303" s="280"/>
      <c r="L303" s="280"/>
      <c r="M303" s="281">
        <f t="shared" si="45"/>
        <v>0</v>
      </c>
      <c r="N303" s="279"/>
    </row>
    <row r="304" spans="1:14" customFormat="1" ht="25.5" customHeight="1">
      <c r="A304" s="89">
        <v>592</v>
      </c>
      <c r="B304" s="86" t="s">
        <v>432</v>
      </c>
      <c r="C304" s="280"/>
      <c r="D304" s="280"/>
      <c r="E304" s="280"/>
      <c r="F304" s="280"/>
      <c r="G304" s="280"/>
      <c r="H304" s="280"/>
      <c r="I304" s="280"/>
      <c r="J304" s="280"/>
      <c r="K304" s="280"/>
      <c r="L304" s="280"/>
      <c r="M304" s="281">
        <f t="shared" si="45"/>
        <v>0</v>
      </c>
      <c r="N304" s="279"/>
    </row>
    <row r="305" spans="1:14" customFormat="1" ht="25.5" customHeight="1">
      <c r="A305" s="89">
        <v>593</v>
      </c>
      <c r="B305" s="86" t="s">
        <v>433</v>
      </c>
      <c r="C305" s="280"/>
      <c r="D305" s="280"/>
      <c r="E305" s="280"/>
      <c r="F305" s="280"/>
      <c r="G305" s="280"/>
      <c r="H305" s="280"/>
      <c r="I305" s="280"/>
      <c r="J305" s="280"/>
      <c r="K305" s="280"/>
      <c r="L305" s="280"/>
      <c r="M305" s="281">
        <f t="shared" si="45"/>
        <v>0</v>
      </c>
      <c r="N305" s="279"/>
    </row>
    <row r="306" spans="1:14" customFormat="1" ht="25.5" customHeight="1">
      <c r="A306" s="89">
        <v>594</v>
      </c>
      <c r="B306" s="86" t="s">
        <v>1</v>
      </c>
      <c r="C306" s="280"/>
      <c r="D306" s="280"/>
      <c r="E306" s="280"/>
      <c r="F306" s="280"/>
      <c r="G306" s="280"/>
      <c r="H306" s="280"/>
      <c r="I306" s="280"/>
      <c r="J306" s="280"/>
      <c r="K306" s="280"/>
      <c r="L306" s="280"/>
      <c r="M306" s="281">
        <f t="shared" si="45"/>
        <v>0</v>
      </c>
      <c r="N306" s="279"/>
    </row>
    <row r="307" spans="1:14" customFormat="1" ht="25.5" customHeight="1">
      <c r="A307" s="89">
        <v>595</v>
      </c>
      <c r="B307" s="86" t="s">
        <v>434</v>
      </c>
      <c r="C307" s="280"/>
      <c r="D307" s="280"/>
      <c r="E307" s="280"/>
      <c r="F307" s="280"/>
      <c r="G307" s="280"/>
      <c r="H307" s="280"/>
      <c r="I307" s="280"/>
      <c r="J307" s="280"/>
      <c r="K307" s="280"/>
      <c r="L307" s="280"/>
      <c r="M307" s="281">
        <f t="shared" si="45"/>
        <v>0</v>
      </c>
      <c r="N307" s="279"/>
    </row>
    <row r="308" spans="1:14" customFormat="1" ht="25.5" customHeight="1">
      <c r="A308" s="89">
        <v>596</v>
      </c>
      <c r="B308" s="86" t="s">
        <v>435</v>
      </c>
      <c r="C308" s="280"/>
      <c r="D308" s="280"/>
      <c r="E308" s="280"/>
      <c r="F308" s="280"/>
      <c r="G308" s="280"/>
      <c r="H308" s="280"/>
      <c r="I308" s="280"/>
      <c r="J308" s="280"/>
      <c r="K308" s="280"/>
      <c r="L308" s="280"/>
      <c r="M308" s="281">
        <f t="shared" si="45"/>
        <v>0</v>
      </c>
      <c r="N308" s="279"/>
    </row>
    <row r="309" spans="1:14" customFormat="1" ht="25.5" customHeight="1">
      <c r="A309" s="89">
        <v>597</v>
      </c>
      <c r="B309" s="86" t="s">
        <v>436</v>
      </c>
      <c r="C309" s="280"/>
      <c r="D309" s="280"/>
      <c r="E309" s="280"/>
      <c r="F309" s="280"/>
      <c r="G309" s="280"/>
      <c r="H309" s="280"/>
      <c r="I309" s="280"/>
      <c r="J309" s="280"/>
      <c r="K309" s="280"/>
      <c r="L309" s="280"/>
      <c r="M309" s="281">
        <f t="shared" si="45"/>
        <v>0</v>
      </c>
      <c r="N309" s="279"/>
    </row>
    <row r="310" spans="1:14" customFormat="1" ht="25.5" customHeight="1">
      <c r="A310" s="89">
        <v>598</v>
      </c>
      <c r="B310" s="86" t="s">
        <v>437</v>
      </c>
      <c r="C310" s="280"/>
      <c r="D310" s="280"/>
      <c r="E310" s="280"/>
      <c r="F310" s="280"/>
      <c r="G310" s="280"/>
      <c r="H310" s="280"/>
      <c r="I310" s="280"/>
      <c r="J310" s="280"/>
      <c r="K310" s="280"/>
      <c r="L310" s="280"/>
      <c r="M310" s="281">
        <f t="shared" si="45"/>
        <v>0</v>
      </c>
      <c r="N310" s="279"/>
    </row>
    <row r="311" spans="1:14" customFormat="1" ht="25.5" customHeight="1">
      <c r="A311" s="89">
        <v>599</v>
      </c>
      <c r="B311" s="86" t="s">
        <v>438</v>
      </c>
      <c r="C311" s="280"/>
      <c r="D311" s="280"/>
      <c r="E311" s="280"/>
      <c r="F311" s="280"/>
      <c r="G311" s="280"/>
      <c r="H311" s="280"/>
      <c r="I311" s="280"/>
      <c r="J311" s="280"/>
      <c r="K311" s="280"/>
      <c r="L311" s="280"/>
      <c r="M311" s="281">
        <f t="shared" si="45"/>
        <v>0</v>
      </c>
      <c r="N311" s="279"/>
    </row>
    <row r="312" spans="1:14" s="176" customFormat="1" ht="25.5" customHeight="1">
      <c r="A312" s="172">
        <v>6000</v>
      </c>
      <c r="B312" s="173" t="s">
        <v>81</v>
      </c>
      <c r="C312" s="285">
        <f t="shared" ref="C312:N312" si="53">C313+C322+C331</f>
        <v>0</v>
      </c>
      <c r="D312" s="285">
        <f>D313+D322+D331</f>
        <v>0</v>
      </c>
      <c r="E312" s="285">
        <f t="shared" si="53"/>
        <v>0</v>
      </c>
      <c r="F312" s="285">
        <f t="shared" si="53"/>
        <v>0</v>
      </c>
      <c r="G312" s="285">
        <f t="shared" si="53"/>
        <v>0</v>
      </c>
      <c r="H312" s="285">
        <f t="shared" si="53"/>
        <v>0</v>
      </c>
      <c r="I312" s="285">
        <f t="shared" si="53"/>
        <v>0</v>
      </c>
      <c r="J312" s="285">
        <f t="shared" si="53"/>
        <v>23540500</v>
      </c>
      <c r="K312" s="285">
        <f t="shared" si="53"/>
        <v>2000000</v>
      </c>
      <c r="L312" s="285">
        <f t="shared" si="53"/>
        <v>2740090</v>
      </c>
      <c r="M312" s="285">
        <f t="shared" si="45"/>
        <v>28280590</v>
      </c>
      <c r="N312" s="287">
        <f t="shared" si="53"/>
        <v>0</v>
      </c>
    </row>
    <row r="313" spans="1:14" customFormat="1" ht="25.5" customHeight="1">
      <c r="A313" s="83">
        <v>6100</v>
      </c>
      <c r="B313" s="84" t="s">
        <v>439</v>
      </c>
      <c r="C313" s="278">
        <f>SUM(C314:C321)</f>
        <v>0</v>
      </c>
      <c r="D313" s="278">
        <f>SUM(D314:D321)</f>
        <v>0</v>
      </c>
      <c r="E313" s="278">
        <f t="shared" ref="E313:N313" si="54">SUM(E314:E321)</f>
        <v>0</v>
      </c>
      <c r="F313" s="278">
        <f t="shared" si="54"/>
        <v>0</v>
      </c>
      <c r="G313" s="278">
        <f t="shared" si="54"/>
        <v>0</v>
      </c>
      <c r="H313" s="278">
        <f t="shared" si="54"/>
        <v>0</v>
      </c>
      <c r="I313" s="278">
        <f t="shared" si="54"/>
        <v>0</v>
      </c>
      <c r="J313" s="278">
        <f t="shared" si="54"/>
        <v>20990500</v>
      </c>
      <c r="K313" s="278">
        <f t="shared" si="54"/>
        <v>2000000</v>
      </c>
      <c r="L313" s="278">
        <f t="shared" si="54"/>
        <v>2740090</v>
      </c>
      <c r="M313" s="278">
        <f t="shared" si="45"/>
        <v>25730590</v>
      </c>
      <c r="N313" s="284">
        <f t="shared" si="54"/>
        <v>0</v>
      </c>
    </row>
    <row r="314" spans="1:14" customFormat="1" ht="25.5" customHeight="1">
      <c r="A314" s="89">
        <v>611</v>
      </c>
      <c r="B314" s="86" t="s">
        <v>440</v>
      </c>
      <c r="C314" s="280"/>
      <c r="D314" s="280"/>
      <c r="E314" s="280"/>
      <c r="F314" s="280"/>
      <c r="G314" s="280"/>
      <c r="H314" s="280"/>
      <c r="I314" s="280"/>
      <c r="J314" s="280"/>
      <c r="K314" s="280"/>
      <c r="L314" s="280"/>
      <c r="M314" s="281">
        <f t="shared" si="45"/>
        <v>0</v>
      </c>
      <c r="N314" s="279"/>
    </row>
    <row r="315" spans="1:14" customFormat="1" ht="25.5" customHeight="1">
      <c r="A315" s="89">
        <v>612</v>
      </c>
      <c r="B315" s="86" t="s">
        <v>441</v>
      </c>
      <c r="C315" s="280"/>
      <c r="D315" s="280"/>
      <c r="E315" s="280"/>
      <c r="F315" s="280"/>
      <c r="G315" s="280"/>
      <c r="H315" s="280"/>
      <c r="I315" s="280"/>
      <c r="J315" s="280">
        <v>150000</v>
      </c>
      <c r="K315" s="280"/>
      <c r="L315" s="280"/>
      <c r="M315" s="281">
        <f>SUM(C315:L315)</f>
        <v>150000</v>
      </c>
      <c r="N315" s="279"/>
    </row>
    <row r="316" spans="1:14" customFormat="1" ht="31.5" customHeight="1">
      <c r="A316" s="89">
        <v>613</v>
      </c>
      <c r="B316" s="86" t="s">
        <v>442</v>
      </c>
      <c r="C316" s="280"/>
      <c r="D316" s="280"/>
      <c r="E316" s="280"/>
      <c r="F316" s="280"/>
      <c r="G316" s="280"/>
      <c r="H316" s="280"/>
      <c r="I316" s="280"/>
      <c r="J316" s="280"/>
      <c r="K316" s="280"/>
      <c r="L316" s="280"/>
      <c r="M316" s="281">
        <f t="shared" si="45"/>
        <v>0</v>
      </c>
      <c r="N316" s="279"/>
    </row>
    <row r="317" spans="1:14" customFormat="1" ht="25.5" customHeight="1">
      <c r="A317" s="89">
        <v>614</v>
      </c>
      <c r="B317" s="86" t="s">
        <v>443</v>
      </c>
      <c r="C317" s="280"/>
      <c r="D317" s="280"/>
      <c r="E317" s="280"/>
      <c r="F317" s="280"/>
      <c r="G317" s="280"/>
      <c r="H317" s="280"/>
      <c r="I317" s="280"/>
      <c r="J317" s="280">
        <v>20840500</v>
      </c>
      <c r="K317" s="280">
        <v>2000000</v>
      </c>
      <c r="L317" s="280">
        <v>2740090</v>
      </c>
      <c r="M317" s="281">
        <f>SUM(C317:L317)</f>
        <v>25580590</v>
      </c>
      <c r="N317" s="279"/>
    </row>
    <row r="318" spans="1:14" customFormat="1" ht="25.5" customHeight="1">
      <c r="A318" s="89">
        <v>615</v>
      </c>
      <c r="B318" s="86" t="s">
        <v>444</v>
      </c>
      <c r="C318" s="280"/>
      <c r="D318" s="280"/>
      <c r="E318" s="280"/>
      <c r="F318" s="280"/>
      <c r="G318" s="280"/>
      <c r="H318" s="280"/>
      <c r="I318" s="280"/>
      <c r="J318" s="280"/>
      <c r="K318" s="280"/>
      <c r="L318" s="280"/>
      <c r="M318" s="281">
        <f t="shared" si="45"/>
        <v>0</v>
      </c>
      <c r="N318" s="279"/>
    </row>
    <row r="319" spans="1:14" customFormat="1" ht="25.5" customHeight="1">
      <c r="A319" s="89">
        <v>616</v>
      </c>
      <c r="B319" s="86" t="s">
        <v>445</v>
      </c>
      <c r="C319" s="280"/>
      <c r="D319" s="280"/>
      <c r="E319" s="280"/>
      <c r="F319" s="280"/>
      <c r="G319" s="280"/>
      <c r="H319" s="280"/>
      <c r="I319" s="280"/>
      <c r="J319" s="280"/>
      <c r="K319" s="280"/>
      <c r="L319" s="280"/>
      <c r="M319" s="281">
        <f t="shared" si="45"/>
        <v>0</v>
      </c>
      <c r="N319" s="279"/>
    </row>
    <row r="320" spans="1:14" customFormat="1" ht="25.5" customHeight="1">
      <c r="A320" s="89">
        <v>617</v>
      </c>
      <c r="B320" s="86" t="s">
        <v>446</v>
      </c>
      <c r="C320" s="280"/>
      <c r="D320" s="280"/>
      <c r="E320" s="280"/>
      <c r="F320" s="280"/>
      <c r="G320" s="280"/>
      <c r="H320" s="280"/>
      <c r="I320" s="280"/>
      <c r="J320" s="280"/>
      <c r="K320" s="280"/>
      <c r="L320" s="280"/>
      <c r="M320" s="281">
        <f t="shared" si="45"/>
        <v>0</v>
      </c>
      <c r="N320" s="279"/>
    </row>
    <row r="321" spans="1:14" customFormat="1" ht="36.75" customHeight="1">
      <c r="A321" s="89">
        <v>619</v>
      </c>
      <c r="B321" s="86" t="s">
        <v>447</v>
      </c>
      <c r="C321" s="280"/>
      <c r="D321" s="280"/>
      <c r="E321" s="280"/>
      <c r="F321" s="280"/>
      <c r="G321" s="280"/>
      <c r="H321" s="280"/>
      <c r="I321" s="280"/>
      <c r="J321" s="280"/>
      <c r="K321" s="280"/>
      <c r="L321" s="280"/>
      <c r="M321" s="281">
        <f t="shared" si="45"/>
        <v>0</v>
      </c>
      <c r="N321" s="279"/>
    </row>
    <row r="322" spans="1:14" customFormat="1" ht="25.5" customHeight="1">
      <c r="A322" s="83">
        <v>6200</v>
      </c>
      <c r="B322" s="84" t="s">
        <v>448</v>
      </c>
      <c r="C322" s="278">
        <f t="shared" ref="C322:N322" si="55">SUM(C323:C330)</f>
        <v>0</v>
      </c>
      <c r="D322" s="278">
        <f>SUM(D323:D330)</f>
        <v>0</v>
      </c>
      <c r="E322" s="278">
        <f t="shared" si="55"/>
        <v>0</v>
      </c>
      <c r="F322" s="278">
        <f t="shared" si="55"/>
        <v>0</v>
      </c>
      <c r="G322" s="278">
        <f t="shared" si="55"/>
        <v>0</v>
      </c>
      <c r="H322" s="278">
        <f t="shared" si="55"/>
        <v>0</v>
      </c>
      <c r="I322" s="278">
        <f t="shared" si="55"/>
        <v>0</v>
      </c>
      <c r="J322" s="278">
        <f t="shared" si="55"/>
        <v>2550000</v>
      </c>
      <c r="K322" s="278">
        <f t="shared" si="55"/>
        <v>0</v>
      </c>
      <c r="L322" s="278">
        <f t="shared" si="55"/>
        <v>0</v>
      </c>
      <c r="M322" s="278">
        <f t="shared" si="45"/>
        <v>2550000</v>
      </c>
      <c r="N322" s="284">
        <f t="shared" si="55"/>
        <v>0</v>
      </c>
    </row>
    <row r="323" spans="1:14" customFormat="1" ht="25.5" customHeight="1">
      <c r="A323" s="89">
        <v>621</v>
      </c>
      <c r="B323" s="86" t="s">
        <v>440</v>
      </c>
      <c r="C323" s="280"/>
      <c r="D323" s="280"/>
      <c r="E323" s="280"/>
      <c r="F323" s="280"/>
      <c r="G323" s="280"/>
      <c r="H323" s="280"/>
      <c r="I323" s="280"/>
      <c r="J323" s="280"/>
      <c r="K323" s="280"/>
      <c r="L323" s="280"/>
      <c r="M323" s="281">
        <f t="shared" si="45"/>
        <v>0</v>
      </c>
      <c r="N323" s="279"/>
    </row>
    <row r="324" spans="1:14" customFormat="1" ht="25.5" customHeight="1">
      <c r="A324" s="89">
        <v>622</v>
      </c>
      <c r="B324" s="86" t="s">
        <v>449</v>
      </c>
      <c r="C324" s="280"/>
      <c r="D324" s="280"/>
      <c r="E324" s="280"/>
      <c r="F324" s="280"/>
      <c r="G324" s="280"/>
      <c r="H324" s="280"/>
      <c r="I324" s="280"/>
      <c r="J324" s="280"/>
      <c r="K324" s="280"/>
      <c r="L324" s="280"/>
      <c r="M324" s="281">
        <f t="shared" si="45"/>
        <v>0</v>
      </c>
      <c r="N324" s="279"/>
    </row>
    <row r="325" spans="1:14" customFormat="1" ht="25.5">
      <c r="A325" s="89">
        <v>623</v>
      </c>
      <c r="B325" s="86" t="s">
        <v>450</v>
      </c>
      <c r="C325" s="280"/>
      <c r="D325" s="280"/>
      <c r="E325" s="280"/>
      <c r="F325" s="280"/>
      <c r="G325" s="280"/>
      <c r="H325" s="280"/>
      <c r="I325" s="280"/>
      <c r="J325" s="280">
        <v>2000000</v>
      </c>
      <c r="K325" s="280"/>
      <c r="L325" s="280"/>
      <c r="M325" s="281">
        <f t="shared" si="45"/>
        <v>2000000</v>
      </c>
      <c r="N325" s="279"/>
    </row>
    <row r="326" spans="1:14" customFormat="1" ht="25.5" customHeight="1">
      <c r="A326" s="89">
        <v>624</v>
      </c>
      <c r="B326" s="86" t="s">
        <v>443</v>
      </c>
      <c r="C326" s="280"/>
      <c r="D326" s="280"/>
      <c r="E326" s="280"/>
      <c r="F326" s="280"/>
      <c r="G326" s="280"/>
      <c r="H326" s="280"/>
      <c r="I326" s="280"/>
      <c r="J326" s="280"/>
      <c r="K326" s="280"/>
      <c r="L326" s="280"/>
      <c r="M326" s="281">
        <f t="shared" si="45"/>
        <v>0</v>
      </c>
      <c r="N326" s="279"/>
    </row>
    <row r="327" spans="1:14" customFormat="1" ht="25.5" customHeight="1">
      <c r="A327" s="89">
        <v>625</v>
      </c>
      <c r="B327" s="86" t="s">
        <v>444</v>
      </c>
      <c r="C327" s="280"/>
      <c r="D327" s="280"/>
      <c r="E327" s="280"/>
      <c r="F327" s="280"/>
      <c r="G327" s="280"/>
      <c r="H327" s="280"/>
      <c r="I327" s="280"/>
      <c r="J327" s="280"/>
      <c r="K327" s="280"/>
      <c r="L327" s="280"/>
      <c r="M327" s="281">
        <f t="shared" si="45"/>
        <v>0</v>
      </c>
      <c r="N327" s="279"/>
    </row>
    <row r="328" spans="1:14" customFormat="1" ht="25.5" customHeight="1">
      <c r="A328" s="89">
        <v>626</v>
      </c>
      <c r="B328" s="86" t="s">
        <v>445</v>
      </c>
      <c r="C328" s="280"/>
      <c r="D328" s="280"/>
      <c r="E328" s="280"/>
      <c r="F328" s="280"/>
      <c r="G328" s="280"/>
      <c r="H328" s="280"/>
      <c r="I328" s="280"/>
      <c r="J328" s="280"/>
      <c r="K328" s="280"/>
      <c r="L328" s="280"/>
      <c r="M328" s="281">
        <f t="shared" ref="M328:M391" si="56">SUM(C328:L328)</f>
        <v>0</v>
      </c>
      <c r="N328" s="279"/>
    </row>
    <row r="329" spans="1:14" customFormat="1" ht="25.5" customHeight="1">
      <c r="A329" s="89">
        <v>627</v>
      </c>
      <c r="B329" s="86" t="s">
        <v>446</v>
      </c>
      <c r="C329" s="280"/>
      <c r="D329" s="280"/>
      <c r="E329" s="280"/>
      <c r="F329" s="280"/>
      <c r="G329" s="280"/>
      <c r="H329" s="280"/>
      <c r="I329" s="280"/>
      <c r="J329" s="280">
        <v>550000</v>
      </c>
      <c r="K329" s="280"/>
      <c r="L329" s="280"/>
      <c r="M329" s="281">
        <f t="shared" si="56"/>
        <v>550000</v>
      </c>
      <c r="N329" s="279"/>
    </row>
    <row r="330" spans="1:14" customFormat="1" ht="25.5">
      <c r="A330" s="89">
        <v>629</v>
      </c>
      <c r="B330" s="86" t="s">
        <v>451</v>
      </c>
      <c r="C330" s="280"/>
      <c r="D330" s="280"/>
      <c r="E330" s="280"/>
      <c r="F330" s="280"/>
      <c r="G330" s="280"/>
      <c r="H330" s="280"/>
      <c r="I330" s="280"/>
      <c r="J330" s="280"/>
      <c r="K330" s="280"/>
      <c r="L330" s="280"/>
      <c r="M330" s="281">
        <f t="shared" si="56"/>
        <v>0</v>
      </c>
      <c r="N330" s="279"/>
    </row>
    <row r="331" spans="1:14" customFormat="1" ht="25.5" customHeight="1">
      <c r="A331" s="83">
        <v>6300</v>
      </c>
      <c r="B331" s="84" t="s">
        <v>452</v>
      </c>
      <c r="C331" s="278">
        <f t="shared" ref="C331:N331" si="57">SUM(C332:C333)</f>
        <v>0</v>
      </c>
      <c r="D331" s="278">
        <f>SUM(D332:D333)</f>
        <v>0</v>
      </c>
      <c r="E331" s="278">
        <f t="shared" si="57"/>
        <v>0</v>
      </c>
      <c r="F331" s="278">
        <f t="shared" si="57"/>
        <v>0</v>
      </c>
      <c r="G331" s="278">
        <f t="shared" si="57"/>
        <v>0</v>
      </c>
      <c r="H331" s="278">
        <f t="shared" si="57"/>
        <v>0</v>
      </c>
      <c r="I331" s="278">
        <f t="shared" si="57"/>
        <v>0</v>
      </c>
      <c r="J331" s="278">
        <f t="shared" si="57"/>
        <v>0</v>
      </c>
      <c r="K331" s="278">
        <f t="shared" si="57"/>
        <v>0</v>
      </c>
      <c r="L331" s="278">
        <f t="shared" si="57"/>
        <v>0</v>
      </c>
      <c r="M331" s="278">
        <f t="shared" si="56"/>
        <v>0</v>
      </c>
      <c r="N331" s="284">
        <f t="shared" si="57"/>
        <v>0</v>
      </c>
    </row>
    <row r="332" spans="1:14" customFormat="1" ht="35.25" customHeight="1">
      <c r="A332" s="89">
        <v>631</v>
      </c>
      <c r="B332" s="86" t="s">
        <v>453</v>
      </c>
      <c r="C332" s="280"/>
      <c r="D332" s="280"/>
      <c r="E332" s="280"/>
      <c r="F332" s="280"/>
      <c r="G332" s="280"/>
      <c r="H332" s="280"/>
      <c r="I332" s="280"/>
      <c r="J332" s="280"/>
      <c r="K332" s="280"/>
      <c r="L332" s="280"/>
      <c r="M332" s="281">
        <f t="shared" si="56"/>
        <v>0</v>
      </c>
      <c r="N332" s="279"/>
    </row>
    <row r="333" spans="1:14" customFormat="1" ht="33" customHeight="1">
      <c r="A333" s="89">
        <v>632</v>
      </c>
      <c r="B333" s="86" t="s">
        <v>454</v>
      </c>
      <c r="C333" s="280"/>
      <c r="D333" s="280"/>
      <c r="E333" s="280"/>
      <c r="F333" s="280"/>
      <c r="G333" s="280"/>
      <c r="H333" s="280"/>
      <c r="I333" s="280"/>
      <c r="J333" s="280"/>
      <c r="K333" s="280"/>
      <c r="L333" s="280"/>
      <c r="M333" s="281">
        <f t="shared" si="56"/>
        <v>0</v>
      </c>
      <c r="N333" s="279"/>
    </row>
    <row r="334" spans="1:14" s="176" customFormat="1" ht="25.5" customHeight="1">
      <c r="A334" s="172">
        <v>7000</v>
      </c>
      <c r="B334" s="173" t="s">
        <v>85</v>
      </c>
      <c r="C334" s="285">
        <f t="shared" ref="C334:N334" si="58">C335+C338+C348+C355+C365+C375+C378</f>
        <v>0</v>
      </c>
      <c r="D334" s="285">
        <f>D335+D338+D348+D355+D365+D375+D378</f>
        <v>0</v>
      </c>
      <c r="E334" s="285">
        <f t="shared" si="58"/>
        <v>0</v>
      </c>
      <c r="F334" s="285">
        <f t="shared" si="58"/>
        <v>0</v>
      </c>
      <c r="G334" s="285">
        <f t="shared" si="58"/>
        <v>0</v>
      </c>
      <c r="H334" s="285">
        <f t="shared" si="58"/>
        <v>0</v>
      </c>
      <c r="I334" s="285">
        <f t="shared" si="58"/>
        <v>0</v>
      </c>
      <c r="J334" s="285">
        <f t="shared" si="58"/>
        <v>0</v>
      </c>
      <c r="K334" s="285">
        <f>K335+K338+K348+K355+K365+K375+K378</f>
        <v>0</v>
      </c>
      <c r="L334" s="285">
        <f>L335+L338+L348+L355+L365+L375+L378</f>
        <v>0</v>
      </c>
      <c r="M334" s="285">
        <f t="shared" si="56"/>
        <v>0</v>
      </c>
      <c r="N334" s="287">
        <f t="shared" si="58"/>
        <v>0</v>
      </c>
    </row>
    <row r="335" spans="1:14" customFormat="1" ht="30">
      <c r="A335" s="92">
        <v>7100</v>
      </c>
      <c r="B335" s="84" t="s">
        <v>455</v>
      </c>
      <c r="C335" s="278">
        <f>SUM(C336:C337)</f>
        <v>0</v>
      </c>
      <c r="D335" s="278">
        <f>SUM(D336:D337)</f>
        <v>0</v>
      </c>
      <c r="E335" s="278">
        <f t="shared" ref="E335:N335" si="59">SUM(E336:E337)</f>
        <v>0</v>
      </c>
      <c r="F335" s="278">
        <f t="shared" si="59"/>
        <v>0</v>
      </c>
      <c r="G335" s="278">
        <f t="shared" si="59"/>
        <v>0</v>
      </c>
      <c r="H335" s="278">
        <f t="shared" si="59"/>
        <v>0</v>
      </c>
      <c r="I335" s="278">
        <f t="shared" si="59"/>
        <v>0</v>
      </c>
      <c r="J335" s="278">
        <f t="shared" si="59"/>
        <v>0</v>
      </c>
      <c r="K335" s="278">
        <f t="shared" si="59"/>
        <v>0</v>
      </c>
      <c r="L335" s="278">
        <f t="shared" si="59"/>
        <v>0</v>
      </c>
      <c r="M335" s="278">
        <f t="shared" si="56"/>
        <v>0</v>
      </c>
      <c r="N335" s="284">
        <f t="shared" si="59"/>
        <v>0</v>
      </c>
    </row>
    <row r="336" spans="1:14" customFormat="1" ht="43.5" customHeight="1">
      <c r="A336" s="89">
        <v>711</v>
      </c>
      <c r="B336" s="86" t="s">
        <v>456</v>
      </c>
      <c r="C336" s="280"/>
      <c r="D336" s="280"/>
      <c r="E336" s="280"/>
      <c r="F336" s="280"/>
      <c r="G336" s="280"/>
      <c r="H336" s="280"/>
      <c r="I336" s="280"/>
      <c r="J336" s="280"/>
      <c r="K336" s="280"/>
      <c r="L336" s="280"/>
      <c r="M336" s="281">
        <f t="shared" si="56"/>
        <v>0</v>
      </c>
      <c r="N336" s="279"/>
    </row>
    <row r="337" spans="1:14" customFormat="1" ht="35.25" customHeight="1">
      <c r="A337" s="89">
        <v>712</v>
      </c>
      <c r="B337" s="86" t="s">
        <v>457</v>
      </c>
      <c r="C337" s="280"/>
      <c r="D337" s="280"/>
      <c r="E337" s="280"/>
      <c r="F337" s="280"/>
      <c r="G337" s="280"/>
      <c r="H337" s="280"/>
      <c r="I337" s="280"/>
      <c r="J337" s="280"/>
      <c r="K337" s="280"/>
      <c r="L337" s="280"/>
      <c r="M337" s="281">
        <f t="shared" si="56"/>
        <v>0</v>
      </c>
      <c r="N337" s="279"/>
    </row>
    <row r="338" spans="1:14" customFormat="1" ht="25.5" customHeight="1">
      <c r="A338" s="83">
        <v>7200</v>
      </c>
      <c r="B338" s="84" t="s">
        <v>458</v>
      </c>
      <c r="C338" s="278">
        <f t="shared" ref="C338:N338" si="60">SUM(C339:C347)</f>
        <v>0</v>
      </c>
      <c r="D338" s="278">
        <f>SUM(D339:D347)</f>
        <v>0</v>
      </c>
      <c r="E338" s="278">
        <f t="shared" si="60"/>
        <v>0</v>
      </c>
      <c r="F338" s="278">
        <f t="shared" si="60"/>
        <v>0</v>
      </c>
      <c r="G338" s="278">
        <f t="shared" si="60"/>
        <v>0</v>
      </c>
      <c r="H338" s="278">
        <f t="shared" si="60"/>
        <v>0</v>
      </c>
      <c r="I338" s="278">
        <f t="shared" si="60"/>
        <v>0</v>
      </c>
      <c r="J338" s="278">
        <f t="shared" si="60"/>
        <v>0</v>
      </c>
      <c r="K338" s="278">
        <f t="shared" si="60"/>
        <v>0</v>
      </c>
      <c r="L338" s="278">
        <f t="shared" si="60"/>
        <v>0</v>
      </c>
      <c r="M338" s="278">
        <f t="shared" si="56"/>
        <v>0</v>
      </c>
      <c r="N338" s="284">
        <f t="shared" si="60"/>
        <v>0</v>
      </c>
    </row>
    <row r="339" spans="1:14" customFormat="1" ht="42" customHeight="1">
      <c r="A339" s="89">
        <v>721</v>
      </c>
      <c r="B339" s="86" t="s">
        <v>459</v>
      </c>
      <c r="C339" s="280"/>
      <c r="D339" s="280"/>
      <c r="E339" s="280"/>
      <c r="F339" s="280"/>
      <c r="G339" s="280"/>
      <c r="H339" s="280"/>
      <c r="I339" s="280"/>
      <c r="J339" s="280"/>
      <c r="K339" s="280"/>
      <c r="L339" s="280"/>
      <c r="M339" s="281">
        <f t="shared" si="56"/>
        <v>0</v>
      </c>
      <c r="N339" s="279"/>
    </row>
    <row r="340" spans="1:14" customFormat="1" ht="41.25" customHeight="1">
      <c r="A340" s="89">
        <v>722</v>
      </c>
      <c r="B340" s="86" t="s">
        <v>460</v>
      </c>
      <c r="C340" s="280"/>
      <c r="D340" s="280"/>
      <c r="E340" s="280"/>
      <c r="F340" s="280"/>
      <c r="G340" s="280"/>
      <c r="H340" s="280"/>
      <c r="I340" s="280"/>
      <c r="J340" s="280"/>
      <c r="K340" s="280"/>
      <c r="L340" s="280"/>
      <c r="M340" s="281">
        <f t="shared" si="56"/>
        <v>0</v>
      </c>
      <c r="N340" s="279"/>
    </row>
    <row r="341" spans="1:14" customFormat="1" ht="42" customHeight="1">
      <c r="A341" s="89">
        <v>723</v>
      </c>
      <c r="B341" s="86" t="s">
        <v>461</v>
      </c>
      <c r="C341" s="280"/>
      <c r="D341" s="280"/>
      <c r="E341" s="280"/>
      <c r="F341" s="280"/>
      <c r="G341" s="280"/>
      <c r="H341" s="280"/>
      <c r="I341" s="280"/>
      <c r="J341" s="280"/>
      <c r="K341" s="280"/>
      <c r="L341" s="280"/>
      <c r="M341" s="281">
        <f t="shared" si="56"/>
        <v>0</v>
      </c>
      <c r="N341" s="279"/>
    </row>
    <row r="342" spans="1:14" customFormat="1" ht="30.75" customHeight="1">
      <c r="A342" s="89">
        <v>724</v>
      </c>
      <c r="B342" s="86" t="s">
        <v>462</v>
      </c>
      <c r="C342" s="280"/>
      <c r="D342" s="280"/>
      <c r="E342" s="280"/>
      <c r="F342" s="280"/>
      <c r="G342" s="280"/>
      <c r="H342" s="280"/>
      <c r="I342" s="280"/>
      <c r="J342" s="280"/>
      <c r="K342" s="280"/>
      <c r="L342" s="280"/>
      <c r="M342" s="281">
        <f t="shared" si="56"/>
        <v>0</v>
      </c>
      <c r="N342" s="279"/>
    </row>
    <row r="343" spans="1:14" customFormat="1" ht="31.5" customHeight="1">
      <c r="A343" s="89">
        <v>725</v>
      </c>
      <c r="B343" s="86" t="s">
        <v>463</v>
      </c>
      <c r="C343" s="280"/>
      <c r="D343" s="280"/>
      <c r="E343" s="280"/>
      <c r="F343" s="280"/>
      <c r="G343" s="280"/>
      <c r="H343" s="280"/>
      <c r="I343" s="280"/>
      <c r="J343" s="280"/>
      <c r="K343" s="280"/>
      <c r="L343" s="280"/>
      <c r="M343" s="281">
        <f t="shared" si="56"/>
        <v>0</v>
      </c>
      <c r="N343" s="279"/>
    </row>
    <row r="344" spans="1:14" customFormat="1" ht="25.5">
      <c r="A344" s="89">
        <v>726</v>
      </c>
      <c r="B344" s="86" t="s">
        <v>464</v>
      </c>
      <c r="C344" s="280"/>
      <c r="D344" s="280"/>
      <c r="E344" s="280"/>
      <c r="F344" s="280"/>
      <c r="G344" s="280"/>
      <c r="H344" s="280"/>
      <c r="I344" s="280"/>
      <c r="J344" s="280"/>
      <c r="K344" s="280"/>
      <c r="L344" s="280"/>
      <c r="M344" s="281">
        <f t="shared" si="56"/>
        <v>0</v>
      </c>
      <c r="N344" s="279"/>
    </row>
    <row r="345" spans="1:14" customFormat="1" ht="31.5" customHeight="1">
      <c r="A345" s="89">
        <v>727</v>
      </c>
      <c r="B345" s="86" t="s">
        <v>465</v>
      </c>
      <c r="C345" s="280"/>
      <c r="D345" s="280"/>
      <c r="E345" s="280"/>
      <c r="F345" s="280"/>
      <c r="G345" s="280"/>
      <c r="H345" s="280"/>
      <c r="I345" s="280"/>
      <c r="J345" s="280"/>
      <c r="K345" s="280"/>
      <c r="L345" s="280"/>
      <c r="M345" s="281">
        <f t="shared" si="56"/>
        <v>0</v>
      </c>
      <c r="N345" s="279"/>
    </row>
    <row r="346" spans="1:14" customFormat="1" ht="29.25" customHeight="1">
      <c r="A346" s="89">
        <v>728</v>
      </c>
      <c r="B346" s="86" t="s">
        <v>466</v>
      </c>
      <c r="C346" s="280"/>
      <c r="D346" s="280"/>
      <c r="E346" s="280"/>
      <c r="F346" s="280"/>
      <c r="G346" s="280"/>
      <c r="H346" s="280"/>
      <c r="I346" s="280"/>
      <c r="J346" s="280"/>
      <c r="K346" s="280"/>
      <c r="L346" s="280"/>
      <c r="M346" s="281">
        <f t="shared" si="56"/>
        <v>0</v>
      </c>
      <c r="N346" s="279"/>
    </row>
    <row r="347" spans="1:14" customFormat="1" ht="25.5">
      <c r="A347" s="89">
        <v>729</v>
      </c>
      <c r="B347" s="86" t="s">
        <v>467</v>
      </c>
      <c r="C347" s="280"/>
      <c r="D347" s="280"/>
      <c r="E347" s="280"/>
      <c r="F347" s="280"/>
      <c r="G347" s="280"/>
      <c r="H347" s="280"/>
      <c r="I347" s="280"/>
      <c r="J347" s="280"/>
      <c r="K347" s="280"/>
      <c r="L347" s="280"/>
      <c r="M347" s="281">
        <f t="shared" si="56"/>
        <v>0</v>
      </c>
      <c r="N347" s="279"/>
    </row>
    <row r="348" spans="1:14" customFormat="1" ht="25.5" customHeight="1">
      <c r="A348" s="83">
        <v>7300</v>
      </c>
      <c r="B348" s="84" t="s">
        <v>468</v>
      </c>
      <c r="C348" s="278">
        <f t="shared" ref="C348:N348" si="61">SUM(C349:C354)</f>
        <v>0</v>
      </c>
      <c r="D348" s="278">
        <f>SUM(D349:D354)</f>
        <v>0</v>
      </c>
      <c r="E348" s="278">
        <f t="shared" si="61"/>
        <v>0</v>
      </c>
      <c r="F348" s="278">
        <f t="shared" si="61"/>
        <v>0</v>
      </c>
      <c r="G348" s="278">
        <f t="shared" si="61"/>
        <v>0</v>
      </c>
      <c r="H348" s="278">
        <f t="shared" si="61"/>
        <v>0</v>
      </c>
      <c r="I348" s="278">
        <f t="shared" si="61"/>
        <v>0</v>
      </c>
      <c r="J348" s="278">
        <f t="shared" si="61"/>
        <v>0</v>
      </c>
      <c r="K348" s="278">
        <f t="shared" si="61"/>
        <v>0</v>
      </c>
      <c r="L348" s="278">
        <f t="shared" si="61"/>
        <v>0</v>
      </c>
      <c r="M348" s="278">
        <f t="shared" si="56"/>
        <v>0</v>
      </c>
      <c r="N348" s="284">
        <f t="shared" si="61"/>
        <v>0</v>
      </c>
    </row>
    <row r="349" spans="1:14" customFormat="1" ht="25.5" customHeight="1">
      <c r="A349" s="89">
        <v>731</v>
      </c>
      <c r="B349" s="88" t="s">
        <v>469</v>
      </c>
      <c r="C349" s="280"/>
      <c r="D349" s="280"/>
      <c r="E349" s="280"/>
      <c r="F349" s="280"/>
      <c r="G349" s="280"/>
      <c r="H349" s="280"/>
      <c r="I349" s="280"/>
      <c r="J349" s="280"/>
      <c r="K349" s="280"/>
      <c r="L349" s="280"/>
      <c r="M349" s="281">
        <f t="shared" si="56"/>
        <v>0</v>
      </c>
      <c r="N349" s="279"/>
    </row>
    <row r="350" spans="1:14" customFormat="1" ht="30">
      <c r="A350" s="89">
        <v>732</v>
      </c>
      <c r="B350" s="88" t="s">
        <v>470</v>
      </c>
      <c r="C350" s="280"/>
      <c r="D350" s="280"/>
      <c r="E350" s="280"/>
      <c r="F350" s="280"/>
      <c r="G350" s="280"/>
      <c r="H350" s="280"/>
      <c r="I350" s="280"/>
      <c r="J350" s="280"/>
      <c r="K350" s="280"/>
      <c r="L350" s="280"/>
      <c r="M350" s="281">
        <f t="shared" si="56"/>
        <v>0</v>
      </c>
      <c r="N350" s="279"/>
    </row>
    <row r="351" spans="1:14" customFormat="1" ht="30">
      <c r="A351" s="89">
        <v>733</v>
      </c>
      <c r="B351" s="88" t="s">
        <v>471</v>
      </c>
      <c r="C351" s="280"/>
      <c r="D351" s="280"/>
      <c r="E351" s="280"/>
      <c r="F351" s="280"/>
      <c r="G351" s="280"/>
      <c r="H351" s="280"/>
      <c r="I351" s="280"/>
      <c r="J351" s="280"/>
      <c r="K351" s="280"/>
      <c r="L351" s="280"/>
      <c r="M351" s="281">
        <f t="shared" si="56"/>
        <v>0</v>
      </c>
      <c r="N351" s="279"/>
    </row>
    <row r="352" spans="1:14" customFormat="1" ht="30">
      <c r="A352" s="89">
        <v>734</v>
      </c>
      <c r="B352" s="88" t="s">
        <v>472</v>
      </c>
      <c r="C352" s="280"/>
      <c r="D352" s="280"/>
      <c r="E352" s="280"/>
      <c r="F352" s="280"/>
      <c r="G352" s="280"/>
      <c r="H352" s="280"/>
      <c r="I352" s="280"/>
      <c r="J352" s="280"/>
      <c r="K352" s="280"/>
      <c r="L352" s="280"/>
      <c r="M352" s="281">
        <f t="shared" si="56"/>
        <v>0</v>
      </c>
      <c r="N352" s="279"/>
    </row>
    <row r="353" spans="1:14" customFormat="1" ht="30">
      <c r="A353" s="89">
        <v>735</v>
      </c>
      <c r="B353" s="88" t="s">
        <v>473</v>
      </c>
      <c r="C353" s="280"/>
      <c r="D353" s="280"/>
      <c r="E353" s="280"/>
      <c r="F353" s="280"/>
      <c r="G353" s="280"/>
      <c r="H353" s="280"/>
      <c r="I353" s="280"/>
      <c r="J353" s="280"/>
      <c r="K353" s="280"/>
      <c r="L353" s="280"/>
      <c r="M353" s="281">
        <f t="shared" si="56"/>
        <v>0</v>
      </c>
      <c r="N353" s="279"/>
    </row>
    <row r="354" spans="1:14" customFormat="1" ht="25.5" customHeight="1">
      <c r="A354" s="89">
        <v>739</v>
      </c>
      <c r="B354" s="88" t="s">
        <v>474</v>
      </c>
      <c r="C354" s="280"/>
      <c r="D354" s="280"/>
      <c r="E354" s="280"/>
      <c r="F354" s="280"/>
      <c r="G354" s="280"/>
      <c r="H354" s="280"/>
      <c r="I354" s="280"/>
      <c r="J354" s="280"/>
      <c r="K354" s="280"/>
      <c r="L354" s="280"/>
      <c r="M354" s="281">
        <f t="shared" si="56"/>
        <v>0</v>
      </c>
      <c r="N354" s="279"/>
    </row>
    <row r="355" spans="1:14" customFormat="1" ht="25.5" customHeight="1">
      <c r="A355" s="83">
        <v>7400</v>
      </c>
      <c r="B355" s="84" t="s">
        <v>475</v>
      </c>
      <c r="C355" s="278">
        <f t="shared" ref="C355:N355" si="62">SUM(C356:C364)</f>
        <v>0</v>
      </c>
      <c r="D355" s="278">
        <f>SUM(D356:D364)</f>
        <v>0</v>
      </c>
      <c r="E355" s="278">
        <f t="shared" si="62"/>
        <v>0</v>
      </c>
      <c r="F355" s="278">
        <f t="shared" si="62"/>
        <v>0</v>
      </c>
      <c r="G355" s="278">
        <f t="shared" si="62"/>
        <v>0</v>
      </c>
      <c r="H355" s="278">
        <f t="shared" si="62"/>
        <v>0</v>
      </c>
      <c r="I355" s="278">
        <f t="shared" si="62"/>
        <v>0</v>
      </c>
      <c r="J355" s="278">
        <f t="shared" si="62"/>
        <v>0</v>
      </c>
      <c r="K355" s="278">
        <f t="shared" si="62"/>
        <v>0</v>
      </c>
      <c r="L355" s="278">
        <f t="shared" si="62"/>
        <v>0</v>
      </c>
      <c r="M355" s="278">
        <f t="shared" si="56"/>
        <v>0</v>
      </c>
      <c r="N355" s="284">
        <f t="shared" si="62"/>
        <v>0</v>
      </c>
    </row>
    <row r="356" spans="1:14" customFormat="1" ht="25.5">
      <c r="A356" s="89">
        <v>741</v>
      </c>
      <c r="B356" s="86" t="s">
        <v>476</v>
      </c>
      <c r="C356" s="291"/>
      <c r="D356" s="291"/>
      <c r="E356" s="291"/>
      <c r="F356" s="291"/>
      <c r="G356" s="291"/>
      <c r="H356" s="291"/>
      <c r="I356" s="291"/>
      <c r="J356" s="291"/>
      <c r="K356" s="291"/>
      <c r="L356" s="291"/>
      <c r="M356" s="281">
        <f t="shared" si="56"/>
        <v>0</v>
      </c>
      <c r="N356" s="279"/>
    </row>
    <row r="357" spans="1:14" customFormat="1" ht="25.5">
      <c r="A357" s="89">
        <v>742</v>
      </c>
      <c r="B357" s="86" t="s">
        <v>477</v>
      </c>
      <c r="C357" s="291"/>
      <c r="D357" s="291"/>
      <c r="E357" s="291"/>
      <c r="F357" s="291"/>
      <c r="G357" s="291"/>
      <c r="H357" s="291"/>
      <c r="I357" s="291"/>
      <c r="J357" s="291"/>
      <c r="K357" s="291"/>
      <c r="L357" s="291"/>
      <c r="M357" s="281">
        <f t="shared" si="56"/>
        <v>0</v>
      </c>
      <c r="N357" s="279"/>
    </row>
    <row r="358" spans="1:14" customFormat="1" ht="25.5">
      <c r="A358" s="89">
        <v>743</v>
      </c>
      <c r="B358" s="86" t="s">
        <v>478</v>
      </c>
      <c r="C358" s="291"/>
      <c r="D358" s="291"/>
      <c r="E358" s="291"/>
      <c r="F358" s="291"/>
      <c r="G358" s="291"/>
      <c r="H358" s="291"/>
      <c r="I358" s="291"/>
      <c r="J358" s="291"/>
      <c r="K358" s="291"/>
      <c r="L358" s="291"/>
      <c r="M358" s="281">
        <f t="shared" si="56"/>
        <v>0</v>
      </c>
      <c r="N358" s="279"/>
    </row>
    <row r="359" spans="1:14" customFormat="1" ht="25.5">
      <c r="A359" s="89">
        <v>744</v>
      </c>
      <c r="B359" s="86" t="s">
        <v>479</v>
      </c>
      <c r="C359" s="291"/>
      <c r="D359" s="291"/>
      <c r="E359" s="291"/>
      <c r="F359" s="291"/>
      <c r="G359" s="291"/>
      <c r="H359" s="291"/>
      <c r="I359" s="291"/>
      <c r="J359" s="291"/>
      <c r="K359" s="291"/>
      <c r="L359" s="291"/>
      <c r="M359" s="281">
        <f t="shared" si="56"/>
        <v>0</v>
      </c>
      <c r="N359" s="279"/>
    </row>
    <row r="360" spans="1:14" customFormat="1" ht="25.5">
      <c r="A360" s="89">
        <v>745</v>
      </c>
      <c r="B360" s="86" t="s">
        <v>480</v>
      </c>
      <c r="C360" s="291"/>
      <c r="D360" s="291"/>
      <c r="E360" s="291"/>
      <c r="F360" s="291"/>
      <c r="G360" s="291"/>
      <c r="H360" s="291"/>
      <c r="I360" s="291"/>
      <c r="J360" s="291"/>
      <c r="K360" s="291"/>
      <c r="L360" s="291"/>
      <c r="M360" s="281">
        <f t="shared" si="56"/>
        <v>0</v>
      </c>
      <c r="N360" s="279"/>
    </row>
    <row r="361" spans="1:14" customFormat="1" ht="25.5">
      <c r="A361" s="89">
        <v>746</v>
      </c>
      <c r="B361" s="86" t="s">
        <v>481</v>
      </c>
      <c r="C361" s="291"/>
      <c r="D361" s="291"/>
      <c r="E361" s="291"/>
      <c r="F361" s="291"/>
      <c r="G361" s="291"/>
      <c r="H361" s="291"/>
      <c r="I361" s="291"/>
      <c r="J361" s="291"/>
      <c r="K361" s="291"/>
      <c r="L361" s="291"/>
      <c r="M361" s="281">
        <f t="shared" si="56"/>
        <v>0</v>
      </c>
      <c r="N361" s="279"/>
    </row>
    <row r="362" spans="1:14" customFormat="1" ht="25.5">
      <c r="A362" s="89">
        <v>747</v>
      </c>
      <c r="B362" s="86" t="s">
        <v>482</v>
      </c>
      <c r="C362" s="291"/>
      <c r="D362" s="291"/>
      <c r="E362" s="291"/>
      <c r="F362" s="291"/>
      <c r="G362" s="291"/>
      <c r="H362" s="291"/>
      <c r="I362" s="291"/>
      <c r="J362" s="291"/>
      <c r="K362" s="291"/>
      <c r="L362" s="291"/>
      <c r="M362" s="281">
        <f t="shared" si="56"/>
        <v>0</v>
      </c>
      <c r="N362" s="279"/>
    </row>
    <row r="363" spans="1:14" customFormat="1" ht="25.5">
      <c r="A363" s="89">
        <v>748</v>
      </c>
      <c r="B363" s="86" t="s">
        <v>483</v>
      </c>
      <c r="C363" s="291"/>
      <c r="D363" s="291"/>
      <c r="E363" s="291"/>
      <c r="F363" s="291"/>
      <c r="G363" s="291"/>
      <c r="H363" s="291"/>
      <c r="I363" s="291"/>
      <c r="J363" s="291"/>
      <c r="K363" s="291"/>
      <c r="L363" s="291"/>
      <c r="M363" s="281">
        <f t="shared" si="56"/>
        <v>0</v>
      </c>
      <c r="N363" s="279"/>
    </row>
    <row r="364" spans="1:14" customFormat="1" ht="25.5">
      <c r="A364" s="89">
        <v>749</v>
      </c>
      <c r="B364" s="86" t="s">
        <v>484</v>
      </c>
      <c r="C364" s="291"/>
      <c r="D364" s="291"/>
      <c r="E364" s="291"/>
      <c r="F364" s="291"/>
      <c r="G364" s="291"/>
      <c r="H364" s="291"/>
      <c r="I364" s="291"/>
      <c r="J364" s="291"/>
      <c r="K364" s="291"/>
      <c r="L364" s="291"/>
      <c r="M364" s="281">
        <f t="shared" si="56"/>
        <v>0</v>
      </c>
      <c r="N364" s="279"/>
    </row>
    <row r="365" spans="1:14" customFormat="1" ht="30">
      <c r="A365" s="83">
        <v>7500</v>
      </c>
      <c r="B365" s="84" t="s">
        <v>485</v>
      </c>
      <c r="C365" s="278">
        <f t="shared" ref="C365:N365" si="63">SUM(C366:C374)</f>
        <v>0</v>
      </c>
      <c r="D365" s="278">
        <f>SUM(D366:D374)</f>
        <v>0</v>
      </c>
      <c r="E365" s="278">
        <f t="shared" si="63"/>
        <v>0</v>
      </c>
      <c r="F365" s="278">
        <f t="shared" si="63"/>
        <v>0</v>
      </c>
      <c r="G365" s="278">
        <f t="shared" si="63"/>
        <v>0</v>
      </c>
      <c r="H365" s="278">
        <f t="shared" si="63"/>
        <v>0</v>
      </c>
      <c r="I365" s="278">
        <f t="shared" si="63"/>
        <v>0</v>
      </c>
      <c r="J365" s="278">
        <f t="shared" si="63"/>
        <v>0</v>
      </c>
      <c r="K365" s="278">
        <f t="shared" si="63"/>
        <v>0</v>
      </c>
      <c r="L365" s="278">
        <f t="shared" si="63"/>
        <v>0</v>
      </c>
      <c r="M365" s="278">
        <f t="shared" si="56"/>
        <v>0</v>
      </c>
      <c r="N365" s="284">
        <f t="shared" si="63"/>
        <v>0</v>
      </c>
    </row>
    <row r="366" spans="1:14" customFormat="1" ht="25.5" customHeight="1">
      <c r="A366" s="89">
        <v>751</v>
      </c>
      <c r="B366" s="86" t="s">
        <v>486</v>
      </c>
      <c r="C366" s="291"/>
      <c r="D366" s="291"/>
      <c r="E366" s="291"/>
      <c r="F366" s="291"/>
      <c r="G366" s="291"/>
      <c r="H366" s="291"/>
      <c r="I366" s="291"/>
      <c r="J366" s="291"/>
      <c r="K366" s="291"/>
      <c r="L366" s="291"/>
      <c r="M366" s="281">
        <f t="shared" si="56"/>
        <v>0</v>
      </c>
      <c r="N366" s="279"/>
    </row>
    <row r="367" spans="1:14" customFormat="1" ht="25.5" customHeight="1">
      <c r="A367" s="89">
        <v>752</v>
      </c>
      <c r="B367" s="86" t="s">
        <v>487</v>
      </c>
      <c r="C367" s="291"/>
      <c r="D367" s="291"/>
      <c r="E367" s="291"/>
      <c r="F367" s="291"/>
      <c r="G367" s="291"/>
      <c r="H367" s="291"/>
      <c r="I367" s="291"/>
      <c r="J367" s="291"/>
      <c r="K367" s="291"/>
      <c r="L367" s="291"/>
      <c r="M367" s="281">
        <f t="shared" si="56"/>
        <v>0</v>
      </c>
      <c r="N367" s="279"/>
    </row>
    <row r="368" spans="1:14" customFormat="1" ht="25.5" customHeight="1">
      <c r="A368" s="89">
        <v>753</v>
      </c>
      <c r="B368" s="86" t="s">
        <v>488</v>
      </c>
      <c r="C368" s="291"/>
      <c r="D368" s="291"/>
      <c r="E368" s="291"/>
      <c r="F368" s="291"/>
      <c r="G368" s="291"/>
      <c r="H368" s="291"/>
      <c r="I368" s="291"/>
      <c r="J368" s="291"/>
      <c r="K368" s="291"/>
      <c r="L368" s="291"/>
      <c r="M368" s="281">
        <f t="shared" si="56"/>
        <v>0</v>
      </c>
      <c r="N368" s="279"/>
    </row>
    <row r="369" spans="1:14" customFormat="1" ht="25.5">
      <c r="A369" s="89">
        <v>754</v>
      </c>
      <c r="B369" s="86" t="s">
        <v>489</v>
      </c>
      <c r="C369" s="291"/>
      <c r="D369" s="291"/>
      <c r="E369" s="291"/>
      <c r="F369" s="291"/>
      <c r="G369" s="291"/>
      <c r="H369" s="291"/>
      <c r="I369" s="291"/>
      <c r="J369" s="291"/>
      <c r="K369" s="291"/>
      <c r="L369" s="291"/>
      <c r="M369" s="281">
        <f t="shared" si="56"/>
        <v>0</v>
      </c>
      <c r="N369" s="279"/>
    </row>
    <row r="370" spans="1:14" customFormat="1" ht="24" customHeight="1">
      <c r="A370" s="89">
        <v>755</v>
      </c>
      <c r="B370" s="86" t="s">
        <v>490</v>
      </c>
      <c r="C370" s="291"/>
      <c r="D370" s="291"/>
      <c r="E370" s="291"/>
      <c r="F370" s="291"/>
      <c r="G370" s="291"/>
      <c r="H370" s="291"/>
      <c r="I370" s="291"/>
      <c r="J370" s="291"/>
      <c r="K370" s="291"/>
      <c r="L370" s="291"/>
      <c r="M370" s="281">
        <f t="shared" si="56"/>
        <v>0</v>
      </c>
      <c r="N370" s="279"/>
    </row>
    <row r="371" spans="1:14" customFormat="1" ht="25.5" customHeight="1">
      <c r="A371" s="89">
        <v>756</v>
      </c>
      <c r="B371" s="86" t="s">
        <v>491</v>
      </c>
      <c r="C371" s="291"/>
      <c r="D371" s="291"/>
      <c r="E371" s="291"/>
      <c r="F371" s="291"/>
      <c r="G371" s="291"/>
      <c r="H371" s="291"/>
      <c r="I371" s="291"/>
      <c r="J371" s="291"/>
      <c r="K371" s="291"/>
      <c r="L371" s="291"/>
      <c r="M371" s="281">
        <f t="shared" si="56"/>
        <v>0</v>
      </c>
      <c r="N371" s="279"/>
    </row>
    <row r="372" spans="1:14" customFormat="1" ht="25.5" customHeight="1">
      <c r="A372" s="89">
        <v>757</v>
      </c>
      <c r="B372" s="86" t="s">
        <v>492</v>
      </c>
      <c r="C372" s="291"/>
      <c r="D372" s="291"/>
      <c r="E372" s="291"/>
      <c r="F372" s="291"/>
      <c r="G372" s="291"/>
      <c r="H372" s="291"/>
      <c r="I372" s="291"/>
      <c r="J372" s="291"/>
      <c r="K372" s="291"/>
      <c r="L372" s="291"/>
      <c r="M372" s="281">
        <f t="shared" si="56"/>
        <v>0</v>
      </c>
      <c r="N372" s="279"/>
    </row>
    <row r="373" spans="1:14" customFormat="1" ht="25.5" customHeight="1">
      <c r="A373" s="89">
        <v>758</v>
      </c>
      <c r="B373" s="86" t="s">
        <v>493</v>
      </c>
      <c r="C373" s="291"/>
      <c r="D373" s="291"/>
      <c r="E373" s="291"/>
      <c r="F373" s="291"/>
      <c r="G373" s="291"/>
      <c r="H373" s="291"/>
      <c r="I373" s="291"/>
      <c r="J373" s="291"/>
      <c r="K373" s="291"/>
      <c r="L373" s="291"/>
      <c r="M373" s="281">
        <f t="shared" si="56"/>
        <v>0</v>
      </c>
      <c r="N373" s="279"/>
    </row>
    <row r="374" spans="1:14" customFormat="1" ht="25.5" customHeight="1">
      <c r="A374" s="89">
        <v>759</v>
      </c>
      <c r="B374" s="86" t="s">
        <v>494</v>
      </c>
      <c r="C374" s="291"/>
      <c r="D374" s="291"/>
      <c r="E374" s="291"/>
      <c r="F374" s="291"/>
      <c r="G374" s="291"/>
      <c r="H374" s="291"/>
      <c r="I374" s="291"/>
      <c r="J374" s="291"/>
      <c r="K374" s="291"/>
      <c r="L374" s="291"/>
      <c r="M374" s="281">
        <f t="shared" si="56"/>
        <v>0</v>
      </c>
      <c r="N374" s="279"/>
    </row>
    <row r="375" spans="1:14" customFormat="1" ht="25.5" customHeight="1">
      <c r="A375" s="83">
        <v>7600</v>
      </c>
      <c r="B375" s="84" t="s">
        <v>495</v>
      </c>
      <c r="C375" s="278">
        <f t="shared" ref="C375:N375" si="64">SUM(C376:C377)</f>
        <v>0</v>
      </c>
      <c r="D375" s="278">
        <f>SUM(D376:D377)</f>
        <v>0</v>
      </c>
      <c r="E375" s="278">
        <f t="shared" si="64"/>
        <v>0</v>
      </c>
      <c r="F375" s="278">
        <f t="shared" si="64"/>
        <v>0</v>
      </c>
      <c r="G375" s="278">
        <f t="shared" si="64"/>
        <v>0</v>
      </c>
      <c r="H375" s="278">
        <f t="shared" si="64"/>
        <v>0</v>
      </c>
      <c r="I375" s="278">
        <f t="shared" si="64"/>
        <v>0</v>
      </c>
      <c r="J375" s="278">
        <f t="shared" si="64"/>
        <v>0</v>
      </c>
      <c r="K375" s="278">
        <f t="shared" si="64"/>
        <v>0</v>
      </c>
      <c r="L375" s="278">
        <f t="shared" si="64"/>
        <v>0</v>
      </c>
      <c r="M375" s="278">
        <f t="shared" si="56"/>
        <v>0</v>
      </c>
      <c r="N375" s="284">
        <f t="shared" si="64"/>
        <v>0</v>
      </c>
    </row>
    <row r="376" spans="1:14" customFormat="1" ht="25.5" customHeight="1">
      <c r="A376" s="89">
        <v>761</v>
      </c>
      <c r="B376" s="86" t="s">
        <v>496</v>
      </c>
      <c r="C376" s="291"/>
      <c r="D376" s="291"/>
      <c r="E376" s="291"/>
      <c r="F376" s="291"/>
      <c r="G376" s="291"/>
      <c r="H376" s="291"/>
      <c r="I376" s="291"/>
      <c r="J376" s="291"/>
      <c r="K376" s="291"/>
      <c r="L376" s="291"/>
      <c r="M376" s="281">
        <f t="shared" si="56"/>
        <v>0</v>
      </c>
      <c r="N376" s="279"/>
    </row>
    <row r="377" spans="1:14" customFormat="1" ht="25.5" customHeight="1">
      <c r="A377" s="89">
        <v>762</v>
      </c>
      <c r="B377" s="86" t="s">
        <v>497</v>
      </c>
      <c r="C377" s="291"/>
      <c r="D377" s="291"/>
      <c r="E377" s="291"/>
      <c r="F377" s="291"/>
      <c r="G377" s="291"/>
      <c r="H377" s="291"/>
      <c r="I377" s="291"/>
      <c r="J377" s="291"/>
      <c r="K377" s="291"/>
      <c r="L377" s="291"/>
      <c r="M377" s="281">
        <f t="shared" si="56"/>
        <v>0</v>
      </c>
      <c r="N377" s="279"/>
    </row>
    <row r="378" spans="1:14" customFormat="1" ht="30">
      <c r="A378" s="83">
        <v>7900</v>
      </c>
      <c r="B378" s="84" t="s">
        <v>498</v>
      </c>
      <c r="C378" s="278">
        <f t="shared" ref="C378:N378" si="65">SUM(C379:C381)</f>
        <v>0</v>
      </c>
      <c r="D378" s="278">
        <f>SUM(D379:D381)</f>
        <v>0</v>
      </c>
      <c r="E378" s="278">
        <f t="shared" si="65"/>
        <v>0</v>
      </c>
      <c r="F378" s="278">
        <f t="shared" si="65"/>
        <v>0</v>
      </c>
      <c r="G378" s="278">
        <f t="shared" si="65"/>
        <v>0</v>
      </c>
      <c r="H378" s="278">
        <f t="shared" si="65"/>
        <v>0</v>
      </c>
      <c r="I378" s="278">
        <f t="shared" si="65"/>
        <v>0</v>
      </c>
      <c r="J378" s="278">
        <f t="shared" si="65"/>
        <v>0</v>
      </c>
      <c r="K378" s="278">
        <f t="shared" si="65"/>
        <v>0</v>
      </c>
      <c r="L378" s="278">
        <f t="shared" si="65"/>
        <v>0</v>
      </c>
      <c r="M378" s="278">
        <f t="shared" si="56"/>
        <v>0</v>
      </c>
      <c r="N378" s="284">
        <f t="shared" si="65"/>
        <v>0</v>
      </c>
    </row>
    <row r="379" spans="1:14" customFormat="1" ht="25.5" customHeight="1">
      <c r="A379" s="89">
        <v>791</v>
      </c>
      <c r="B379" s="86" t="s">
        <v>499</v>
      </c>
      <c r="C379" s="280"/>
      <c r="D379" s="280"/>
      <c r="E379" s="280"/>
      <c r="F379" s="280"/>
      <c r="G379" s="280"/>
      <c r="H379" s="280"/>
      <c r="I379" s="280"/>
      <c r="J379" s="280"/>
      <c r="K379" s="280"/>
      <c r="L379" s="280"/>
      <c r="M379" s="281">
        <f t="shared" si="56"/>
        <v>0</v>
      </c>
      <c r="N379" s="279"/>
    </row>
    <row r="380" spans="1:14" customFormat="1" ht="25.5" customHeight="1">
      <c r="A380" s="89">
        <v>792</v>
      </c>
      <c r="B380" s="86" t="s">
        <v>500</v>
      </c>
      <c r="C380" s="280"/>
      <c r="D380" s="280"/>
      <c r="E380" s="280"/>
      <c r="F380" s="280"/>
      <c r="G380" s="280"/>
      <c r="H380" s="280"/>
      <c r="I380" s="280"/>
      <c r="J380" s="280"/>
      <c r="K380" s="280"/>
      <c r="L380" s="280"/>
      <c r="M380" s="281">
        <f t="shared" si="56"/>
        <v>0</v>
      </c>
      <c r="N380" s="279"/>
    </row>
    <row r="381" spans="1:14" customFormat="1" ht="25.5" customHeight="1">
      <c r="A381" s="89">
        <v>799</v>
      </c>
      <c r="B381" s="86" t="s">
        <v>501</v>
      </c>
      <c r="C381" s="280"/>
      <c r="D381" s="280"/>
      <c r="E381" s="280"/>
      <c r="F381" s="280"/>
      <c r="G381" s="280"/>
      <c r="H381" s="280"/>
      <c r="I381" s="280"/>
      <c r="J381" s="280"/>
      <c r="K381" s="280"/>
      <c r="L381" s="280"/>
      <c r="M381" s="281">
        <f t="shared" si="56"/>
        <v>0</v>
      </c>
      <c r="N381" s="279"/>
    </row>
    <row r="382" spans="1:14" s="176" customFormat="1" ht="25.5" customHeight="1">
      <c r="A382" s="172">
        <v>8000</v>
      </c>
      <c r="B382" s="173" t="s">
        <v>21</v>
      </c>
      <c r="C382" s="285">
        <f t="shared" ref="C382:N382" si="66">C383+C390+C396</f>
        <v>0</v>
      </c>
      <c r="D382" s="285">
        <f>D383+D390+D396</f>
        <v>0</v>
      </c>
      <c r="E382" s="285">
        <f t="shared" si="66"/>
        <v>0</v>
      </c>
      <c r="F382" s="285">
        <f t="shared" si="66"/>
        <v>0</v>
      </c>
      <c r="G382" s="285">
        <f t="shared" si="66"/>
        <v>0</v>
      </c>
      <c r="H382" s="285">
        <f t="shared" si="66"/>
        <v>0</v>
      </c>
      <c r="I382" s="285">
        <f t="shared" si="66"/>
        <v>0</v>
      </c>
      <c r="J382" s="285">
        <f t="shared" si="66"/>
        <v>0</v>
      </c>
      <c r="K382" s="285">
        <f t="shared" si="66"/>
        <v>0</v>
      </c>
      <c r="L382" s="285">
        <f t="shared" si="66"/>
        <v>0</v>
      </c>
      <c r="M382" s="285">
        <f t="shared" si="56"/>
        <v>0</v>
      </c>
      <c r="N382" s="287">
        <f t="shared" si="66"/>
        <v>0</v>
      </c>
    </row>
    <row r="383" spans="1:14" customFormat="1" ht="25.5" customHeight="1">
      <c r="A383" s="83">
        <v>8100</v>
      </c>
      <c r="B383" s="84" t="s">
        <v>124</v>
      </c>
      <c r="C383" s="278">
        <f>SUM(C384:C389)</f>
        <v>0</v>
      </c>
      <c r="D383" s="278">
        <f>SUM(D384:D389)</f>
        <v>0</v>
      </c>
      <c r="E383" s="278">
        <f t="shared" ref="E383:N383" si="67">SUM(E384:E389)</f>
        <v>0</v>
      </c>
      <c r="F383" s="278">
        <f t="shared" si="67"/>
        <v>0</v>
      </c>
      <c r="G383" s="278">
        <f t="shared" si="67"/>
        <v>0</v>
      </c>
      <c r="H383" s="278">
        <f t="shared" si="67"/>
        <v>0</v>
      </c>
      <c r="I383" s="278">
        <f t="shared" si="67"/>
        <v>0</v>
      </c>
      <c r="J383" s="278">
        <f t="shared" si="67"/>
        <v>0</v>
      </c>
      <c r="K383" s="278">
        <f t="shared" si="67"/>
        <v>0</v>
      </c>
      <c r="L383" s="278">
        <f t="shared" si="67"/>
        <v>0</v>
      </c>
      <c r="M383" s="278">
        <f t="shared" si="56"/>
        <v>0</v>
      </c>
      <c r="N383" s="284">
        <f t="shared" si="67"/>
        <v>0</v>
      </c>
    </row>
    <row r="384" spans="1:14" customFormat="1" ht="25.5" customHeight="1">
      <c r="A384" s="89">
        <v>811</v>
      </c>
      <c r="B384" s="86" t="s">
        <v>502</v>
      </c>
      <c r="C384" s="291"/>
      <c r="D384" s="291"/>
      <c r="E384" s="291"/>
      <c r="F384" s="291"/>
      <c r="G384" s="291"/>
      <c r="H384" s="291"/>
      <c r="I384" s="291"/>
      <c r="J384" s="291"/>
      <c r="K384" s="291"/>
      <c r="L384" s="291"/>
      <c r="M384" s="281">
        <f t="shared" si="56"/>
        <v>0</v>
      </c>
      <c r="N384" s="279"/>
    </row>
    <row r="385" spans="1:14" customFormat="1" ht="25.5" customHeight="1">
      <c r="A385" s="89">
        <v>812</v>
      </c>
      <c r="B385" s="86" t="s">
        <v>503</v>
      </c>
      <c r="C385" s="291"/>
      <c r="D385" s="291"/>
      <c r="E385" s="291"/>
      <c r="F385" s="291"/>
      <c r="G385" s="291"/>
      <c r="H385" s="291"/>
      <c r="I385" s="291"/>
      <c r="J385" s="291"/>
      <c r="K385" s="291"/>
      <c r="L385" s="291"/>
      <c r="M385" s="281">
        <f t="shared" si="56"/>
        <v>0</v>
      </c>
      <c r="N385" s="279"/>
    </row>
    <row r="386" spans="1:14" customFormat="1" ht="25.5" customHeight="1">
      <c r="A386" s="89">
        <v>813</v>
      </c>
      <c r="B386" s="86" t="s">
        <v>504</v>
      </c>
      <c r="C386" s="291"/>
      <c r="D386" s="291"/>
      <c r="E386" s="291"/>
      <c r="F386" s="291"/>
      <c r="G386" s="291"/>
      <c r="H386" s="291"/>
      <c r="I386" s="291"/>
      <c r="J386" s="291"/>
      <c r="K386" s="291"/>
      <c r="L386" s="291"/>
      <c r="M386" s="281">
        <f t="shared" si="56"/>
        <v>0</v>
      </c>
      <c r="N386" s="279"/>
    </row>
    <row r="387" spans="1:14" customFormat="1" ht="25.5">
      <c r="A387" s="89">
        <v>814</v>
      </c>
      <c r="B387" s="86" t="s">
        <v>505</v>
      </c>
      <c r="C387" s="291"/>
      <c r="D387" s="291"/>
      <c r="E387" s="291"/>
      <c r="F387" s="291"/>
      <c r="G387" s="291"/>
      <c r="H387" s="291"/>
      <c r="I387" s="291"/>
      <c r="J387" s="291"/>
      <c r="K387" s="291"/>
      <c r="L387" s="291"/>
      <c r="M387" s="281">
        <f t="shared" si="56"/>
        <v>0</v>
      </c>
      <c r="N387" s="279"/>
    </row>
    <row r="388" spans="1:14" customFormat="1" ht="25.5" customHeight="1">
      <c r="A388" s="89">
        <v>815</v>
      </c>
      <c r="B388" s="86" t="s">
        <v>506</v>
      </c>
      <c r="C388" s="291"/>
      <c r="D388" s="291"/>
      <c r="E388" s="291"/>
      <c r="F388" s="291"/>
      <c r="G388" s="291"/>
      <c r="H388" s="291"/>
      <c r="I388" s="291"/>
      <c r="J388" s="291"/>
      <c r="K388" s="291"/>
      <c r="L388" s="291"/>
      <c r="M388" s="281">
        <f t="shared" si="56"/>
        <v>0</v>
      </c>
      <c r="N388" s="279"/>
    </row>
    <row r="389" spans="1:14" customFormat="1" ht="25.5" customHeight="1">
      <c r="A389" s="89">
        <v>816</v>
      </c>
      <c r="B389" s="86" t="s">
        <v>507</v>
      </c>
      <c r="C389" s="291"/>
      <c r="D389" s="291"/>
      <c r="E389" s="291"/>
      <c r="F389" s="291"/>
      <c r="G389" s="291"/>
      <c r="H389" s="291"/>
      <c r="I389" s="291"/>
      <c r="J389" s="291"/>
      <c r="K389" s="291"/>
      <c r="L389" s="291"/>
      <c r="M389" s="281">
        <f t="shared" si="56"/>
        <v>0</v>
      </c>
      <c r="N389" s="279"/>
    </row>
    <row r="390" spans="1:14" customFormat="1" ht="25.5" customHeight="1">
      <c r="A390" s="83">
        <v>8300</v>
      </c>
      <c r="B390" s="84" t="s">
        <v>127</v>
      </c>
      <c r="C390" s="278">
        <f t="shared" ref="C390:N390" si="68">SUM(C391:C395)</f>
        <v>0</v>
      </c>
      <c r="D390" s="278">
        <f>SUM(D391:D395)</f>
        <v>0</v>
      </c>
      <c r="E390" s="278">
        <f t="shared" si="68"/>
        <v>0</v>
      </c>
      <c r="F390" s="278">
        <f t="shared" si="68"/>
        <v>0</v>
      </c>
      <c r="G390" s="278">
        <f t="shared" si="68"/>
        <v>0</v>
      </c>
      <c r="H390" s="278">
        <f t="shared" si="68"/>
        <v>0</v>
      </c>
      <c r="I390" s="278">
        <f t="shared" si="68"/>
        <v>0</v>
      </c>
      <c r="J390" s="278">
        <f t="shared" si="68"/>
        <v>0</v>
      </c>
      <c r="K390" s="278">
        <f t="shared" si="68"/>
        <v>0</v>
      </c>
      <c r="L390" s="278">
        <f t="shared" si="68"/>
        <v>0</v>
      </c>
      <c r="M390" s="278">
        <f t="shared" si="56"/>
        <v>0</v>
      </c>
      <c r="N390" s="284">
        <f t="shared" si="68"/>
        <v>0</v>
      </c>
    </row>
    <row r="391" spans="1:14" customFormat="1" ht="25.5" customHeight="1">
      <c r="A391" s="89">
        <v>831</v>
      </c>
      <c r="B391" s="86" t="s">
        <v>508</v>
      </c>
      <c r="C391" s="291"/>
      <c r="D391" s="291"/>
      <c r="E391" s="291"/>
      <c r="F391" s="291"/>
      <c r="G391" s="291"/>
      <c r="H391" s="291"/>
      <c r="I391" s="291"/>
      <c r="J391" s="291"/>
      <c r="K391" s="291"/>
      <c r="L391" s="291"/>
      <c r="M391" s="281">
        <f t="shared" si="56"/>
        <v>0</v>
      </c>
      <c r="N391" s="279"/>
    </row>
    <row r="392" spans="1:14" customFormat="1" ht="25.5" customHeight="1">
      <c r="A392" s="89">
        <v>832</v>
      </c>
      <c r="B392" s="86" t="s">
        <v>509</v>
      </c>
      <c r="C392" s="291"/>
      <c r="D392" s="291"/>
      <c r="E392" s="291"/>
      <c r="F392" s="291"/>
      <c r="G392" s="291"/>
      <c r="H392" s="291"/>
      <c r="I392" s="291"/>
      <c r="J392" s="291"/>
      <c r="K392" s="291"/>
      <c r="L392" s="291"/>
      <c r="M392" s="281">
        <f t="shared" ref="M392:M431" si="69">SUM(C392:L392)</f>
        <v>0</v>
      </c>
      <c r="N392" s="279"/>
    </row>
    <row r="393" spans="1:14" customFormat="1" ht="25.5" customHeight="1">
      <c r="A393" s="89">
        <v>833</v>
      </c>
      <c r="B393" s="86" t="s">
        <v>510</v>
      </c>
      <c r="C393" s="291"/>
      <c r="D393" s="291"/>
      <c r="E393" s="291"/>
      <c r="F393" s="291"/>
      <c r="G393" s="291"/>
      <c r="H393" s="291"/>
      <c r="I393" s="291"/>
      <c r="J393" s="291"/>
      <c r="K393" s="291"/>
      <c r="L393" s="291"/>
      <c r="M393" s="281">
        <f t="shared" si="69"/>
        <v>0</v>
      </c>
      <c r="N393" s="279"/>
    </row>
    <row r="394" spans="1:14" customFormat="1" ht="34.5" customHeight="1">
      <c r="A394" s="89">
        <v>834</v>
      </c>
      <c r="B394" s="86" t="s">
        <v>511</v>
      </c>
      <c r="C394" s="291"/>
      <c r="D394" s="291"/>
      <c r="E394" s="291"/>
      <c r="F394" s="291"/>
      <c r="G394" s="291"/>
      <c r="H394" s="291"/>
      <c r="I394" s="291"/>
      <c r="J394" s="291"/>
      <c r="K394" s="291"/>
      <c r="L394" s="291"/>
      <c r="M394" s="281">
        <f t="shared" si="69"/>
        <v>0</v>
      </c>
      <c r="N394" s="279"/>
    </row>
    <row r="395" spans="1:14" customFormat="1" ht="33" customHeight="1">
      <c r="A395" s="89">
        <v>835</v>
      </c>
      <c r="B395" s="86" t="s">
        <v>512</v>
      </c>
      <c r="C395" s="291"/>
      <c r="D395" s="291"/>
      <c r="E395" s="291"/>
      <c r="F395" s="291"/>
      <c r="G395" s="291"/>
      <c r="H395" s="291"/>
      <c r="I395" s="291"/>
      <c r="J395" s="291"/>
      <c r="K395" s="291"/>
      <c r="L395" s="291"/>
      <c r="M395" s="281">
        <f t="shared" si="69"/>
        <v>0</v>
      </c>
      <c r="N395" s="279"/>
    </row>
    <row r="396" spans="1:14" customFormat="1" ht="25.5" customHeight="1">
      <c r="A396" s="83">
        <v>8500</v>
      </c>
      <c r="B396" s="84" t="s">
        <v>132</v>
      </c>
      <c r="C396" s="278">
        <f t="shared" ref="C396:N396" si="70">SUM(C397:C399)</f>
        <v>0</v>
      </c>
      <c r="D396" s="278">
        <f>SUM(D397:D399)</f>
        <v>0</v>
      </c>
      <c r="E396" s="278">
        <f t="shared" si="70"/>
        <v>0</v>
      </c>
      <c r="F396" s="278">
        <f t="shared" si="70"/>
        <v>0</v>
      </c>
      <c r="G396" s="278">
        <f t="shared" si="70"/>
        <v>0</v>
      </c>
      <c r="H396" s="278">
        <f t="shared" si="70"/>
        <v>0</v>
      </c>
      <c r="I396" s="278">
        <f t="shared" si="70"/>
        <v>0</v>
      </c>
      <c r="J396" s="278">
        <f t="shared" si="70"/>
        <v>0</v>
      </c>
      <c r="K396" s="278">
        <f t="shared" si="70"/>
        <v>0</v>
      </c>
      <c r="L396" s="278">
        <f t="shared" si="70"/>
        <v>0</v>
      </c>
      <c r="M396" s="278">
        <f t="shared" si="69"/>
        <v>0</v>
      </c>
      <c r="N396" s="284">
        <f t="shared" si="70"/>
        <v>0</v>
      </c>
    </row>
    <row r="397" spans="1:14" customFormat="1" ht="25.5" customHeight="1">
      <c r="A397" s="89">
        <v>851</v>
      </c>
      <c r="B397" s="86" t="s">
        <v>513</v>
      </c>
      <c r="C397" s="291"/>
      <c r="D397" s="291"/>
      <c r="E397" s="291"/>
      <c r="F397" s="291"/>
      <c r="G397" s="291"/>
      <c r="H397" s="291"/>
      <c r="I397" s="291"/>
      <c r="J397" s="291"/>
      <c r="K397" s="291"/>
      <c r="L397" s="291"/>
      <c r="M397" s="281">
        <f t="shared" si="69"/>
        <v>0</v>
      </c>
      <c r="N397" s="279"/>
    </row>
    <row r="398" spans="1:14" customFormat="1" ht="25.5" customHeight="1">
      <c r="A398" s="89">
        <v>852</v>
      </c>
      <c r="B398" s="86" t="s">
        <v>514</v>
      </c>
      <c r="C398" s="291"/>
      <c r="D398" s="291"/>
      <c r="E398" s="291"/>
      <c r="F398" s="291"/>
      <c r="G398" s="291"/>
      <c r="H398" s="291"/>
      <c r="I398" s="291"/>
      <c r="J398" s="291"/>
      <c r="K398" s="291"/>
      <c r="L398" s="291"/>
      <c r="M398" s="281">
        <f t="shared" si="69"/>
        <v>0</v>
      </c>
      <c r="N398" s="279"/>
    </row>
    <row r="399" spans="1:14" customFormat="1" ht="25.5" customHeight="1">
      <c r="A399" s="89">
        <v>853</v>
      </c>
      <c r="B399" s="86" t="s">
        <v>515</v>
      </c>
      <c r="C399" s="291"/>
      <c r="D399" s="291"/>
      <c r="E399" s="291"/>
      <c r="F399" s="291"/>
      <c r="G399" s="291"/>
      <c r="H399" s="291"/>
      <c r="I399" s="291"/>
      <c r="J399" s="291"/>
      <c r="K399" s="291"/>
      <c r="L399" s="291"/>
      <c r="M399" s="281">
        <f t="shared" si="69"/>
        <v>0</v>
      </c>
      <c r="N399" s="279"/>
    </row>
    <row r="400" spans="1:14" s="177" customFormat="1" ht="25.5" customHeight="1">
      <c r="A400" s="172">
        <v>9000</v>
      </c>
      <c r="B400" s="173" t="s">
        <v>516</v>
      </c>
      <c r="C400" s="285">
        <f t="shared" ref="C400:N400" si="71">C401+C410+C419+C422+C425+C427+C430</f>
        <v>0</v>
      </c>
      <c r="D400" s="285">
        <f>D401+D410+D419+D422+D425+D427+D430</f>
        <v>0</v>
      </c>
      <c r="E400" s="285">
        <f t="shared" si="71"/>
        <v>0</v>
      </c>
      <c r="F400" s="285">
        <f t="shared" si="71"/>
        <v>0</v>
      </c>
      <c r="G400" s="285">
        <f t="shared" si="71"/>
        <v>1078000</v>
      </c>
      <c r="H400" s="285">
        <f t="shared" si="71"/>
        <v>830000</v>
      </c>
      <c r="I400" s="285">
        <f t="shared" si="71"/>
        <v>0</v>
      </c>
      <c r="J400" s="285">
        <f t="shared" si="71"/>
        <v>0</v>
      </c>
      <c r="K400" s="285">
        <f t="shared" si="71"/>
        <v>0</v>
      </c>
      <c r="L400" s="285">
        <f t="shared" si="71"/>
        <v>0</v>
      </c>
      <c r="M400" s="285">
        <f t="shared" si="69"/>
        <v>1908000</v>
      </c>
      <c r="N400" s="286">
        <f t="shared" si="71"/>
        <v>0</v>
      </c>
    </row>
    <row r="401" spans="1:14" customFormat="1" ht="25.5" customHeight="1">
      <c r="A401" s="90">
        <v>9100</v>
      </c>
      <c r="B401" s="78" t="s">
        <v>517</v>
      </c>
      <c r="C401" s="278">
        <f>SUM(C402:C409)</f>
        <v>0</v>
      </c>
      <c r="D401" s="278">
        <f>SUM(D402:D409)</f>
        <v>0</v>
      </c>
      <c r="E401" s="278">
        <f t="shared" ref="E401:N401" si="72">SUM(E402:E409)</f>
        <v>0</v>
      </c>
      <c r="F401" s="278">
        <f t="shared" si="72"/>
        <v>0</v>
      </c>
      <c r="G401" s="278">
        <f t="shared" si="72"/>
        <v>408000</v>
      </c>
      <c r="H401" s="278">
        <f t="shared" si="72"/>
        <v>0</v>
      </c>
      <c r="I401" s="278">
        <f t="shared" si="72"/>
        <v>0</v>
      </c>
      <c r="J401" s="278">
        <f t="shared" si="72"/>
        <v>0</v>
      </c>
      <c r="K401" s="278">
        <f t="shared" si="72"/>
        <v>0</v>
      </c>
      <c r="L401" s="278">
        <f t="shared" si="72"/>
        <v>0</v>
      </c>
      <c r="M401" s="278">
        <f t="shared" si="69"/>
        <v>408000</v>
      </c>
      <c r="N401" s="284">
        <f t="shared" si="72"/>
        <v>0</v>
      </c>
    </row>
    <row r="402" spans="1:14" customFormat="1" ht="25.5" customHeight="1">
      <c r="A402" s="89">
        <v>911</v>
      </c>
      <c r="B402" s="86" t="s">
        <v>518</v>
      </c>
      <c r="C402" s="280"/>
      <c r="D402" s="280"/>
      <c r="E402" s="280"/>
      <c r="F402" s="280"/>
      <c r="G402" s="280">
        <v>408000</v>
      </c>
      <c r="H402" s="280"/>
      <c r="I402" s="280"/>
      <c r="J402" s="280"/>
      <c r="K402" s="280"/>
      <c r="L402" s="280"/>
      <c r="M402" s="281">
        <f t="shared" si="69"/>
        <v>408000</v>
      </c>
      <c r="N402" s="279"/>
    </row>
    <row r="403" spans="1:14" customFormat="1" ht="30" customHeight="1">
      <c r="A403" s="89">
        <v>912</v>
      </c>
      <c r="B403" s="86" t="s">
        <v>519</v>
      </c>
      <c r="C403" s="280"/>
      <c r="D403" s="280"/>
      <c r="E403" s="280"/>
      <c r="F403" s="280"/>
      <c r="G403" s="280"/>
      <c r="H403" s="280"/>
      <c r="I403" s="280"/>
      <c r="J403" s="280"/>
      <c r="K403" s="280"/>
      <c r="L403" s="280"/>
      <c r="M403" s="281">
        <f t="shared" si="69"/>
        <v>0</v>
      </c>
      <c r="N403" s="279"/>
    </row>
    <row r="404" spans="1:14" customFormat="1" ht="25.5" customHeight="1">
      <c r="A404" s="89">
        <v>913</v>
      </c>
      <c r="B404" s="86" t="s">
        <v>520</v>
      </c>
      <c r="C404" s="280"/>
      <c r="D404" s="280"/>
      <c r="E404" s="280"/>
      <c r="F404" s="280"/>
      <c r="G404" s="280"/>
      <c r="H404" s="280"/>
      <c r="I404" s="280"/>
      <c r="J404" s="280"/>
      <c r="K404" s="280"/>
      <c r="L404" s="280"/>
      <c r="M404" s="281">
        <f t="shared" si="69"/>
        <v>0</v>
      </c>
      <c r="N404" s="279"/>
    </row>
    <row r="405" spans="1:14" customFormat="1" ht="25.5" customHeight="1">
      <c r="A405" s="89">
        <v>914</v>
      </c>
      <c r="B405" s="86" t="s">
        <v>521</v>
      </c>
      <c r="C405" s="280"/>
      <c r="D405" s="280"/>
      <c r="E405" s="280"/>
      <c r="F405" s="280"/>
      <c r="G405" s="280"/>
      <c r="H405" s="280"/>
      <c r="I405" s="280"/>
      <c r="J405" s="280"/>
      <c r="K405" s="280"/>
      <c r="L405" s="280"/>
      <c r="M405" s="281">
        <f t="shared" si="69"/>
        <v>0</v>
      </c>
      <c r="N405" s="279"/>
    </row>
    <row r="406" spans="1:14" customFormat="1" ht="33" customHeight="1">
      <c r="A406" s="89">
        <v>915</v>
      </c>
      <c r="B406" s="86" t="s">
        <v>522</v>
      </c>
      <c r="C406" s="280"/>
      <c r="D406" s="280"/>
      <c r="E406" s="280"/>
      <c r="F406" s="280"/>
      <c r="G406" s="280"/>
      <c r="H406" s="280"/>
      <c r="I406" s="280"/>
      <c r="J406" s="280"/>
      <c r="K406" s="280"/>
      <c r="L406" s="280"/>
      <c r="M406" s="281">
        <f t="shared" si="69"/>
        <v>0</v>
      </c>
      <c r="N406" s="279"/>
    </row>
    <row r="407" spans="1:14" customFormat="1" ht="25.5" customHeight="1">
      <c r="A407" s="89">
        <v>916</v>
      </c>
      <c r="B407" s="86" t="s">
        <v>523</v>
      </c>
      <c r="C407" s="280"/>
      <c r="D407" s="280"/>
      <c r="E407" s="280"/>
      <c r="F407" s="280"/>
      <c r="G407" s="280"/>
      <c r="H407" s="280"/>
      <c r="I407" s="280"/>
      <c r="J407" s="280"/>
      <c r="K407" s="280"/>
      <c r="L407" s="280"/>
      <c r="M407" s="281">
        <f t="shared" si="69"/>
        <v>0</v>
      </c>
      <c r="N407" s="279"/>
    </row>
    <row r="408" spans="1:14" customFormat="1" ht="27.75" customHeight="1">
      <c r="A408" s="89">
        <v>917</v>
      </c>
      <c r="B408" s="86" t="s">
        <v>524</v>
      </c>
      <c r="C408" s="280"/>
      <c r="D408" s="280"/>
      <c r="E408" s="280"/>
      <c r="F408" s="280"/>
      <c r="G408" s="280"/>
      <c r="H408" s="280"/>
      <c r="I408" s="280"/>
      <c r="J408" s="280"/>
      <c r="K408" s="280"/>
      <c r="L408" s="280"/>
      <c r="M408" s="281">
        <f t="shared" si="69"/>
        <v>0</v>
      </c>
      <c r="N408" s="279"/>
    </row>
    <row r="409" spans="1:14" customFormat="1" ht="25.5" customHeight="1">
      <c r="A409" s="89">
        <v>918</v>
      </c>
      <c r="B409" s="86" t="s">
        <v>525</v>
      </c>
      <c r="C409" s="280"/>
      <c r="D409" s="280"/>
      <c r="E409" s="280"/>
      <c r="F409" s="280"/>
      <c r="G409" s="280"/>
      <c r="H409" s="280"/>
      <c r="I409" s="280"/>
      <c r="J409" s="280"/>
      <c r="K409" s="280"/>
      <c r="L409" s="280"/>
      <c r="M409" s="281">
        <f t="shared" si="69"/>
        <v>0</v>
      </c>
      <c r="N409" s="279"/>
    </row>
    <row r="410" spans="1:14" customFormat="1" ht="25.5" customHeight="1">
      <c r="A410" s="83">
        <v>9200</v>
      </c>
      <c r="B410" s="84" t="s">
        <v>526</v>
      </c>
      <c r="C410" s="278">
        <f t="shared" ref="C410:N410" si="73">SUM(C411:C418)</f>
        <v>0</v>
      </c>
      <c r="D410" s="278">
        <f>SUM(D411:D418)</f>
        <v>0</v>
      </c>
      <c r="E410" s="278">
        <f t="shared" si="73"/>
        <v>0</v>
      </c>
      <c r="F410" s="278">
        <f t="shared" si="73"/>
        <v>0</v>
      </c>
      <c r="G410" s="278">
        <f t="shared" si="73"/>
        <v>670000</v>
      </c>
      <c r="H410" s="278">
        <f t="shared" si="73"/>
        <v>830000</v>
      </c>
      <c r="I410" s="278">
        <f t="shared" si="73"/>
        <v>0</v>
      </c>
      <c r="J410" s="278">
        <f t="shared" si="73"/>
        <v>0</v>
      </c>
      <c r="K410" s="278">
        <f t="shared" si="73"/>
        <v>0</v>
      </c>
      <c r="L410" s="278">
        <f t="shared" si="73"/>
        <v>0</v>
      </c>
      <c r="M410" s="278">
        <f t="shared" si="69"/>
        <v>1500000</v>
      </c>
      <c r="N410" s="284">
        <f t="shared" si="73"/>
        <v>0</v>
      </c>
    </row>
    <row r="411" spans="1:14" customFormat="1" ht="25.5" customHeight="1">
      <c r="A411" s="89">
        <v>921</v>
      </c>
      <c r="B411" s="86" t="s">
        <v>527</v>
      </c>
      <c r="C411" s="280"/>
      <c r="D411" s="280"/>
      <c r="E411" s="280"/>
      <c r="F411" s="280"/>
      <c r="G411" s="280">
        <v>670000</v>
      </c>
      <c r="H411" s="280">
        <v>830000</v>
      </c>
      <c r="I411" s="280"/>
      <c r="J411" s="280"/>
      <c r="K411" s="280"/>
      <c r="L411" s="280"/>
      <c r="M411" s="281">
        <f t="shared" si="69"/>
        <v>1500000</v>
      </c>
      <c r="N411" s="279"/>
    </row>
    <row r="412" spans="1:14" customFormat="1" ht="25.5" customHeight="1">
      <c r="A412" s="89">
        <v>922</v>
      </c>
      <c r="B412" s="86" t="s">
        <v>528</v>
      </c>
      <c r="C412" s="280"/>
      <c r="D412" s="280"/>
      <c r="E412" s="280"/>
      <c r="F412" s="280"/>
      <c r="G412" s="280"/>
      <c r="H412" s="280"/>
      <c r="I412" s="280"/>
      <c r="J412" s="280"/>
      <c r="K412" s="280"/>
      <c r="L412" s="280"/>
      <c r="M412" s="281">
        <f t="shared" si="69"/>
        <v>0</v>
      </c>
      <c r="N412" s="279"/>
    </row>
    <row r="413" spans="1:14" customFormat="1" ht="25.5" customHeight="1">
      <c r="A413" s="89">
        <v>923</v>
      </c>
      <c r="B413" s="86" t="s">
        <v>529</v>
      </c>
      <c r="C413" s="280"/>
      <c r="D413" s="280"/>
      <c r="E413" s="280"/>
      <c r="F413" s="280"/>
      <c r="G413" s="280"/>
      <c r="H413" s="280"/>
      <c r="I413" s="280"/>
      <c r="J413" s="280"/>
      <c r="K413" s="280"/>
      <c r="L413" s="280"/>
      <c r="M413" s="281">
        <f t="shared" si="69"/>
        <v>0</v>
      </c>
      <c r="N413" s="279"/>
    </row>
    <row r="414" spans="1:14" customFormat="1" ht="25.5" customHeight="1">
      <c r="A414" s="89">
        <v>924</v>
      </c>
      <c r="B414" s="86" t="s">
        <v>530</v>
      </c>
      <c r="C414" s="280"/>
      <c r="D414" s="280"/>
      <c r="E414" s="280"/>
      <c r="F414" s="280"/>
      <c r="G414" s="280"/>
      <c r="H414" s="280"/>
      <c r="I414" s="280"/>
      <c r="J414" s="280"/>
      <c r="K414" s="280"/>
      <c r="L414" s="280"/>
      <c r="M414" s="281">
        <f t="shared" si="69"/>
        <v>0</v>
      </c>
      <c r="N414" s="279"/>
    </row>
    <row r="415" spans="1:14" customFormat="1" ht="24" customHeight="1">
      <c r="A415" s="89">
        <v>925</v>
      </c>
      <c r="B415" s="86" t="s">
        <v>531</v>
      </c>
      <c r="C415" s="280"/>
      <c r="D415" s="280"/>
      <c r="E415" s="280"/>
      <c r="F415" s="280"/>
      <c r="G415" s="280"/>
      <c r="H415" s="280"/>
      <c r="I415" s="280"/>
      <c r="J415" s="280"/>
      <c r="K415" s="280"/>
      <c r="L415" s="280"/>
      <c r="M415" s="281">
        <f t="shared" si="69"/>
        <v>0</v>
      </c>
      <c r="N415" s="279"/>
    </row>
    <row r="416" spans="1:14" customFormat="1" ht="25.5" customHeight="1">
      <c r="A416" s="89">
        <v>926</v>
      </c>
      <c r="B416" s="86" t="s">
        <v>532</v>
      </c>
      <c r="C416" s="280"/>
      <c r="D416" s="280"/>
      <c r="E416" s="280"/>
      <c r="F416" s="280"/>
      <c r="G416" s="280"/>
      <c r="H416" s="280"/>
      <c r="I416" s="280"/>
      <c r="J416" s="280"/>
      <c r="K416" s="280"/>
      <c r="L416" s="280"/>
      <c r="M416" s="281">
        <f t="shared" si="69"/>
        <v>0</v>
      </c>
      <c r="N416" s="279"/>
    </row>
    <row r="417" spans="1:14" customFormat="1" ht="25.5">
      <c r="A417" s="89">
        <v>927</v>
      </c>
      <c r="B417" s="86" t="s">
        <v>533</v>
      </c>
      <c r="C417" s="280"/>
      <c r="D417" s="280"/>
      <c r="E417" s="280"/>
      <c r="F417" s="280"/>
      <c r="G417" s="280"/>
      <c r="H417" s="280"/>
      <c r="I417" s="280"/>
      <c r="J417" s="280"/>
      <c r="K417" s="280"/>
      <c r="L417" s="280"/>
      <c r="M417" s="281">
        <f t="shared" si="69"/>
        <v>0</v>
      </c>
      <c r="N417" s="279"/>
    </row>
    <row r="418" spans="1:14" customFormat="1" ht="25.5" customHeight="1">
      <c r="A418" s="89">
        <v>928</v>
      </c>
      <c r="B418" s="86" t="s">
        <v>534</v>
      </c>
      <c r="C418" s="280"/>
      <c r="D418" s="280"/>
      <c r="E418" s="280"/>
      <c r="F418" s="280"/>
      <c r="G418" s="280"/>
      <c r="H418" s="280"/>
      <c r="I418" s="280"/>
      <c r="J418" s="280"/>
      <c r="K418" s="280"/>
      <c r="L418" s="280"/>
      <c r="M418" s="281">
        <f t="shared" si="69"/>
        <v>0</v>
      </c>
      <c r="N418" s="279"/>
    </row>
    <row r="419" spans="1:14" customFormat="1" ht="25.5" customHeight="1">
      <c r="A419" s="83">
        <v>9300</v>
      </c>
      <c r="B419" s="84" t="s">
        <v>535</v>
      </c>
      <c r="C419" s="278">
        <f t="shared" ref="C419:N419" si="74">SUM(C420:C421)</f>
        <v>0</v>
      </c>
      <c r="D419" s="278">
        <f>SUM(D420:D421)</f>
        <v>0</v>
      </c>
      <c r="E419" s="278">
        <f t="shared" si="74"/>
        <v>0</v>
      </c>
      <c r="F419" s="278">
        <f t="shared" si="74"/>
        <v>0</v>
      </c>
      <c r="G419" s="278">
        <f t="shared" si="74"/>
        <v>0</v>
      </c>
      <c r="H419" s="278">
        <f t="shared" si="74"/>
        <v>0</v>
      </c>
      <c r="I419" s="278">
        <f t="shared" si="74"/>
        <v>0</v>
      </c>
      <c r="J419" s="278">
        <f t="shared" si="74"/>
        <v>0</v>
      </c>
      <c r="K419" s="278">
        <f t="shared" si="74"/>
        <v>0</v>
      </c>
      <c r="L419" s="278">
        <f t="shared" si="74"/>
        <v>0</v>
      </c>
      <c r="M419" s="278">
        <f t="shared" si="69"/>
        <v>0</v>
      </c>
      <c r="N419" s="284">
        <f t="shared" si="74"/>
        <v>0</v>
      </c>
    </row>
    <row r="420" spans="1:14" customFormat="1" ht="25.5" customHeight="1">
      <c r="A420" s="89">
        <v>931</v>
      </c>
      <c r="B420" s="86" t="s">
        <v>536</v>
      </c>
      <c r="C420" s="280"/>
      <c r="D420" s="280"/>
      <c r="E420" s="280"/>
      <c r="F420" s="280"/>
      <c r="G420" s="280"/>
      <c r="H420" s="280"/>
      <c r="I420" s="280"/>
      <c r="J420" s="280"/>
      <c r="K420" s="280"/>
      <c r="L420" s="280"/>
      <c r="M420" s="281">
        <f t="shared" si="69"/>
        <v>0</v>
      </c>
      <c r="N420" s="279"/>
    </row>
    <row r="421" spans="1:14" customFormat="1" ht="25.5" customHeight="1">
      <c r="A421" s="89">
        <v>932</v>
      </c>
      <c r="B421" s="86" t="s">
        <v>537</v>
      </c>
      <c r="C421" s="280"/>
      <c r="D421" s="280"/>
      <c r="E421" s="280"/>
      <c r="F421" s="280"/>
      <c r="G421" s="280"/>
      <c r="H421" s="280"/>
      <c r="I421" s="280"/>
      <c r="J421" s="280"/>
      <c r="K421" s="280"/>
      <c r="L421" s="280"/>
      <c r="M421" s="281">
        <f t="shared" si="69"/>
        <v>0</v>
      </c>
      <c r="N421" s="279"/>
    </row>
    <row r="422" spans="1:14" customFormat="1" ht="25.5" customHeight="1">
      <c r="A422" s="83">
        <v>9400</v>
      </c>
      <c r="B422" s="84" t="s">
        <v>538</v>
      </c>
      <c r="C422" s="278">
        <f t="shared" ref="C422:N422" si="75">SUM(C423:C424)</f>
        <v>0</v>
      </c>
      <c r="D422" s="278">
        <f>SUM(D423:D424)</f>
        <v>0</v>
      </c>
      <c r="E422" s="278">
        <f t="shared" si="75"/>
        <v>0</v>
      </c>
      <c r="F422" s="278">
        <f t="shared" si="75"/>
        <v>0</v>
      </c>
      <c r="G422" s="278">
        <f t="shared" si="75"/>
        <v>0</v>
      </c>
      <c r="H422" s="278">
        <f t="shared" si="75"/>
        <v>0</v>
      </c>
      <c r="I422" s="278">
        <f t="shared" si="75"/>
        <v>0</v>
      </c>
      <c r="J422" s="278">
        <f t="shared" si="75"/>
        <v>0</v>
      </c>
      <c r="K422" s="278">
        <f t="shared" si="75"/>
        <v>0</v>
      </c>
      <c r="L422" s="278">
        <f t="shared" si="75"/>
        <v>0</v>
      </c>
      <c r="M422" s="278">
        <f t="shared" si="69"/>
        <v>0</v>
      </c>
      <c r="N422" s="284">
        <f t="shared" si="75"/>
        <v>0</v>
      </c>
    </row>
    <row r="423" spans="1:14" customFormat="1" ht="25.5" customHeight="1">
      <c r="A423" s="89">
        <v>941</v>
      </c>
      <c r="B423" s="86" t="s">
        <v>539</v>
      </c>
      <c r="C423" s="280"/>
      <c r="D423" s="280"/>
      <c r="E423" s="280"/>
      <c r="F423" s="280"/>
      <c r="G423" s="280"/>
      <c r="H423" s="280"/>
      <c r="I423" s="280"/>
      <c r="J423" s="280"/>
      <c r="K423" s="280"/>
      <c r="L423" s="280"/>
      <c r="M423" s="281">
        <f t="shared" si="69"/>
        <v>0</v>
      </c>
      <c r="N423" s="279"/>
    </row>
    <row r="424" spans="1:14" customFormat="1" ht="25.5" customHeight="1">
      <c r="A424" s="89">
        <v>942</v>
      </c>
      <c r="B424" s="86" t="s">
        <v>540</v>
      </c>
      <c r="C424" s="280"/>
      <c r="D424" s="280"/>
      <c r="E424" s="280"/>
      <c r="F424" s="280"/>
      <c r="G424" s="280"/>
      <c r="H424" s="280"/>
      <c r="I424" s="280"/>
      <c r="J424" s="280"/>
      <c r="K424" s="280"/>
      <c r="L424" s="280"/>
      <c r="M424" s="281">
        <f t="shared" si="69"/>
        <v>0</v>
      </c>
      <c r="N424" s="279"/>
    </row>
    <row r="425" spans="1:14" customFormat="1" ht="25.5" customHeight="1">
      <c r="A425" s="83">
        <v>9500</v>
      </c>
      <c r="B425" s="84" t="s">
        <v>541</v>
      </c>
      <c r="C425" s="278">
        <f t="shared" ref="C425:L425" si="76">SUM(C426:C426)</f>
        <v>0</v>
      </c>
      <c r="D425" s="278">
        <f t="shared" si="76"/>
        <v>0</v>
      </c>
      <c r="E425" s="278">
        <f t="shared" si="76"/>
        <v>0</v>
      </c>
      <c r="F425" s="278">
        <f t="shared" si="76"/>
        <v>0</v>
      </c>
      <c r="G425" s="278">
        <f t="shared" si="76"/>
        <v>0</v>
      </c>
      <c r="H425" s="278">
        <f t="shared" si="76"/>
        <v>0</v>
      </c>
      <c r="I425" s="278">
        <f t="shared" si="76"/>
        <v>0</v>
      </c>
      <c r="J425" s="278">
        <f t="shared" si="76"/>
        <v>0</v>
      </c>
      <c r="K425" s="278">
        <f t="shared" si="76"/>
        <v>0</v>
      </c>
      <c r="L425" s="278">
        <f t="shared" si="76"/>
        <v>0</v>
      </c>
      <c r="M425" s="278">
        <f t="shared" si="69"/>
        <v>0</v>
      </c>
      <c r="N425" s="283"/>
    </row>
    <row r="426" spans="1:14" customFormat="1" ht="25.5" customHeight="1">
      <c r="A426" s="89">
        <v>951</v>
      </c>
      <c r="B426" s="86" t="s">
        <v>542</v>
      </c>
      <c r="C426" s="280"/>
      <c r="D426" s="280"/>
      <c r="E426" s="280"/>
      <c r="F426" s="280"/>
      <c r="G426" s="280"/>
      <c r="H426" s="280"/>
      <c r="I426" s="280"/>
      <c r="J426" s="280"/>
      <c r="K426" s="280"/>
      <c r="L426" s="280"/>
      <c r="M426" s="281">
        <f t="shared" si="69"/>
        <v>0</v>
      </c>
      <c r="N426" s="279"/>
    </row>
    <row r="427" spans="1:14" customFormat="1" ht="25.5" customHeight="1">
      <c r="A427" s="83">
        <v>9600</v>
      </c>
      <c r="B427" s="84" t="s">
        <v>543</v>
      </c>
      <c r="C427" s="278">
        <f t="shared" ref="C427:N427" si="77">SUM(C428:C429)</f>
        <v>0</v>
      </c>
      <c r="D427" s="278">
        <f>SUM(D428:D429)</f>
        <v>0</v>
      </c>
      <c r="E427" s="278">
        <f t="shared" si="77"/>
        <v>0</v>
      </c>
      <c r="F427" s="278">
        <f t="shared" si="77"/>
        <v>0</v>
      </c>
      <c r="G427" s="278">
        <f t="shared" si="77"/>
        <v>0</v>
      </c>
      <c r="H427" s="278">
        <f t="shared" si="77"/>
        <v>0</v>
      </c>
      <c r="I427" s="278">
        <f t="shared" si="77"/>
        <v>0</v>
      </c>
      <c r="J427" s="278">
        <f t="shared" si="77"/>
        <v>0</v>
      </c>
      <c r="K427" s="278">
        <f t="shared" si="77"/>
        <v>0</v>
      </c>
      <c r="L427" s="278">
        <f t="shared" si="77"/>
        <v>0</v>
      </c>
      <c r="M427" s="278">
        <f t="shared" si="69"/>
        <v>0</v>
      </c>
      <c r="N427" s="284">
        <f t="shared" si="77"/>
        <v>0</v>
      </c>
    </row>
    <row r="428" spans="1:14" customFormat="1" ht="25.5" customHeight="1">
      <c r="A428" s="89">
        <v>961</v>
      </c>
      <c r="B428" s="86" t="s">
        <v>544</v>
      </c>
      <c r="C428" s="291"/>
      <c r="D428" s="291"/>
      <c r="E428" s="291"/>
      <c r="F428" s="291"/>
      <c r="G428" s="291"/>
      <c r="H428" s="291"/>
      <c r="I428" s="291"/>
      <c r="J428" s="291"/>
      <c r="K428" s="291"/>
      <c r="L428" s="291"/>
      <c r="M428" s="281">
        <f t="shared" si="69"/>
        <v>0</v>
      </c>
      <c r="N428" s="279"/>
    </row>
    <row r="429" spans="1:14" customFormat="1" ht="36" customHeight="1">
      <c r="A429" s="89">
        <v>962</v>
      </c>
      <c r="B429" s="86" t="s">
        <v>545</v>
      </c>
      <c r="C429" s="291"/>
      <c r="D429" s="291"/>
      <c r="E429" s="291"/>
      <c r="F429" s="291"/>
      <c r="G429" s="291"/>
      <c r="H429" s="291"/>
      <c r="I429" s="291"/>
      <c r="J429" s="291"/>
      <c r="K429" s="291"/>
      <c r="L429" s="291"/>
      <c r="M429" s="281">
        <f t="shared" si="69"/>
        <v>0</v>
      </c>
      <c r="N429" s="279"/>
    </row>
    <row r="430" spans="1:14" customFormat="1" ht="25.5" customHeight="1">
      <c r="A430" s="90">
        <v>9900</v>
      </c>
      <c r="B430" s="78" t="s">
        <v>546</v>
      </c>
      <c r="C430" s="278">
        <f t="shared" ref="C430:N430" si="78">SUM(C431)</f>
        <v>0</v>
      </c>
      <c r="D430" s="278">
        <f t="shared" si="78"/>
        <v>0</v>
      </c>
      <c r="E430" s="278">
        <f t="shared" si="78"/>
        <v>0</v>
      </c>
      <c r="F430" s="278">
        <f t="shared" si="78"/>
        <v>0</v>
      </c>
      <c r="G430" s="278">
        <f t="shared" si="78"/>
        <v>0</v>
      </c>
      <c r="H430" s="278">
        <f t="shared" si="78"/>
        <v>0</v>
      </c>
      <c r="I430" s="278">
        <f t="shared" si="78"/>
        <v>0</v>
      </c>
      <c r="J430" s="278">
        <f t="shared" si="78"/>
        <v>0</v>
      </c>
      <c r="K430" s="278">
        <f t="shared" si="78"/>
        <v>0</v>
      </c>
      <c r="L430" s="278">
        <f t="shared" si="78"/>
        <v>0</v>
      </c>
      <c r="M430" s="278">
        <f t="shared" si="69"/>
        <v>0</v>
      </c>
      <c r="N430" s="284">
        <f t="shared" si="78"/>
        <v>0</v>
      </c>
    </row>
    <row r="431" spans="1:14" customFormat="1" ht="25.5" customHeight="1">
      <c r="A431" s="89">
        <v>991</v>
      </c>
      <c r="B431" s="86" t="s">
        <v>547</v>
      </c>
      <c r="C431" s="280"/>
      <c r="D431" s="280"/>
      <c r="E431" s="280"/>
      <c r="F431" s="280"/>
      <c r="G431" s="280"/>
      <c r="H431" s="280"/>
      <c r="I431" s="280"/>
      <c r="J431" s="280"/>
      <c r="K431" s="280"/>
      <c r="L431" s="280"/>
      <c r="M431" s="281">
        <f t="shared" si="69"/>
        <v>0</v>
      </c>
      <c r="N431" s="279"/>
    </row>
    <row r="432" spans="1:14" customFormat="1" ht="3" customHeight="1">
      <c r="A432" s="145"/>
      <c r="B432" s="146"/>
      <c r="C432" s="293"/>
      <c r="D432" s="293"/>
      <c r="E432" s="293"/>
      <c r="F432" s="293"/>
      <c r="G432" s="293"/>
      <c r="H432" s="293"/>
      <c r="I432" s="293"/>
      <c r="J432" s="293"/>
      <c r="K432" s="293"/>
      <c r="L432" s="293"/>
      <c r="M432" s="294"/>
      <c r="N432" s="279"/>
    </row>
    <row r="433" spans="1:15" s="178" customFormat="1" ht="25.5" customHeight="1" thickBot="1">
      <c r="A433" s="179"/>
      <c r="B433" s="180" t="s">
        <v>548</v>
      </c>
      <c r="C433" s="295">
        <f>C6+C43+C108+C193+C253+C312+C334+C382+C400</f>
        <v>29339252</v>
      </c>
      <c r="D433" s="295">
        <f>D6+D43+D108+D193+D253+D312+D334+D382+D400</f>
        <v>0</v>
      </c>
      <c r="E433" s="295">
        <f t="shared" ref="E433:M433" si="79">E6+E43+E108+E193+E253+E312+E334+E382+E400</f>
        <v>0</v>
      </c>
      <c r="F433" s="295">
        <f t="shared" si="79"/>
        <v>0</v>
      </c>
      <c r="G433" s="295">
        <f t="shared" si="79"/>
        <v>92345345</v>
      </c>
      <c r="H433" s="295">
        <f t="shared" si="79"/>
        <v>830000</v>
      </c>
      <c r="I433" s="295">
        <f t="shared" si="79"/>
        <v>0</v>
      </c>
      <c r="J433" s="295">
        <f t="shared" si="79"/>
        <v>23540500</v>
      </c>
      <c r="K433" s="295">
        <f t="shared" si="79"/>
        <v>2000000</v>
      </c>
      <c r="L433" s="295">
        <f t="shared" si="79"/>
        <v>2740090</v>
      </c>
      <c r="M433" s="297">
        <f t="shared" si="79"/>
        <v>150795187</v>
      </c>
      <c r="N433" s="296">
        <f>N6+N43+N108+N193+N253+N312+N334+N382+N400</f>
        <v>0</v>
      </c>
      <c r="O433" s="181"/>
    </row>
    <row r="434" spans="1:15" ht="15" hidden="1"/>
    <row r="435" spans="1:15" ht="15.75" hidden="1">
      <c r="O435" s="51"/>
    </row>
    <row r="436" spans="1:15" ht="15" hidden="1" customHeight="1"/>
    <row r="437" spans="1:15" ht="15" hidden="1" customHeight="1"/>
    <row r="438" spans="1:15" ht="15" hidden="1" customHeight="1"/>
    <row r="439" spans="1:15" ht="15" hidden="1" customHeight="1"/>
    <row r="440" spans="1:15" ht="15" hidden="1" customHeight="1"/>
    <row r="441" spans="1:15" ht="15" hidden="1" customHeight="1"/>
    <row r="442" spans="1:15" ht="15" hidden="1" customHeight="1"/>
    <row r="443" spans="1:15" ht="15" hidden="1" customHeight="1"/>
    <row r="444" spans="1:15" ht="15" hidden="1" customHeight="1"/>
    <row r="445" spans="1:15" ht="15" hidden="1" customHeight="1"/>
    <row r="446" spans="1:15" ht="15" hidden="1" customHeight="1"/>
    <row r="447" spans="1:15" ht="15" hidden="1" customHeight="1"/>
    <row r="448" spans="1:15" ht="15" hidden="1" customHeight="1"/>
    <row r="449" ht="15" hidden="1" customHeight="1"/>
    <row r="450" ht="15" hidden="1" customHeight="1"/>
    <row r="451" ht="15" hidden="1" customHeight="1"/>
    <row r="452" ht="15" hidden="1" customHeight="1"/>
    <row r="453" ht="15" hidden="1" customHeight="1"/>
    <row r="454" ht="15" hidden="1" customHeight="1"/>
    <row r="455" ht="15" hidden="1" customHeight="1"/>
    <row r="456" ht="15" hidden="1" customHeight="1"/>
    <row r="457" ht="15" hidden="1" customHeight="1"/>
    <row r="458" ht="15" hidden="1" customHeight="1"/>
    <row r="459" ht="15" hidden="1" customHeight="1"/>
    <row r="460" ht="15" hidden="1" customHeight="1"/>
    <row r="461" ht="15" hidden="1" customHeight="1"/>
    <row r="462" ht="15" hidden="1" customHeight="1"/>
    <row r="463" ht="15" hidden="1" customHeight="1"/>
    <row r="464" ht="15" hidden="1" customHeight="1"/>
    <row r="465" ht="15" hidden="1" customHeight="1"/>
    <row r="466" ht="15" hidden="1" customHeight="1"/>
    <row r="467" ht="15" hidden="1" customHeight="1"/>
    <row r="468" ht="15" hidden="1" customHeight="1"/>
    <row r="469" ht="15" hidden="1" customHeight="1"/>
    <row r="470" ht="15" hidden="1" customHeight="1"/>
    <row r="471" ht="15" hidden="1" customHeight="1"/>
    <row r="472" ht="15" hidden="1" customHeight="1"/>
    <row r="473" ht="15" hidden="1" customHeight="1"/>
    <row r="474" ht="15" hidden="1" customHeight="1"/>
    <row r="475" ht="15" hidden="1" customHeight="1"/>
    <row r="476" ht="15" hidden="1" customHeight="1"/>
    <row r="477" ht="15" hidden="1" customHeight="1"/>
    <row r="478" ht="15" hidden="1" customHeight="1"/>
    <row r="479" ht="15" hidden="1" customHeight="1"/>
    <row r="480" ht="15" hidden="1" customHeight="1"/>
    <row r="481" ht="15" hidden="1" customHeight="1"/>
    <row r="482" ht="15" hidden="1" customHeight="1"/>
    <row r="483" ht="15" hidden="1" customHeight="1"/>
    <row r="484" ht="15" hidden="1" customHeight="1"/>
    <row r="485" ht="15" hidden="1" customHeight="1"/>
    <row r="486" ht="15" hidden="1" customHeight="1"/>
    <row r="487" ht="15" hidden="1" customHeight="1"/>
    <row r="488" ht="15" hidden="1" customHeight="1"/>
    <row r="489" ht="15" hidden="1" customHeight="1"/>
    <row r="490" ht="15" hidden="1" customHeight="1"/>
    <row r="491" ht="15" hidden="1" customHeight="1"/>
    <row r="492" ht="15" hidden="1" customHeight="1"/>
    <row r="493" ht="15" hidden="1" customHeight="1"/>
    <row r="494" ht="15" hidden="1" customHeight="1"/>
    <row r="495" ht="15" hidden="1" customHeight="1"/>
    <row r="496" ht="15" hidden="1" customHeight="1"/>
    <row r="497" ht="15" hidden="1" customHeight="1"/>
    <row r="498" ht="15" hidden="1" customHeight="1"/>
    <row r="499" ht="15" hidden="1" customHeight="1"/>
    <row r="500" ht="15" hidden="1" customHeight="1"/>
    <row r="501" ht="15" hidden="1" customHeight="1"/>
    <row r="502" ht="15" hidden="1" customHeight="1"/>
    <row r="503" ht="15" hidden="1" customHeight="1"/>
    <row r="504" ht="15" hidden="1" customHeight="1"/>
    <row r="505" ht="15" hidden="1" customHeight="1"/>
    <row r="506" ht="15" hidden="1" customHeight="1"/>
    <row r="507" ht="15" hidden="1" customHeight="1"/>
    <row r="508" ht="15" hidden="1" customHeight="1"/>
    <row r="509" ht="15" hidden="1" customHeight="1"/>
    <row r="510" ht="15" hidden="1" customHeight="1"/>
    <row r="511" ht="15" hidden="1" customHeight="1"/>
    <row r="512" ht="15" hidden="1" customHeight="1"/>
    <row r="513" ht="15" hidden="1" customHeight="1"/>
    <row r="514" ht="15" hidden="1" customHeight="1"/>
    <row r="515" ht="15" hidden="1" customHeight="1"/>
    <row r="516" ht="15" hidden="1" customHeight="1"/>
    <row r="517" ht="15" hidden="1" customHeight="1"/>
    <row r="518" ht="15" hidden="1" customHeight="1"/>
    <row r="519" ht="15" hidden="1" customHeight="1"/>
    <row r="520" ht="15" hidden="1" customHeight="1"/>
    <row r="521" ht="15" hidden="1" customHeight="1"/>
    <row r="522" ht="15" hidden="1" customHeight="1"/>
  </sheetData>
  <sheetProtection sheet="1" objects="1" scenarios="1"/>
  <mergeCells count="7">
    <mergeCell ref="A1:N1"/>
    <mergeCell ref="A2:N2"/>
    <mergeCell ref="M3:M4"/>
    <mergeCell ref="A3:A4"/>
    <mergeCell ref="B3:B4"/>
    <mergeCell ref="J3:L3"/>
    <mergeCell ref="C3:I3"/>
  </mergeCells>
  <dataValidations count="5">
    <dataValidation type="whole" errorStyle="warning" operator="greaterThan" allowBlank="1" showInputMessage="1" showErrorMessage="1" errorTitle="IMPORTANTE" error="Se recomienda leer las instrucciones antes de inciar con el llenado del presupuesto por objeto del gasto" sqref="B3:B5">
      <formula1>0</formula1>
    </dataValidation>
    <dataValidation type="whole" operator="greaterThanOrEqual" allowBlank="1" showInputMessage="1" showErrorMessage="1" errorTitle="Valor no valido" error="La información que intenta ingresar es un números negativos o texto, favor de verificarlo." sqref="M10 M332:M333 M264 M270:M275 M255:M256 M323:M330 M314:M321 M259:M260 M285:M286 M13:M14 M281 M140">
      <formula1>0</formula1>
    </dataValidation>
    <dataValidation type="whole" operator="greaterThan" allowBlank="1" showInputMessage="1" showErrorMessage="1" errorTitle="Valor no valido" error="La información que intenta ingresar es un números negativos o texto, favor de verificarlo." sqref="N246:N248 N243:N244 M431:M432 M426 M262:M263 M221:M228 M411:M418 M402:M409 M298:M301 M339:M347 M356:M364 M168:M176 M288:M296 M265 M58:M66 M277 M366:M374 M15:M16 M205:M209 M428:M429 M184:M192 M279:M280 M178:M182 M336:M337 M141:M148 M130:M138 M110:M118 M230:M232 M99:M107 M95:M97 M89:M93 M86:M87 M78:M84 M68:M76 M54:M56 M45:M52 M41:M42 M39 M303:M311 M27:M30 M32:M37 M420:M421 M234:M240 M250:M252 M160:M166 M11 M423:M424 M376:M377 M242:M248 M211:M219 M267:M268 M195:M203 M18:M25 M8:M9 M397:M399 M391:M395 M384:M389 M349:M354 M379:M381 M120:M128 M282:M284 M257:M258 M150:M158 C243:L243 C241:N241">
      <formula1>0</formula1>
    </dataValidation>
    <dataValidation operator="greaterThan" allowBlank="1" showInputMessage="1" showErrorMessage="1" errorTitle="Valor no valido" error="La información que intenta ingresar es un números negativos o texto, favor de verificarlo." sqref="C195:L203 C391:L395 C384:L389 C376:L377 C356:L364 C250:L252 C242:L242 C234:L240 C211:L219 C58:L66 C397:L399 C428:L429"/>
    <dataValidation operator="greaterThanOrEqual" allowBlank="1" showInputMessage="1" showErrorMessage="1" errorTitle="Valor no valido" error="La información que intenta ingresar es un números negativos o texto, favor de verificarlo." sqref="C230:L232 C323:L330 C314:L321 C332:L333"/>
  </dataValidations>
  <printOptions horizontalCentered="1"/>
  <pageMargins left="0.9055118110236221" right="0.23622047244094491" top="0.39370078740157483" bottom="0.47244094488188981" header="0.31496062992125984" footer="0.23622047244094491"/>
  <pageSetup paperSize="5" scale="65" orientation="landscape" r:id="rId1"/>
  <headerFooter>
    <oddFooter>&amp;L&amp;"-,Cursiva"&amp;10     Ejercicio Fiscal 2019&amp;R&amp;"-,Cursiva"&amp;10Página &amp;P de &amp;N&amp;K00+000--&amp;"-,Normal"------</oddFooter>
  </headerFooter>
</worksheet>
</file>

<file path=xl/worksheets/sheet3.xml><?xml version="1.0" encoding="utf-8"?>
<worksheet xmlns="http://schemas.openxmlformats.org/spreadsheetml/2006/main" xmlns:r="http://schemas.openxmlformats.org/officeDocument/2006/relationships">
  <sheetPr codeName="Hoja10">
    <tabColor rgb="FF00736F"/>
  </sheetPr>
  <dimension ref="A1:L96"/>
  <sheetViews>
    <sheetView showGridLines="0" topLeftCell="C49" zoomScale="110" zoomScaleNormal="110" workbookViewId="0">
      <selection activeCell="C81" sqref="C81"/>
    </sheetView>
  </sheetViews>
  <sheetFormatPr baseColWidth="10" defaultColWidth="11.42578125" defaultRowHeight="12.75" customHeight="1"/>
  <cols>
    <col min="1" max="1" width="4.85546875" style="4" customWidth="1"/>
    <col min="2" max="2" width="32.85546875" style="3" customWidth="1"/>
    <col min="3" max="3" width="14.28515625" style="11" customWidth="1"/>
    <col min="4" max="4" width="28.85546875" style="12" customWidth="1"/>
    <col min="5" max="8" width="15.42578125" style="3" customWidth="1"/>
    <col min="9" max="9" width="13" style="3" customWidth="1"/>
    <col min="10" max="12" width="16.85546875" style="3" customWidth="1"/>
    <col min="13" max="16384" width="11.42578125" style="45"/>
  </cols>
  <sheetData>
    <row r="1" spans="1:12" ht="30" customHeight="1">
      <c r="A1" s="457" t="s">
        <v>1098</v>
      </c>
      <c r="B1" s="458"/>
      <c r="C1" s="458"/>
      <c r="D1" s="458"/>
      <c r="E1" s="458"/>
      <c r="F1" s="458"/>
      <c r="G1" s="458"/>
      <c r="H1" s="458"/>
      <c r="I1" s="458"/>
      <c r="J1" s="458"/>
      <c r="K1" s="458"/>
      <c r="L1" s="458"/>
    </row>
    <row r="2" spans="1:12" ht="27.75" customHeight="1">
      <c r="A2" s="459" t="str">
        <f>'ESTIMACIÓN DE INGRESOS'!A2:C2</f>
        <v>Nombre del Municipio: Teocaltiche</v>
      </c>
      <c r="B2" s="460"/>
      <c r="C2" s="460"/>
      <c r="D2" s="460"/>
      <c r="E2" s="460"/>
      <c r="F2" s="460"/>
      <c r="G2" s="460"/>
      <c r="H2" s="460"/>
      <c r="I2" s="460"/>
      <c r="J2" s="460"/>
      <c r="K2" s="460"/>
      <c r="L2" s="460"/>
    </row>
    <row r="3" spans="1:12" ht="17.25" customHeight="1">
      <c r="A3" s="464" t="s">
        <v>5</v>
      </c>
      <c r="B3" s="464"/>
      <c r="C3" s="464"/>
      <c r="D3" s="464"/>
      <c r="E3" s="461" t="s">
        <v>1089</v>
      </c>
      <c r="F3" s="461" t="s">
        <v>1090</v>
      </c>
      <c r="G3" s="462" t="s">
        <v>905</v>
      </c>
      <c r="H3" s="461" t="s">
        <v>906</v>
      </c>
      <c r="I3" s="463" t="s">
        <v>907</v>
      </c>
      <c r="J3" s="461" t="s">
        <v>1088</v>
      </c>
      <c r="K3" s="461" t="s">
        <v>1091</v>
      </c>
      <c r="L3" s="461" t="s">
        <v>1092</v>
      </c>
    </row>
    <row r="4" spans="1:12" ht="10.9" customHeight="1">
      <c r="A4" s="464"/>
      <c r="B4" s="464"/>
      <c r="C4" s="464"/>
      <c r="D4" s="464"/>
      <c r="E4" s="461"/>
      <c r="F4" s="461"/>
      <c r="G4" s="462"/>
      <c r="H4" s="461"/>
      <c r="I4" s="463"/>
      <c r="J4" s="461"/>
      <c r="K4" s="461"/>
      <c r="L4" s="461"/>
    </row>
    <row r="5" spans="1:12" ht="17.45" customHeight="1">
      <c r="A5" s="367" t="s">
        <v>6</v>
      </c>
      <c r="B5" s="368"/>
      <c r="C5" s="368"/>
      <c r="D5" s="368"/>
      <c r="E5" s="368"/>
      <c r="F5" s="368"/>
      <c r="G5" s="368"/>
      <c r="H5" s="367"/>
      <c r="I5" s="369"/>
      <c r="J5" s="45"/>
      <c r="K5" s="45"/>
      <c r="L5" s="359"/>
    </row>
    <row r="6" spans="1:12" ht="17.45" customHeight="1">
      <c r="A6" s="227">
        <v>1</v>
      </c>
      <c r="B6" s="451" t="s">
        <v>7</v>
      </c>
      <c r="C6" s="451"/>
      <c r="D6" s="451"/>
      <c r="E6" s="300">
        <f>SUM(E7:E15)</f>
        <v>8379234.8599999994</v>
      </c>
      <c r="F6" s="300">
        <f>SUM(F7:F15)</f>
        <v>8720107.25</v>
      </c>
      <c r="G6" s="370">
        <f>SUM(G7:G15)</f>
        <v>8735345</v>
      </c>
      <c r="H6" s="377">
        <f>SUM(H7:H15)</f>
        <v>9192112</v>
      </c>
      <c r="I6" s="228">
        <f>H6/E6-1</f>
        <v>9.7010902974021818E-2</v>
      </c>
      <c r="J6" s="300">
        <f>SUM(J7:J15)</f>
        <v>9651718</v>
      </c>
      <c r="K6" s="300">
        <f>SUM(K7:K15)</f>
        <v>10134305</v>
      </c>
      <c r="L6" s="360">
        <f>SUM(L7:L15)</f>
        <v>10641019</v>
      </c>
    </row>
    <row r="7" spans="1:12" ht="15" customHeight="1">
      <c r="A7" s="122">
        <v>1.1000000000000001</v>
      </c>
      <c r="B7" s="440" t="s">
        <v>8</v>
      </c>
      <c r="C7" s="440"/>
      <c r="D7" s="440"/>
      <c r="E7" s="301">
        <v>47.52</v>
      </c>
      <c r="F7" s="301">
        <v>600</v>
      </c>
      <c r="G7" s="371">
        <v>1</v>
      </c>
      <c r="H7" s="378">
        <f>'ESTIMACIÓN DE INGRESOS'!$C$7</f>
        <v>1</v>
      </c>
      <c r="I7" s="123">
        <f>H7/E7-1</f>
        <v>-0.97895622895622891</v>
      </c>
      <c r="J7" s="301">
        <v>1</v>
      </c>
      <c r="K7" s="301">
        <v>1</v>
      </c>
      <c r="L7" s="361">
        <v>1</v>
      </c>
    </row>
    <row r="8" spans="1:12" ht="15" customHeight="1">
      <c r="A8" s="122">
        <v>1.2</v>
      </c>
      <c r="B8" s="440" t="s">
        <v>9</v>
      </c>
      <c r="C8" s="440"/>
      <c r="D8" s="440"/>
      <c r="E8" s="301">
        <v>8210469.8200000003</v>
      </c>
      <c r="F8" s="301">
        <v>8555373</v>
      </c>
      <c r="G8" s="371">
        <v>8635594</v>
      </c>
      <c r="H8" s="378">
        <f>'ESTIMACIÓN DE INGRESOS'!$C$9</f>
        <v>9067373</v>
      </c>
      <c r="I8" s="123">
        <f t="shared" ref="I8:I28" si="0">H8/E8-1</f>
        <v>0.10436713108824258</v>
      </c>
      <c r="J8" s="301">
        <v>9520742</v>
      </c>
      <c r="K8" s="301">
        <v>9996780</v>
      </c>
      <c r="L8" s="361">
        <v>10496618</v>
      </c>
    </row>
    <row r="9" spans="1:12" ht="15" customHeight="1">
      <c r="A9" s="122">
        <v>1.3</v>
      </c>
      <c r="B9" s="440" t="s">
        <v>10</v>
      </c>
      <c r="C9" s="440"/>
      <c r="D9" s="440"/>
      <c r="E9" s="302"/>
      <c r="F9" s="302"/>
      <c r="G9" s="372"/>
      <c r="H9" s="378">
        <f>'ESTIMACIÓN DE INGRESOS'!C13</f>
        <v>0</v>
      </c>
      <c r="I9" s="123" t="e">
        <f t="shared" si="0"/>
        <v>#DIV/0!</v>
      </c>
      <c r="J9" s="302"/>
      <c r="K9" s="302"/>
      <c r="L9" s="362"/>
    </row>
    <row r="10" spans="1:12" ht="15" customHeight="1">
      <c r="A10" s="122">
        <v>1.4</v>
      </c>
      <c r="B10" s="440" t="s">
        <v>11</v>
      </c>
      <c r="C10" s="440"/>
      <c r="D10" s="440"/>
      <c r="E10" s="302"/>
      <c r="F10" s="302"/>
      <c r="G10" s="372"/>
      <c r="H10" s="378">
        <f>'ESTIMACIÓN DE INGRESOS'!C14</f>
        <v>0</v>
      </c>
      <c r="I10" s="123" t="e">
        <f t="shared" si="0"/>
        <v>#DIV/0!</v>
      </c>
      <c r="J10" s="302"/>
      <c r="K10" s="302"/>
      <c r="L10" s="362"/>
    </row>
    <row r="11" spans="1:12" ht="15" customHeight="1">
      <c r="A11" s="122">
        <v>1.5</v>
      </c>
      <c r="B11" s="440" t="s">
        <v>12</v>
      </c>
      <c r="C11" s="440"/>
      <c r="D11" s="440"/>
      <c r="E11" s="302"/>
      <c r="F11" s="302"/>
      <c r="G11" s="372"/>
      <c r="H11" s="378">
        <f>'ESTIMACIÓN DE INGRESOS'!C15</f>
        <v>0</v>
      </c>
      <c r="I11" s="123" t="e">
        <f t="shared" si="0"/>
        <v>#DIV/0!</v>
      </c>
      <c r="J11" s="302"/>
      <c r="K11" s="302"/>
      <c r="L11" s="362"/>
    </row>
    <row r="12" spans="1:12" ht="15" customHeight="1">
      <c r="A12" s="122">
        <v>1.6</v>
      </c>
      <c r="B12" s="440" t="s">
        <v>13</v>
      </c>
      <c r="C12" s="440"/>
      <c r="D12" s="440"/>
      <c r="E12" s="302"/>
      <c r="F12" s="302"/>
      <c r="G12" s="372"/>
      <c r="H12" s="378">
        <f>'ESTIMACIÓN DE INGRESOS'!C16</f>
        <v>0</v>
      </c>
      <c r="I12" s="123" t="e">
        <f t="shared" si="0"/>
        <v>#DIV/0!</v>
      </c>
      <c r="J12" s="302"/>
      <c r="K12" s="302"/>
      <c r="L12" s="362"/>
    </row>
    <row r="13" spans="1:12" ht="15" customHeight="1">
      <c r="A13" s="122">
        <v>1.7</v>
      </c>
      <c r="B13" s="442" t="s">
        <v>1103</v>
      </c>
      <c r="C13" s="443"/>
      <c r="D13" s="444"/>
      <c r="E13" s="301">
        <v>168717.52</v>
      </c>
      <c r="F13" s="301">
        <v>164049.25</v>
      </c>
      <c r="G13" s="371">
        <v>99750</v>
      </c>
      <c r="H13" s="378">
        <f>'ESTIMACIÓN DE INGRESOS'!C17</f>
        <v>124738</v>
      </c>
      <c r="I13" s="123">
        <f t="shared" si="0"/>
        <v>-0.26066954990803559</v>
      </c>
      <c r="J13" s="301">
        <v>130975</v>
      </c>
      <c r="K13" s="301">
        <v>137524</v>
      </c>
      <c r="L13" s="361">
        <v>144400</v>
      </c>
    </row>
    <row r="14" spans="1:12" ht="15" customHeight="1">
      <c r="A14" s="122">
        <v>1.8</v>
      </c>
      <c r="B14" s="442" t="s">
        <v>14</v>
      </c>
      <c r="C14" s="443"/>
      <c r="D14" s="444"/>
      <c r="E14" s="301"/>
      <c r="F14" s="301">
        <v>85</v>
      </c>
      <c r="G14" s="371"/>
      <c r="H14" s="378">
        <f>'ESTIMACIÓN DE INGRESOS'!C23</f>
        <v>0</v>
      </c>
      <c r="I14" s="124" t="e">
        <f t="shared" ref="I14" si="1">H14/E14-1</f>
        <v>#DIV/0!</v>
      </c>
      <c r="J14" s="301"/>
      <c r="K14" s="301"/>
      <c r="L14" s="361"/>
    </row>
    <row r="15" spans="1:12" ht="24.6" customHeight="1">
      <c r="A15" s="122">
        <v>1.9</v>
      </c>
      <c r="B15" s="452" t="s">
        <v>1100</v>
      </c>
      <c r="C15" s="443"/>
      <c r="D15" s="444"/>
      <c r="E15" s="301"/>
      <c r="F15" s="301"/>
      <c r="G15" s="371"/>
      <c r="H15" s="378">
        <f>'ESTIMACIÓN DE INGRESOS'!C24</f>
        <v>0</v>
      </c>
      <c r="I15" s="124" t="e">
        <f t="shared" si="0"/>
        <v>#DIV/0!</v>
      </c>
      <c r="J15" s="301"/>
      <c r="K15" s="301"/>
      <c r="L15" s="361"/>
    </row>
    <row r="16" spans="1:12" ht="17.45" customHeight="1">
      <c r="A16" s="223">
        <v>2</v>
      </c>
      <c r="B16" s="441" t="s">
        <v>15</v>
      </c>
      <c r="C16" s="441"/>
      <c r="D16" s="441"/>
      <c r="E16" s="303">
        <f>SUM(E17:E21)</f>
        <v>0</v>
      </c>
      <c r="F16" s="303">
        <f>SUM(F17:F21)</f>
        <v>0</v>
      </c>
      <c r="G16" s="373">
        <f>SUM(G17:G21)</f>
        <v>0</v>
      </c>
      <c r="H16" s="379">
        <f>SUM(H17:H21)</f>
        <v>0</v>
      </c>
      <c r="I16" s="224" t="e">
        <f t="shared" si="0"/>
        <v>#DIV/0!</v>
      </c>
      <c r="J16" s="303">
        <f>SUM(J17:J21)</f>
        <v>0</v>
      </c>
      <c r="K16" s="303">
        <f>SUM(K17:K21)</f>
        <v>0</v>
      </c>
      <c r="L16" s="363">
        <f>SUM(L17:L21)</f>
        <v>0</v>
      </c>
    </row>
    <row r="17" spans="1:12">
      <c r="A17" s="122">
        <v>2.1</v>
      </c>
      <c r="B17" s="442" t="s">
        <v>862</v>
      </c>
      <c r="C17" s="443"/>
      <c r="D17" s="444"/>
      <c r="E17" s="301"/>
      <c r="F17" s="301"/>
      <c r="G17" s="371"/>
      <c r="H17" s="378">
        <f>'ESTIMACIÓN DE INGRESOS'!C26</f>
        <v>0</v>
      </c>
      <c r="I17" s="123" t="e">
        <f>H17/E17-1</f>
        <v>#DIV/0!</v>
      </c>
      <c r="J17" s="301"/>
      <c r="K17" s="301"/>
      <c r="L17" s="361"/>
    </row>
    <row r="18" spans="1:12" ht="15" customHeight="1">
      <c r="A18" s="122">
        <v>2.2000000000000002</v>
      </c>
      <c r="B18" s="442" t="s">
        <v>863</v>
      </c>
      <c r="C18" s="443"/>
      <c r="D18" s="444"/>
      <c r="E18" s="302"/>
      <c r="F18" s="302"/>
      <c r="G18" s="372"/>
      <c r="H18" s="378">
        <f>'ESTIMACIÓN DE INGRESOS'!C27</f>
        <v>0</v>
      </c>
      <c r="I18" s="123" t="e">
        <f>H18/E18-1</f>
        <v>#DIV/0!</v>
      </c>
      <c r="J18" s="302"/>
      <c r="K18" s="302"/>
      <c r="L18" s="362"/>
    </row>
    <row r="19" spans="1:12" ht="15" customHeight="1">
      <c r="A19" s="122">
        <v>2.2999999999999998</v>
      </c>
      <c r="B19" s="442" t="s">
        <v>864</v>
      </c>
      <c r="C19" s="443"/>
      <c r="D19" s="444"/>
      <c r="E19" s="302"/>
      <c r="F19" s="302"/>
      <c r="G19" s="372"/>
      <c r="H19" s="378">
        <f>'ESTIMACIÓN DE INGRESOS'!C28</f>
        <v>0</v>
      </c>
      <c r="I19" s="123" t="e">
        <f>H19/E19-1</f>
        <v>#DIV/0!</v>
      </c>
      <c r="J19" s="302"/>
      <c r="K19" s="302"/>
      <c r="L19" s="362"/>
    </row>
    <row r="20" spans="1:12" ht="15" customHeight="1">
      <c r="A20" s="122">
        <v>2.4</v>
      </c>
      <c r="B20" s="442" t="s">
        <v>865</v>
      </c>
      <c r="C20" s="443"/>
      <c r="D20" s="444"/>
      <c r="E20" s="301"/>
      <c r="F20" s="301"/>
      <c r="G20" s="371"/>
      <c r="H20" s="378">
        <f>'ESTIMACIÓN DE INGRESOS'!C29</f>
        <v>0</v>
      </c>
      <c r="I20" s="123" t="e">
        <f>H20/E20-1</f>
        <v>#DIV/0!</v>
      </c>
      <c r="J20" s="301"/>
      <c r="K20" s="301"/>
      <c r="L20" s="361"/>
    </row>
    <row r="21" spans="1:12" ht="15" customHeight="1">
      <c r="A21" s="122">
        <v>2.5</v>
      </c>
      <c r="B21" s="442" t="s">
        <v>1101</v>
      </c>
      <c r="C21" s="443"/>
      <c r="D21" s="444"/>
      <c r="E21" s="301"/>
      <c r="F21" s="301"/>
      <c r="G21" s="371"/>
      <c r="H21" s="378">
        <f>'ESTIMACIÓN DE INGRESOS'!C30</f>
        <v>0</v>
      </c>
      <c r="I21" s="123" t="e">
        <f>H21/E21-1</f>
        <v>#DIV/0!</v>
      </c>
      <c r="J21" s="301"/>
      <c r="K21" s="301"/>
      <c r="L21" s="361"/>
    </row>
    <row r="22" spans="1:12" ht="16.899999999999999" customHeight="1">
      <c r="A22" s="223">
        <v>3</v>
      </c>
      <c r="B22" s="441" t="s">
        <v>16</v>
      </c>
      <c r="C22" s="441"/>
      <c r="D22" s="441"/>
      <c r="E22" s="303">
        <f>SUM(E23:E24)</f>
        <v>0</v>
      </c>
      <c r="F22" s="303">
        <f>SUM(F23:F24)</f>
        <v>0</v>
      </c>
      <c r="G22" s="373">
        <f>SUM(G23:G24)</f>
        <v>0</v>
      </c>
      <c r="H22" s="379">
        <f>SUM(H23:H24)</f>
        <v>0</v>
      </c>
      <c r="I22" s="225" t="e">
        <f t="shared" si="0"/>
        <v>#DIV/0!</v>
      </c>
      <c r="J22" s="303">
        <f>SUM(J23:J24)</f>
        <v>0</v>
      </c>
      <c r="K22" s="303">
        <f>SUM(K23:K24)</f>
        <v>0</v>
      </c>
      <c r="L22" s="363">
        <f>SUM(L23:L24)</f>
        <v>0</v>
      </c>
    </row>
    <row r="23" spans="1:12" ht="15" customHeight="1">
      <c r="A23" s="122">
        <v>3.1</v>
      </c>
      <c r="B23" s="440" t="s">
        <v>17</v>
      </c>
      <c r="C23" s="440"/>
      <c r="D23" s="440"/>
      <c r="E23" s="302"/>
      <c r="F23" s="302"/>
      <c r="G23" s="372"/>
      <c r="H23" s="378">
        <f>'ESTIMACIÓN DE INGRESOS'!C32</f>
        <v>0</v>
      </c>
      <c r="I23" s="124" t="e">
        <f t="shared" si="0"/>
        <v>#DIV/0!</v>
      </c>
      <c r="J23" s="302"/>
      <c r="K23" s="302"/>
      <c r="L23" s="362"/>
    </row>
    <row r="24" spans="1:12" ht="22.9" customHeight="1">
      <c r="A24" s="122">
        <v>3.9</v>
      </c>
      <c r="B24" s="445" t="s">
        <v>1102</v>
      </c>
      <c r="C24" s="440"/>
      <c r="D24" s="440"/>
      <c r="E24" s="302"/>
      <c r="F24" s="302"/>
      <c r="G24" s="372"/>
      <c r="H24" s="378">
        <f>'ESTIMACIÓN DE INGRESOS'!C33</f>
        <v>0</v>
      </c>
      <c r="I24" s="124" t="e">
        <f t="shared" si="0"/>
        <v>#DIV/0!</v>
      </c>
      <c r="J24" s="302"/>
      <c r="K24" s="302"/>
      <c r="L24" s="362"/>
    </row>
    <row r="25" spans="1:12" ht="19.149999999999999" customHeight="1">
      <c r="A25" s="223">
        <v>4</v>
      </c>
      <c r="B25" s="441" t="s">
        <v>18</v>
      </c>
      <c r="C25" s="441"/>
      <c r="D25" s="441"/>
      <c r="E25" s="303">
        <f>SUM(E26:E31)</f>
        <v>18959331.399999999</v>
      </c>
      <c r="F25" s="303">
        <f>SUM(F26:F31)</f>
        <v>26155211.009999998</v>
      </c>
      <c r="G25" s="373">
        <f>SUM(G26:G31)</f>
        <v>18328856</v>
      </c>
      <c r="H25" s="379">
        <f>SUM(H26:H31)</f>
        <v>19225772</v>
      </c>
      <c r="I25" s="225">
        <f t="shared" si="0"/>
        <v>1.4053269832078552E-2</v>
      </c>
      <c r="J25" s="303">
        <f>SUM(J26:J31)</f>
        <v>20187061</v>
      </c>
      <c r="K25" s="303">
        <f>SUM(K26:K31)</f>
        <v>21196414</v>
      </c>
      <c r="L25" s="363">
        <f>SUM(L26:L31)</f>
        <v>22256235</v>
      </c>
    </row>
    <row r="26" spans="1:12">
      <c r="A26" s="122">
        <v>4.0999999999999996</v>
      </c>
      <c r="B26" s="446" t="s">
        <v>857</v>
      </c>
      <c r="C26" s="446"/>
      <c r="D26" s="446"/>
      <c r="E26" s="301">
        <v>1015259.8</v>
      </c>
      <c r="F26" s="301">
        <v>765410.8</v>
      </c>
      <c r="G26" s="371">
        <v>909590</v>
      </c>
      <c r="H26" s="378">
        <f>'ESTIMACIÓN DE INGRESOS'!$C$35</f>
        <v>955070</v>
      </c>
      <c r="I26" s="123">
        <f t="shared" si="0"/>
        <v>-5.9285120911908518E-2</v>
      </c>
      <c r="J26" s="301">
        <v>1002824</v>
      </c>
      <c r="K26" s="301">
        <v>1052965</v>
      </c>
      <c r="L26" s="361">
        <v>1105613</v>
      </c>
    </row>
    <row r="27" spans="1:12" ht="15" customHeight="1">
      <c r="A27" s="122">
        <v>4.2</v>
      </c>
      <c r="B27" s="446" t="s">
        <v>1105</v>
      </c>
      <c r="C27" s="446"/>
      <c r="D27" s="446"/>
      <c r="E27" s="302"/>
      <c r="F27" s="302"/>
      <c r="G27" s="372"/>
      <c r="H27" s="380">
        <f>'ESTIMACIÓN DE INGRESOS'!C38</f>
        <v>0</v>
      </c>
      <c r="I27" s="298" t="e">
        <f t="shared" si="0"/>
        <v>#DIV/0!</v>
      </c>
      <c r="J27" s="302"/>
      <c r="K27" s="302"/>
      <c r="L27" s="362"/>
    </row>
    <row r="28" spans="1:12" ht="15" customHeight="1">
      <c r="A28" s="122">
        <v>4.3</v>
      </c>
      <c r="B28" s="448" t="s">
        <v>858</v>
      </c>
      <c r="C28" s="449"/>
      <c r="D28" s="450"/>
      <c r="E28" s="302">
        <v>16187047.41</v>
      </c>
      <c r="F28" s="302">
        <v>23860231.379999999</v>
      </c>
      <c r="G28" s="372">
        <v>16620216</v>
      </c>
      <c r="H28" s="378">
        <f>'ESTIMACIÓN DE INGRESOS'!C39</f>
        <v>17448500</v>
      </c>
      <c r="I28" s="123">
        <f t="shared" si="0"/>
        <v>7.7929751983101259E-2</v>
      </c>
      <c r="J28" s="302">
        <v>18320925</v>
      </c>
      <c r="K28" s="302">
        <v>19236971</v>
      </c>
      <c r="L28" s="362">
        <v>20198820</v>
      </c>
    </row>
    <row r="29" spans="1:12" ht="15" customHeight="1">
      <c r="A29" s="122">
        <v>4.4000000000000004</v>
      </c>
      <c r="B29" s="446" t="s">
        <v>859</v>
      </c>
      <c r="C29" s="446"/>
      <c r="D29" s="446"/>
      <c r="E29" s="301">
        <v>733935.15</v>
      </c>
      <c r="F29" s="301">
        <v>953204.75</v>
      </c>
      <c r="G29" s="371">
        <v>463050</v>
      </c>
      <c r="H29" s="378">
        <f>'ESTIMACIÓN DE INGRESOS'!C54</f>
        <v>486202</v>
      </c>
      <c r="I29" s="123">
        <f t="shared" ref="I29:I68" si="2">H29/E29-1</f>
        <v>-0.33754092578887929</v>
      </c>
      <c r="J29" s="301">
        <v>510512</v>
      </c>
      <c r="K29" s="301">
        <v>536038</v>
      </c>
      <c r="L29" s="361">
        <v>562840</v>
      </c>
    </row>
    <row r="30" spans="1:12" ht="15" customHeight="1">
      <c r="A30" s="122">
        <v>4.5</v>
      </c>
      <c r="B30" s="446" t="s">
        <v>1016</v>
      </c>
      <c r="C30" s="446"/>
      <c r="D30" s="446"/>
      <c r="E30" s="301">
        <v>1023089.04</v>
      </c>
      <c r="F30" s="301">
        <v>576364.07999999996</v>
      </c>
      <c r="G30" s="371">
        <v>336000</v>
      </c>
      <c r="H30" s="378">
        <f>'ESTIMACIÓN DE INGRESOS'!C55</f>
        <v>336000</v>
      </c>
      <c r="I30" s="123">
        <f t="shared" ref="I30" si="3">H30/E30-1</f>
        <v>-0.67158283701289578</v>
      </c>
      <c r="J30" s="301">
        <v>352800</v>
      </c>
      <c r="K30" s="301">
        <v>370440</v>
      </c>
      <c r="L30" s="361">
        <v>388962</v>
      </c>
    </row>
    <row r="31" spans="1:12" ht="22.9" customHeight="1">
      <c r="A31" s="122">
        <v>4.9000000000000004</v>
      </c>
      <c r="B31" s="446" t="s">
        <v>1104</v>
      </c>
      <c r="C31" s="446"/>
      <c r="D31" s="446"/>
      <c r="E31" s="301"/>
      <c r="F31" s="301"/>
      <c r="G31" s="371"/>
      <c r="H31" s="378">
        <f>'ESTIMACIÓN DE INGRESOS'!$C$60</f>
        <v>0</v>
      </c>
      <c r="I31" s="123" t="e">
        <f t="shared" si="2"/>
        <v>#DIV/0!</v>
      </c>
      <c r="J31" s="301"/>
      <c r="K31" s="301"/>
      <c r="L31" s="361"/>
    </row>
    <row r="32" spans="1:12" ht="19.899999999999999" customHeight="1">
      <c r="A32" s="223">
        <v>5</v>
      </c>
      <c r="B32" s="441" t="s">
        <v>19</v>
      </c>
      <c r="C32" s="441"/>
      <c r="D32" s="441"/>
      <c r="E32" s="303">
        <f>SUM(E33:E35)</f>
        <v>688122.34000000008</v>
      </c>
      <c r="F32" s="303">
        <f>SUM(F33:F35)</f>
        <v>973877</v>
      </c>
      <c r="G32" s="373">
        <f>SUM(G33:G35)</f>
        <v>699038</v>
      </c>
      <c r="H32" s="379">
        <f>SUM(H33:H35)</f>
        <v>733990</v>
      </c>
      <c r="I32" s="225">
        <f t="shared" si="2"/>
        <v>6.6656257664879703E-2</v>
      </c>
      <c r="J32" s="303">
        <f>SUM(J33:J35)</f>
        <v>77690</v>
      </c>
      <c r="K32" s="303">
        <f>SUM(K33:K35)</f>
        <v>81575</v>
      </c>
      <c r="L32" s="363">
        <f>SUM(L33:L35)</f>
        <v>85653</v>
      </c>
    </row>
    <row r="33" spans="1:12" ht="15" customHeight="1">
      <c r="A33" s="122">
        <v>5.0999999999999996</v>
      </c>
      <c r="B33" s="446" t="s">
        <v>903</v>
      </c>
      <c r="C33" s="446"/>
      <c r="D33" s="446"/>
      <c r="E33" s="301">
        <v>683660.03</v>
      </c>
      <c r="F33" s="301">
        <v>973877</v>
      </c>
      <c r="G33" s="371">
        <v>699038</v>
      </c>
      <c r="H33" s="378">
        <f>'ESTIMACIÓN DE INGRESOS'!$C$62</f>
        <v>733990</v>
      </c>
      <c r="I33" s="123">
        <f t="shared" si="2"/>
        <v>7.3618418207072933E-2</v>
      </c>
      <c r="J33" s="301">
        <v>77690</v>
      </c>
      <c r="K33" s="301">
        <v>81575</v>
      </c>
      <c r="L33" s="361">
        <v>85653</v>
      </c>
    </row>
    <row r="34" spans="1:12" ht="15" customHeight="1">
      <c r="A34" s="122">
        <v>5.2</v>
      </c>
      <c r="B34" s="446" t="s">
        <v>1017</v>
      </c>
      <c r="C34" s="446"/>
      <c r="D34" s="446"/>
      <c r="E34" s="301">
        <v>4462.3100000000004</v>
      </c>
      <c r="F34" s="301"/>
      <c r="G34" s="371"/>
      <c r="H34" s="380">
        <f>'ESTIMACIÓN DE INGRESOS'!C66</f>
        <v>0</v>
      </c>
      <c r="I34" s="298">
        <f t="shared" si="2"/>
        <v>-1</v>
      </c>
      <c r="J34" s="301"/>
      <c r="K34" s="301"/>
      <c r="L34" s="361"/>
    </row>
    <row r="35" spans="1:12" ht="21" customHeight="1">
      <c r="A35" s="122">
        <v>5.9</v>
      </c>
      <c r="B35" s="446" t="s">
        <v>1018</v>
      </c>
      <c r="C35" s="446"/>
      <c r="D35" s="446"/>
      <c r="E35" s="301"/>
      <c r="F35" s="301"/>
      <c r="G35" s="371"/>
      <c r="H35" s="378">
        <f>'ESTIMACIÓN DE INGRESOS'!C67</f>
        <v>0</v>
      </c>
      <c r="I35" s="123" t="e">
        <f t="shared" si="2"/>
        <v>#DIV/0!</v>
      </c>
      <c r="J35" s="301"/>
      <c r="K35" s="301"/>
      <c r="L35" s="361"/>
    </row>
    <row r="36" spans="1:12" ht="21" customHeight="1">
      <c r="A36" s="223">
        <v>6</v>
      </c>
      <c r="B36" s="441" t="s">
        <v>20</v>
      </c>
      <c r="C36" s="441"/>
      <c r="D36" s="441"/>
      <c r="E36" s="303">
        <f>SUM(E37:E40)</f>
        <v>413790.19</v>
      </c>
      <c r="F36" s="303">
        <f>SUM(F37:F40)</f>
        <v>157108.26</v>
      </c>
      <c r="G36" s="373">
        <f>SUM(G37:G40)</f>
        <v>178500</v>
      </c>
      <c r="H36" s="379">
        <f>SUM(H37:H40)</f>
        <v>187378</v>
      </c>
      <c r="I36" s="225">
        <f t="shared" si="2"/>
        <v>-0.54716664500915302</v>
      </c>
      <c r="J36" s="303">
        <f>SUM(J37:J40)</f>
        <v>196747</v>
      </c>
      <c r="K36" s="303">
        <f>SUM(K37:K40)</f>
        <v>206585</v>
      </c>
      <c r="L36" s="363">
        <f>SUM(L37:L40)</f>
        <v>216914</v>
      </c>
    </row>
    <row r="37" spans="1:12" ht="15" customHeight="1">
      <c r="A37" s="122">
        <v>6.1</v>
      </c>
      <c r="B37" s="446" t="s">
        <v>904</v>
      </c>
      <c r="C37" s="446"/>
      <c r="D37" s="446"/>
      <c r="E37" s="301">
        <v>413790.19</v>
      </c>
      <c r="F37" s="301">
        <v>1000</v>
      </c>
      <c r="G37" s="371">
        <v>70350</v>
      </c>
      <c r="H37" s="378">
        <f>'ESTIMACIÓN DE INGRESOS'!$C$69</f>
        <v>73820</v>
      </c>
      <c r="I37" s="123">
        <f t="shared" si="2"/>
        <v>-0.82160041058489086</v>
      </c>
      <c r="J37" s="301">
        <v>77511</v>
      </c>
      <c r="K37" s="301">
        <v>81387</v>
      </c>
      <c r="L37" s="361">
        <v>85456</v>
      </c>
    </row>
    <row r="38" spans="1:12" ht="15" customHeight="1">
      <c r="A38" s="122">
        <v>6.2</v>
      </c>
      <c r="B38" s="446" t="s">
        <v>1019</v>
      </c>
      <c r="C38" s="446"/>
      <c r="D38" s="446"/>
      <c r="E38" s="301"/>
      <c r="F38" s="301"/>
      <c r="G38" s="371"/>
      <c r="H38" s="378">
        <f>'ESTIMACIÓN DE INGRESOS'!C77</f>
        <v>0</v>
      </c>
      <c r="I38" s="123" t="e">
        <f t="shared" si="2"/>
        <v>#DIV/0!</v>
      </c>
      <c r="J38" s="301"/>
      <c r="K38" s="301"/>
      <c r="L38" s="361"/>
    </row>
    <row r="39" spans="1:12" ht="15" customHeight="1">
      <c r="A39" s="122">
        <v>6.3</v>
      </c>
      <c r="B39" s="446" t="s">
        <v>1020</v>
      </c>
      <c r="C39" s="446"/>
      <c r="D39" s="446"/>
      <c r="E39" s="301"/>
      <c r="F39" s="301">
        <v>149008.26</v>
      </c>
      <c r="G39" s="371">
        <v>108149</v>
      </c>
      <c r="H39" s="378">
        <f>'ESTIMACIÓN DE INGRESOS'!C78</f>
        <v>113558</v>
      </c>
      <c r="I39" s="123" t="e">
        <f t="shared" si="2"/>
        <v>#DIV/0!</v>
      </c>
      <c r="J39" s="301">
        <v>119236</v>
      </c>
      <c r="K39" s="301">
        <v>125198</v>
      </c>
      <c r="L39" s="361">
        <v>131458</v>
      </c>
    </row>
    <row r="40" spans="1:12" ht="21.6" customHeight="1">
      <c r="A40" s="122">
        <v>6.9</v>
      </c>
      <c r="B40" s="446" t="s">
        <v>1023</v>
      </c>
      <c r="C40" s="446"/>
      <c r="D40" s="446"/>
      <c r="E40" s="301"/>
      <c r="F40" s="301">
        <v>7100</v>
      </c>
      <c r="G40" s="371">
        <v>1</v>
      </c>
      <c r="H40" s="378">
        <f>'ESTIMACIÓN DE INGRESOS'!C79</f>
        <v>0</v>
      </c>
      <c r="I40" s="123" t="e">
        <f t="shared" si="2"/>
        <v>#DIV/0!</v>
      </c>
      <c r="J40" s="301"/>
      <c r="K40" s="301"/>
      <c r="L40" s="361"/>
    </row>
    <row r="41" spans="1:12" ht="20.45" customHeight="1">
      <c r="A41" s="223">
        <v>7</v>
      </c>
      <c r="B41" s="441" t="s">
        <v>1024</v>
      </c>
      <c r="C41" s="441"/>
      <c r="D41" s="441"/>
      <c r="E41" s="303">
        <f>SUM(E42:E50)</f>
        <v>0</v>
      </c>
      <c r="F41" s="303">
        <f>SUM(F42:F50)</f>
        <v>0</v>
      </c>
      <c r="G41" s="373">
        <f>SUM(G42:G50)</f>
        <v>0</v>
      </c>
      <c r="H41" s="379">
        <f>SUM(H42:H50)</f>
        <v>0</v>
      </c>
      <c r="I41" s="225" t="e">
        <f t="shared" si="2"/>
        <v>#DIV/0!</v>
      </c>
      <c r="J41" s="303">
        <f>SUM(J42:J50)</f>
        <v>0</v>
      </c>
      <c r="K41" s="303">
        <f>SUM(K42:K50)</f>
        <v>0</v>
      </c>
      <c r="L41" s="363">
        <f>SUM(L42:L50)</f>
        <v>0</v>
      </c>
    </row>
    <row r="42" spans="1:12" ht="21.6" customHeight="1">
      <c r="A42" s="122">
        <v>7.1</v>
      </c>
      <c r="B42" s="446" t="s">
        <v>1025</v>
      </c>
      <c r="C42" s="446"/>
      <c r="D42" s="446"/>
      <c r="E42" s="305"/>
      <c r="F42" s="305"/>
      <c r="G42" s="374"/>
      <c r="H42" s="378">
        <f>'ESTIMACIÓN DE INGRESOS'!C81</f>
        <v>0</v>
      </c>
      <c r="I42" s="123" t="e">
        <f t="shared" si="2"/>
        <v>#DIV/0!</v>
      </c>
      <c r="J42" s="305"/>
      <c r="K42" s="305"/>
      <c r="L42" s="364"/>
    </row>
    <row r="43" spans="1:12" ht="22.15" customHeight="1">
      <c r="A43" s="122">
        <v>7.2</v>
      </c>
      <c r="B43" s="446" t="s">
        <v>1026</v>
      </c>
      <c r="C43" s="446"/>
      <c r="D43" s="446"/>
      <c r="E43" s="305"/>
      <c r="F43" s="305"/>
      <c r="G43" s="374"/>
      <c r="H43" s="378">
        <f>'ESTIMACIÓN DE INGRESOS'!C82</f>
        <v>0</v>
      </c>
      <c r="I43" s="123" t="e">
        <f t="shared" si="2"/>
        <v>#DIV/0!</v>
      </c>
      <c r="J43" s="305"/>
      <c r="K43" s="305"/>
      <c r="L43" s="364"/>
    </row>
    <row r="44" spans="1:12" ht="24.6" customHeight="1">
      <c r="A44" s="122">
        <v>7.3</v>
      </c>
      <c r="B44" s="446" t="s">
        <v>1027</v>
      </c>
      <c r="C44" s="446"/>
      <c r="D44" s="446"/>
      <c r="E44" s="305"/>
      <c r="F44" s="305"/>
      <c r="G44" s="374"/>
      <c r="H44" s="378">
        <f>'ESTIMACIÓN DE INGRESOS'!C83</f>
        <v>0</v>
      </c>
      <c r="I44" s="123" t="e">
        <f t="shared" si="2"/>
        <v>#DIV/0!</v>
      </c>
      <c r="J44" s="305"/>
      <c r="K44" s="305"/>
      <c r="L44" s="364"/>
    </row>
    <row r="45" spans="1:12" ht="26.45" customHeight="1">
      <c r="A45" s="122">
        <v>7.4</v>
      </c>
      <c r="B45" s="446" t="s">
        <v>1028</v>
      </c>
      <c r="C45" s="446"/>
      <c r="D45" s="446"/>
      <c r="E45" s="305"/>
      <c r="F45" s="305"/>
      <c r="G45" s="374"/>
      <c r="H45" s="378">
        <f>'ESTIMACIÓN DE INGRESOS'!C84</f>
        <v>0</v>
      </c>
      <c r="I45" s="123" t="e">
        <f t="shared" si="2"/>
        <v>#DIV/0!</v>
      </c>
      <c r="J45" s="305"/>
      <c r="K45" s="305"/>
      <c r="L45" s="364"/>
    </row>
    <row r="46" spans="1:12" ht="26.45" customHeight="1">
      <c r="A46" s="122">
        <v>7.5</v>
      </c>
      <c r="B46" s="446" t="s">
        <v>1029</v>
      </c>
      <c r="C46" s="446"/>
      <c r="D46" s="446"/>
      <c r="E46" s="305"/>
      <c r="F46" s="305"/>
      <c r="G46" s="374"/>
      <c r="H46" s="378">
        <f>'ESTIMACIÓN DE INGRESOS'!C85</f>
        <v>0</v>
      </c>
      <c r="I46" s="123" t="e">
        <f t="shared" si="2"/>
        <v>#DIV/0!</v>
      </c>
      <c r="J46" s="305"/>
      <c r="K46" s="305"/>
      <c r="L46" s="364"/>
    </row>
    <row r="47" spans="1:12" ht="26.45" customHeight="1">
      <c r="A47" s="122">
        <v>7.6</v>
      </c>
      <c r="B47" s="446" t="s">
        <v>1030</v>
      </c>
      <c r="C47" s="446"/>
      <c r="D47" s="446"/>
      <c r="E47" s="305"/>
      <c r="F47" s="305"/>
      <c r="G47" s="374"/>
      <c r="H47" s="378">
        <f>'ESTIMACIÓN DE INGRESOS'!C86</f>
        <v>0</v>
      </c>
      <c r="I47" s="123" t="e">
        <f t="shared" si="2"/>
        <v>#DIV/0!</v>
      </c>
      <c r="J47" s="305"/>
      <c r="K47" s="305"/>
      <c r="L47" s="364"/>
    </row>
    <row r="48" spans="1:12" ht="26.45" customHeight="1">
      <c r="A48" s="122">
        <v>7.7</v>
      </c>
      <c r="B48" s="446" t="s">
        <v>1031</v>
      </c>
      <c r="C48" s="446"/>
      <c r="D48" s="446"/>
      <c r="E48" s="305"/>
      <c r="F48" s="305"/>
      <c r="G48" s="374"/>
      <c r="H48" s="378">
        <f>'ESTIMACIÓN DE INGRESOS'!C87</f>
        <v>0</v>
      </c>
      <c r="I48" s="123" t="e">
        <f t="shared" si="2"/>
        <v>#DIV/0!</v>
      </c>
      <c r="J48" s="305"/>
      <c r="K48" s="305"/>
      <c r="L48" s="364"/>
    </row>
    <row r="49" spans="1:12" ht="26.45" customHeight="1">
      <c r="A49" s="122">
        <v>7.8</v>
      </c>
      <c r="B49" s="446" t="s">
        <v>1032</v>
      </c>
      <c r="C49" s="446"/>
      <c r="D49" s="446"/>
      <c r="E49" s="305"/>
      <c r="F49" s="305"/>
      <c r="G49" s="374"/>
      <c r="H49" s="378">
        <f>'ESTIMACIÓN DE INGRESOS'!C88</f>
        <v>0</v>
      </c>
      <c r="I49" s="123" t="e">
        <f t="shared" si="2"/>
        <v>#DIV/0!</v>
      </c>
      <c r="J49" s="305"/>
      <c r="K49" s="305"/>
      <c r="L49" s="364"/>
    </row>
    <row r="50" spans="1:12" ht="20.45" customHeight="1">
      <c r="A50" s="122">
        <v>7.9</v>
      </c>
      <c r="B50" s="446" t="s">
        <v>1033</v>
      </c>
      <c r="C50" s="446"/>
      <c r="D50" s="446"/>
      <c r="E50" s="305"/>
      <c r="F50" s="305"/>
      <c r="G50" s="374"/>
      <c r="H50" s="378">
        <f>'ESTIMACIÓN DE INGRESOS'!C89</f>
        <v>0</v>
      </c>
      <c r="I50" s="123" t="e">
        <f t="shared" si="2"/>
        <v>#DIV/0!</v>
      </c>
      <c r="J50" s="305"/>
      <c r="K50" s="305"/>
      <c r="L50" s="364"/>
    </row>
    <row r="51" spans="1:12" ht="24.6" customHeight="1">
      <c r="A51" s="223">
        <v>8</v>
      </c>
      <c r="B51" s="441" t="s">
        <v>1034</v>
      </c>
      <c r="C51" s="441"/>
      <c r="D51" s="441"/>
      <c r="E51" s="303">
        <f>SUM(E52:E56)</f>
        <v>122546242.91</v>
      </c>
      <c r="F51" s="303">
        <f>SUM(F52:F56)</f>
        <v>138986244.90000001</v>
      </c>
      <c r="G51" s="373">
        <f>SUM(G52:G56)</f>
        <v>115672725</v>
      </c>
      <c r="H51" s="379">
        <f>SUM(H52:H56)</f>
        <v>121455935</v>
      </c>
      <c r="I51" s="225">
        <f t="shared" si="2"/>
        <v>-8.8971141351166239E-3</v>
      </c>
      <c r="J51" s="303">
        <f>SUM(J52:J56)</f>
        <v>127528732</v>
      </c>
      <c r="K51" s="303">
        <f>SUM(K52:K56)</f>
        <v>133905169</v>
      </c>
      <c r="L51" s="363">
        <f>SUM(L52:L56)</f>
        <v>140600426</v>
      </c>
    </row>
    <row r="52" spans="1:12">
      <c r="A52" s="122">
        <v>8.1</v>
      </c>
      <c r="B52" s="446" t="s">
        <v>22</v>
      </c>
      <c r="C52" s="446"/>
      <c r="D52" s="446"/>
      <c r="E52" s="301">
        <v>62522500.719999999</v>
      </c>
      <c r="F52" s="301">
        <v>67135787.75</v>
      </c>
      <c r="G52" s="371">
        <v>61606125</v>
      </c>
      <c r="H52" s="378">
        <f>'ESTIMACIÓN DE INGRESOS'!$C$91</f>
        <v>67834000</v>
      </c>
      <c r="I52" s="123">
        <f t="shared" si="2"/>
        <v>8.4953404275797562E-2</v>
      </c>
      <c r="J52" s="301">
        <v>71225700</v>
      </c>
      <c r="K52" s="301">
        <v>74786985</v>
      </c>
      <c r="L52" s="361">
        <v>78526334</v>
      </c>
    </row>
    <row r="53" spans="1:12">
      <c r="A53" s="122">
        <v>8.1999999999999993</v>
      </c>
      <c r="B53" s="446" t="s">
        <v>23</v>
      </c>
      <c r="C53" s="446"/>
      <c r="D53" s="446"/>
      <c r="E53" s="301">
        <v>43994114.189999998</v>
      </c>
      <c r="F53" s="301">
        <v>48371034.130000003</v>
      </c>
      <c r="G53" s="371">
        <v>46191600</v>
      </c>
      <c r="H53" s="378">
        <f>'ESTIMACIÓN DE INGRESOS'!$C$94</f>
        <v>48881845</v>
      </c>
      <c r="I53" s="123">
        <f t="shared" si="2"/>
        <v>0.11109965276016398</v>
      </c>
      <c r="J53" s="301">
        <v>51325937</v>
      </c>
      <c r="K53" s="301">
        <v>53892234</v>
      </c>
      <c r="L53" s="361">
        <v>56586845</v>
      </c>
    </row>
    <row r="54" spans="1:12">
      <c r="A54" s="122">
        <v>8.3000000000000007</v>
      </c>
      <c r="B54" s="446" t="s">
        <v>24</v>
      </c>
      <c r="C54" s="446"/>
      <c r="D54" s="446"/>
      <c r="E54" s="301">
        <v>16029628</v>
      </c>
      <c r="F54" s="301">
        <v>23479423.02</v>
      </c>
      <c r="G54" s="371">
        <v>7875000</v>
      </c>
      <c r="H54" s="378">
        <f>'ESTIMACIÓN DE INGRESOS'!C99</f>
        <v>4740090</v>
      </c>
      <c r="I54" s="123">
        <f t="shared" si="2"/>
        <v>-0.70429195237718556</v>
      </c>
      <c r="J54" s="301">
        <v>4977095</v>
      </c>
      <c r="K54" s="301">
        <v>5225950</v>
      </c>
      <c r="L54" s="361">
        <v>5487247</v>
      </c>
    </row>
    <row r="55" spans="1:12">
      <c r="A55" s="122">
        <v>8.4</v>
      </c>
      <c r="B55" s="446" t="s">
        <v>1035</v>
      </c>
      <c r="C55" s="446"/>
      <c r="D55" s="446"/>
      <c r="E55" s="301"/>
      <c r="F55" s="301"/>
      <c r="G55" s="371"/>
      <c r="H55" s="378">
        <f>'ESTIMACIÓN DE INGRESOS'!C100</f>
        <v>0</v>
      </c>
      <c r="I55" s="123" t="e">
        <f t="shared" si="2"/>
        <v>#DIV/0!</v>
      </c>
      <c r="J55" s="301"/>
      <c r="K55" s="301"/>
      <c r="L55" s="361"/>
    </row>
    <row r="56" spans="1:12">
      <c r="A56" s="122">
        <v>8.5</v>
      </c>
      <c r="B56" s="446" t="s">
        <v>1036</v>
      </c>
      <c r="C56" s="446"/>
      <c r="D56" s="446"/>
      <c r="E56" s="301"/>
      <c r="F56" s="301"/>
      <c r="G56" s="371"/>
      <c r="H56" s="378">
        <f>'ESTIMACIÓN DE INGRESOS'!C101</f>
        <v>0</v>
      </c>
      <c r="I56" s="123" t="e">
        <f t="shared" si="2"/>
        <v>#DIV/0!</v>
      </c>
      <c r="J56" s="301"/>
      <c r="K56" s="301"/>
      <c r="L56" s="361"/>
    </row>
    <row r="57" spans="1:12" ht="24.75" customHeight="1">
      <c r="A57" s="223">
        <v>9</v>
      </c>
      <c r="B57" s="441" t="s">
        <v>1037</v>
      </c>
      <c r="C57" s="441"/>
      <c r="D57" s="441"/>
      <c r="E57" s="303">
        <f>SUM(E58:E64)</f>
        <v>0</v>
      </c>
      <c r="F57" s="303">
        <f>SUM(F58:F64)</f>
        <v>0</v>
      </c>
      <c r="G57" s="373">
        <f>SUM(G58:G64)</f>
        <v>0</v>
      </c>
      <c r="H57" s="379">
        <f>SUM(H58:H64)</f>
        <v>0</v>
      </c>
      <c r="I57" s="225" t="e">
        <f t="shared" si="2"/>
        <v>#DIV/0!</v>
      </c>
      <c r="J57" s="303">
        <f>SUM(J58:J64)</f>
        <v>0</v>
      </c>
      <c r="K57" s="303">
        <f>SUM(K58:K64)</f>
        <v>0</v>
      </c>
      <c r="L57" s="363">
        <f>SUM(L58:L64)</f>
        <v>0</v>
      </c>
    </row>
    <row r="58" spans="1:12">
      <c r="A58" s="122">
        <v>9.1</v>
      </c>
      <c r="B58" s="446" t="s">
        <v>1038</v>
      </c>
      <c r="C58" s="446"/>
      <c r="D58" s="446"/>
      <c r="E58" s="301"/>
      <c r="F58" s="301"/>
      <c r="G58" s="371"/>
      <c r="H58" s="378">
        <f>'ESTIMACIÓN DE INGRESOS'!C103</f>
        <v>0</v>
      </c>
      <c r="I58" s="123" t="e">
        <f t="shared" si="2"/>
        <v>#DIV/0!</v>
      </c>
      <c r="J58" s="301"/>
      <c r="K58" s="301"/>
      <c r="L58" s="361"/>
    </row>
    <row r="59" spans="1:12">
      <c r="A59" s="122">
        <v>9.1999999999999993</v>
      </c>
      <c r="B59" s="446" t="s">
        <v>1039</v>
      </c>
      <c r="C59" s="446"/>
      <c r="D59" s="446"/>
      <c r="E59" s="302"/>
      <c r="F59" s="302"/>
      <c r="G59" s="372"/>
      <c r="H59" s="380">
        <f>'ESTIMACIÓN DE INGRESOS'!C104</f>
        <v>0</v>
      </c>
      <c r="I59" s="298" t="e">
        <f t="shared" si="2"/>
        <v>#DIV/0!</v>
      </c>
      <c r="J59" s="302"/>
      <c r="K59" s="302"/>
      <c r="L59" s="362"/>
    </row>
    <row r="60" spans="1:12">
      <c r="A60" s="122">
        <v>9.3000000000000007</v>
      </c>
      <c r="B60" s="446" t="s">
        <v>1040</v>
      </c>
      <c r="C60" s="446"/>
      <c r="D60" s="446"/>
      <c r="E60" s="302"/>
      <c r="F60" s="302"/>
      <c r="G60" s="372"/>
      <c r="H60" s="378">
        <f>'ESTIMACIÓN DE INGRESOS'!C105</f>
        <v>0</v>
      </c>
      <c r="I60" s="123" t="e">
        <f t="shared" si="2"/>
        <v>#DIV/0!</v>
      </c>
      <c r="J60" s="302"/>
      <c r="K60" s="302"/>
      <c r="L60" s="362"/>
    </row>
    <row r="61" spans="1:12">
      <c r="A61" s="122">
        <v>9.4</v>
      </c>
      <c r="B61" s="446" t="s">
        <v>1041</v>
      </c>
      <c r="C61" s="446"/>
      <c r="D61" s="446"/>
      <c r="E61" s="302"/>
      <c r="F61" s="302"/>
      <c r="G61" s="372"/>
      <c r="H61" s="380">
        <f>'ESTIMACIÓN DE INGRESOS'!C106</f>
        <v>0</v>
      </c>
      <c r="I61" s="298" t="e">
        <f t="shared" si="2"/>
        <v>#DIV/0!</v>
      </c>
      <c r="J61" s="302"/>
      <c r="K61" s="302"/>
      <c r="L61" s="362"/>
    </row>
    <row r="62" spans="1:12">
      <c r="A62" s="122">
        <v>9.5</v>
      </c>
      <c r="B62" s="446" t="s">
        <v>66</v>
      </c>
      <c r="C62" s="446"/>
      <c r="D62" s="446"/>
      <c r="E62" s="302"/>
      <c r="F62" s="302"/>
      <c r="G62" s="372"/>
      <c r="H62" s="378">
        <f>'ESTIMACIÓN DE INGRESOS'!C107</f>
        <v>0</v>
      </c>
      <c r="I62" s="123" t="e">
        <f t="shared" si="2"/>
        <v>#DIV/0!</v>
      </c>
      <c r="J62" s="302"/>
      <c r="K62" s="302"/>
      <c r="L62" s="362"/>
    </row>
    <row r="63" spans="1:12">
      <c r="A63" s="122">
        <v>9.6</v>
      </c>
      <c r="B63" s="446" t="s">
        <v>1042</v>
      </c>
      <c r="C63" s="446"/>
      <c r="D63" s="446"/>
      <c r="E63" s="302"/>
      <c r="F63" s="302"/>
      <c r="G63" s="372"/>
      <c r="H63" s="380">
        <f>'ESTIMACIÓN DE INGRESOS'!C108</f>
        <v>0</v>
      </c>
      <c r="I63" s="298" t="e">
        <f t="shared" si="2"/>
        <v>#DIV/0!</v>
      </c>
      <c r="J63" s="302"/>
      <c r="K63" s="302"/>
      <c r="L63" s="362"/>
    </row>
    <row r="64" spans="1:12">
      <c r="A64" s="122">
        <v>9.6999999999999993</v>
      </c>
      <c r="B64" s="446" t="s">
        <v>1043</v>
      </c>
      <c r="C64" s="446"/>
      <c r="D64" s="446"/>
      <c r="E64" s="302"/>
      <c r="F64" s="302"/>
      <c r="G64" s="372"/>
      <c r="H64" s="378">
        <f>'ESTIMACIÓN DE INGRESOS'!C109</f>
        <v>0</v>
      </c>
      <c r="I64" s="125" t="e">
        <f t="shared" si="2"/>
        <v>#DIV/0!</v>
      </c>
      <c r="J64" s="302"/>
      <c r="K64" s="302"/>
      <c r="L64" s="362"/>
    </row>
    <row r="65" spans="1:12" ht="13.9" customHeight="1">
      <c r="A65" s="223">
        <v>0</v>
      </c>
      <c r="B65" s="441" t="s">
        <v>25</v>
      </c>
      <c r="C65" s="441"/>
      <c r="D65" s="441"/>
      <c r="E65" s="303">
        <f>SUM(E66:E68)</f>
        <v>7000000</v>
      </c>
      <c r="F65" s="303">
        <f>SUM(F66:F68)</f>
        <v>10209310.4</v>
      </c>
      <c r="G65" s="373">
        <f>SUM(G66:G68)</f>
        <v>0</v>
      </c>
      <c r="H65" s="379">
        <f>SUM(H66:H68)</f>
        <v>0</v>
      </c>
      <c r="I65" s="225">
        <f>H65/E65-1</f>
        <v>-1</v>
      </c>
      <c r="J65" s="303">
        <f>SUM(J66:J68)</f>
        <v>0</v>
      </c>
      <c r="K65" s="303">
        <f>SUM(K66:K68)</f>
        <v>0</v>
      </c>
      <c r="L65" s="363">
        <f>SUM(L66:L68)</f>
        <v>0</v>
      </c>
    </row>
    <row r="66" spans="1:12" ht="12.75" customHeight="1">
      <c r="A66" s="122">
        <v>0.1</v>
      </c>
      <c r="B66" s="448" t="s">
        <v>860</v>
      </c>
      <c r="C66" s="449"/>
      <c r="D66" s="450"/>
      <c r="E66" s="306">
        <v>7000000</v>
      </c>
      <c r="F66" s="306">
        <v>10209310.4</v>
      </c>
      <c r="G66" s="375"/>
      <c r="H66" s="381">
        <f>'ESTIMACIÓN DE INGRESOS'!C111</f>
        <v>0</v>
      </c>
      <c r="I66" s="125">
        <f t="shared" si="2"/>
        <v>-1</v>
      </c>
      <c r="J66" s="306"/>
      <c r="K66" s="306"/>
      <c r="L66" s="365"/>
    </row>
    <row r="67" spans="1:12">
      <c r="A67" s="122">
        <v>0.2</v>
      </c>
      <c r="B67" s="448" t="s">
        <v>1044</v>
      </c>
      <c r="C67" s="449"/>
      <c r="D67" s="450"/>
      <c r="E67" s="306"/>
      <c r="F67" s="306"/>
      <c r="G67" s="375"/>
      <c r="H67" s="382">
        <f>'ESTIMACIÓN DE INGRESOS'!C112</f>
        <v>0</v>
      </c>
      <c r="I67" s="299" t="e">
        <f t="shared" si="2"/>
        <v>#DIV/0!</v>
      </c>
      <c r="J67" s="306"/>
      <c r="K67" s="306"/>
      <c r="L67" s="365"/>
    </row>
    <row r="68" spans="1:12">
      <c r="A68" s="122">
        <v>0.3</v>
      </c>
      <c r="B68" s="339" t="s">
        <v>1045</v>
      </c>
      <c r="C68" s="340"/>
      <c r="D68" s="341"/>
      <c r="E68" s="306"/>
      <c r="F68" s="306"/>
      <c r="G68" s="375"/>
      <c r="H68" s="381">
        <f>'ESTIMACIÓN DE INGRESOS'!C113</f>
        <v>0</v>
      </c>
      <c r="I68" s="125" t="e">
        <f t="shared" si="2"/>
        <v>#DIV/0!</v>
      </c>
      <c r="J68" s="306"/>
      <c r="K68" s="306"/>
      <c r="L68" s="365"/>
    </row>
    <row r="69" spans="1:12" ht="22.9" customHeight="1">
      <c r="A69" s="455" t="s">
        <v>139</v>
      </c>
      <c r="B69" s="456"/>
      <c r="C69" s="456"/>
      <c r="D69" s="456"/>
      <c r="E69" s="304">
        <f>SUM(E6+E16+E22+E25+E32+E36+E41+E51+E57+E65)</f>
        <v>157986721.69999999</v>
      </c>
      <c r="F69" s="304">
        <f>SUM(F6+F16+F22+F25+F32+F36+F41+F51+F57+F65)</f>
        <v>185201858.82000002</v>
      </c>
      <c r="G69" s="376">
        <f>SUM(G6+G16+G22+G25+G32+G36+G41+G51+G57+G65)</f>
        <v>143614464</v>
      </c>
      <c r="H69" s="383">
        <f>SUM(H6+H16+H22+H25+H32+H36+H41+H51+H57+H65)</f>
        <v>150795187</v>
      </c>
      <c r="I69" s="226">
        <f>H69/E69-1</f>
        <v>-4.5519867888998644E-2</v>
      </c>
      <c r="J69" s="304">
        <f>SUM(J6+J16+J22+J25+J32+J36+J41+J51+J57+J65)</f>
        <v>157641948</v>
      </c>
      <c r="K69" s="304">
        <f>SUM(K6+K16+K22+K25+K32+K36+K41+K51+K57+K65)</f>
        <v>165524048</v>
      </c>
      <c r="L69" s="366">
        <f>SUM(L6+L16+L22+L25+L32+L36+L41+L51+L57+L65)</f>
        <v>173800247</v>
      </c>
    </row>
    <row r="70" spans="1:12" ht="12" customHeight="1">
      <c r="A70" s="454"/>
      <c r="B70" s="454"/>
      <c r="C70" s="454"/>
      <c r="D70" s="454"/>
      <c r="E70" s="454"/>
      <c r="F70" s="454"/>
      <c r="G70" s="454"/>
      <c r="H70" s="454"/>
      <c r="I70" s="454"/>
      <c r="J70" s="45"/>
      <c r="K70" s="45"/>
      <c r="L70" s="45"/>
    </row>
    <row r="71" spans="1:12" ht="12" customHeight="1">
      <c r="A71" s="65"/>
      <c r="B71" s="65"/>
      <c r="C71" s="65"/>
      <c r="D71" s="65"/>
      <c r="E71" s="65"/>
      <c r="F71" s="65"/>
      <c r="G71" s="65"/>
      <c r="H71" s="65"/>
      <c r="I71" s="65"/>
      <c r="J71" s="65"/>
      <c r="K71" s="65"/>
      <c r="L71" s="65"/>
    </row>
    <row r="72" spans="1:12" ht="28.15" customHeight="1">
      <c r="A72" s="65"/>
      <c r="B72" s="65"/>
      <c r="C72" s="65"/>
      <c r="D72" s="65"/>
      <c r="E72" s="65"/>
      <c r="F72" s="65"/>
      <c r="G72" s="65"/>
      <c r="H72" s="65"/>
      <c r="I72" s="65"/>
      <c r="J72" s="65"/>
      <c r="K72" s="65"/>
      <c r="L72" s="65"/>
    </row>
    <row r="73" spans="1:12" ht="16.899999999999999" customHeight="1">
      <c r="A73" s="453" t="s">
        <v>1046</v>
      </c>
      <c r="B73" s="453"/>
      <c r="C73" s="453"/>
      <c r="D73" s="453"/>
      <c r="E73" s="52"/>
      <c r="F73" s="52"/>
      <c r="G73" s="52"/>
      <c r="H73" s="52"/>
      <c r="I73" s="52"/>
      <c r="J73" s="52"/>
      <c r="K73" s="52"/>
      <c r="L73" s="52"/>
    </row>
    <row r="74" spans="1:12">
      <c r="A74" s="229" t="s">
        <v>26</v>
      </c>
      <c r="B74" s="230" t="s">
        <v>3</v>
      </c>
      <c r="C74" s="231" t="s">
        <v>851</v>
      </c>
      <c r="D74" s="232" t="s">
        <v>28</v>
      </c>
      <c r="E74" s="4"/>
      <c r="F74" s="4"/>
      <c r="G74" s="4"/>
      <c r="H74" s="4"/>
      <c r="I74" s="4"/>
      <c r="J74" s="4"/>
      <c r="K74" s="4"/>
      <c r="L74" s="4"/>
    </row>
    <row r="75" spans="1:12" ht="18.75" customHeight="1">
      <c r="A75" s="5">
        <v>1</v>
      </c>
      <c r="B75" s="6" t="s">
        <v>1047</v>
      </c>
      <c r="C75" s="7">
        <f>H6+H16+H22+H25+H32+H36+H41</f>
        <v>29339252</v>
      </c>
      <c r="D75" s="8">
        <f>C75/$C$78</f>
        <v>0.19456358378334715</v>
      </c>
    </row>
    <row r="76" spans="1:12" ht="102">
      <c r="A76" s="5">
        <v>2</v>
      </c>
      <c r="B76" s="6" t="s">
        <v>1107</v>
      </c>
      <c r="C76" s="7">
        <f>H51+H57</f>
        <v>121455935</v>
      </c>
      <c r="D76" s="8">
        <f t="shared" ref="D76:D77" si="4">C76/$C$78</f>
        <v>0.80543641621665285</v>
      </c>
    </row>
    <row r="77" spans="1:12" ht="25.5">
      <c r="A77" s="5">
        <v>3</v>
      </c>
      <c r="B77" s="6" t="s">
        <v>1048</v>
      </c>
      <c r="C77" s="7">
        <f>H65</f>
        <v>0</v>
      </c>
      <c r="D77" s="8">
        <f t="shared" si="4"/>
        <v>0</v>
      </c>
    </row>
    <row r="78" spans="1:12">
      <c r="A78" s="118"/>
      <c r="B78" s="233" t="s">
        <v>850</v>
      </c>
      <c r="C78" s="234">
        <f>SUM(C75:C77)</f>
        <v>150795187</v>
      </c>
      <c r="D78" s="235">
        <f>SUM(D75:D77)</f>
        <v>1</v>
      </c>
    </row>
    <row r="79" spans="1:12" ht="55.15" customHeight="1">
      <c r="A79" s="447" t="s">
        <v>1051</v>
      </c>
      <c r="B79" s="447"/>
      <c r="C79" s="447"/>
      <c r="D79" s="447"/>
      <c r="E79" s="52"/>
      <c r="F79" s="52"/>
      <c r="G79" s="52"/>
      <c r="H79" s="52"/>
      <c r="I79" s="52"/>
      <c r="J79" s="52"/>
      <c r="K79" s="52"/>
      <c r="L79" s="52"/>
    </row>
    <row r="80" spans="1:12">
      <c r="A80" s="236" t="s">
        <v>30</v>
      </c>
      <c r="B80" s="236" t="s">
        <v>3</v>
      </c>
      <c r="C80" s="237" t="s">
        <v>851</v>
      </c>
      <c r="D80" s="238" t="s">
        <v>28</v>
      </c>
      <c r="E80" s="4"/>
      <c r="F80" s="4"/>
      <c r="G80" s="4"/>
      <c r="H80" s="4"/>
      <c r="I80" s="4"/>
      <c r="J80" s="4"/>
      <c r="K80" s="4"/>
      <c r="L80" s="4"/>
    </row>
    <row r="81" spans="1:4">
      <c r="A81" s="5">
        <v>1.1000000000000001</v>
      </c>
      <c r="B81" s="59" t="s">
        <v>846</v>
      </c>
      <c r="C81" s="10">
        <f>'PRESUP.EGRESOS FUENTE FINANCIAM'!C433</f>
        <v>29339252</v>
      </c>
      <c r="D81" s="8">
        <f>C81/$C$88</f>
        <v>0.23947556224667663</v>
      </c>
    </row>
    <row r="82" spans="1:4">
      <c r="A82" s="5">
        <v>1.2</v>
      </c>
      <c r="B82" s="9" t="s">
        <v>31</v>
      </c>
      <c r="C82" s="10">
        <f>'PRESUP.EGRESOS FUENTE FINANCIAM'!D433</f>
        <v>0</v>
      </c>
      <c r="D82" s="8">
        <f t="shared" ref="D82:D87" si="5">C82/$C$88</f>
        <v>0</v>
      </c>
    </row>
    <row r="83" spans="1:4">
      <c r="A83" s="5">
        <v>1.3</v>
      </c>
      <c r="B83" s="9" t="s">
        <v>1049</v>
      </c>
      <c r="C83" s="10">
        <f>'PRESUP.EGRESOS FUENTE FINANCIAM'!E433</f>
        <v>0</v>
      </c>
      <c r="D83" s="8">
        <f t="shared" si="5"/>
        <v>0</v>
      </c>
    </row>
    <row r="84" spans="1:4">
      <c r="A84" s="5">
        <v>1.4</v>
      </c>
      <c r="B84" s="9" t="s">
        <v>32</v>
      </c>
      <c r="C84" s="10">
        <f>'PRESUP.EGRESOS FUENTE FINANCIAM'!F433</f>
        <v>0</v>
      </c>
      <c r="D84" s="8">
        <f t="shared" si="5"/>
        <v>0</v>
      </c>
    </row>
    <row r="85" spans="1:4">
      <c r="A85" s="5">
        <v>1.5</v>
      </c>
      <c r="B85" s="9" t="s">
        <v>33</v>
      </c>
      <c r="C85" s="10">
        <f>'PRESUP.EGRESOS FUENTE FINANCIAM'!G433</f>
        <v>92345345</v>
      </c>
      <c r="D85" s="8">
        <f t="shared" si="5"/>
        <v>0.75374973481731322</v>
      </c>
    </row>
    <row r="86" spans="1:4">
      <c r="A86" s="5">
        <v>1.6</v>
      </c>
      <c r="B86" s="9" t="s">
        <v>1106</v>
      </c>
      <c r="C86" s="10">
        <f>'PRESUP.EGRESOS FUENTE FINANCIAM'!H433</f>
        <v>830000</v>
      </c>
      <c r="D86" s="8">
        <f t="shared" si="5"/>
        <v>6.7747029360101475E-3</v>
      </c>
    </row>
    <row r="87" spans="1:4">
      <c r="A87" s="5">
        <v>1.7</v>
      </c>
      <c r="B87" s="9" t="s">
        <v>1050</v>
      </c>
      <c r="C87" s="10">
        <f>'PRESUP.EGRESOS FUENTE FINANCIAM'!I433</f>
        <v>0</v>
      </c>
      <c r="D87" s="8">
        <f t="shared" si="5"/>
        <v>0</v>
      </c>
    </row>
    <row r="88" spans="1:4">
      <c r="A88" s="239"/>
      <c r="B88" s="233" t="s">
        <v>850</v>
      </c>
      <c r="C88" s="234">
        <f>SUM(C81:C87)</f>
        <v>122514597</v>
      </c>
      <c r="D88" s="240">
        <f>SUM(D81:D87)</f>
        <v>1</v>
      </c>
    </row>
    <row r="91" spans="1:4" ht="36.6" customHeight="1">
      <c r="A91" s="447" t="s">
        <v>1052</v>
      </c>
      <c r="B91" s="447"/>
      <c r="C91" s="447"/>
      <c r="D91" s="447"/>
    </row>
    <row r="92" spans="1:4" ht="12.75" customHeight="1">
      <c r="A92" s="119"/>
      <c r="B92" s="119"/>
      <c r="C92" s="120"/>
      <c r="D92" s="121"/>
    </row>
    <row r="93" spans="1:4" ht="19.149999999999999" customHeight="1">
      <c r="A93" s="5">
        <v>2.5</v>
      </c>
      <c r="B93" s="9" t="s">
        <v>33</v>
      </c>
      <c r="C93" s="10">
        <f>'PRESUP.EGRESOS FUENTE FINANCIAM'!J433</f>
        <v>23540500</v>
      </c>
      <c r="D93" s="8">
        <f>C93/$C$96</f>
        <v>0.83239069623370654</v>
      </c>
    </row>
    <row r="94" spans="1:4" ht="19.149999999999999" customHeight="1">
      <c r="A94" s="5">
        <v>2.6</v>
      </c>
      <c r="B94" s="9" t="s">
        <v>1106</v>
      </c>
      <c r="C94" s="10">
        <f>'PRESUP.EGRESOS FUENTE FINANCIAM'!K433</f>
        <v>2000000</v>
      </c>
      <c r="D94" s="8">
        <f t="shared" ref="D94:D95" si="6">C94/$C$96</f>
        <v>7.0719882435267445E-2</v>
      </c>
    </row>
    <row r="95" spans="1:4" ht="24" customHeight="1">
      <c r="A95" s="5">
        <v>2.7</v>
      </c>
      <c r="B95" s="267" t="s">
        <v>1066</v>
      </c>
      <c r="C95" s="10">
        <f>'PRESUP.EGRESOS FUENTE FINANCIAM'!L433</f>
        <v>2740090</v>
      </c>
      <c r="D95" s="8">
        <f t="shared" si="6"/>
        <v>9.6889421331025974E-2</v>
      </c>
    </row>
    <row r="96" spans="1:4">
      <c r="A96" s="239"/>
      <c r="B96" s="233" t="s">
        <v>850</v>
      </c>
      <c r="C96" s="234">
        <f>SUM(C93:C95)</f>
        <v>28280590</v>
      </c>
      <c r="D96" s="240">
        <f>SUM(D93:D95)</f>
        <v>0.99999999999999989</v>
      </c>
    </row>
  </sheetData>
  <sheetProtection sheet="1" objects="1" scenarios="1"/>
  <mergeCells count="78">
    <mergeCell ref="A1:L1"/>
    <mergeCell ref="A2:L2"/>
    <mergeCell ref="F3:F4"/>
    <mergeCell ref="G3:G4"/>
    <mergeCell ref="J3:J4"/>
    <mergeCell ref="K3:K4"/>
    <mergeCell ref="L3:L4"/>
    <mergeCell ref="I3:I4"/>
    <mergeCell ref="A3:D4"/>
    <mergeCell ref="E3:E4"/>
    <mergeCell ref="H3:H4"/>
    <mergeCell ref="B34:D34"/>
    <mergeCell ref="B39:D39"/>
    <mergeCell ref="B27:D27"/>
    <mergeCell ref="B26:D26"/>
    <mergeCell ref="A79:D79"/>
    <mergeCell ref="A73:D73"/>
    <mergeCell ref="A70:I70"/>
    <mergeCell ref="B62:D62"/>
    <mergeCell ref="B65:D65"/>
    <mergeCell ref="A69:D69"/>
    <mergeCell ref="B47:D47"/>
    <mergeCell ref="B48:D48"/>
    <mergeCell ref="B49:D49"/>
    <mergeCell ref="B43:D43"/>
    <mergeCell ref="B44:D44"/>
    <mergeCell ref="B45:D45"/>
    <mergeCell ref="B64:D64"/>
    <mergeCell ref="B61:D61"/>
    <mergeCell ref="B54:D54"/>
    <mergeCell ref="B57:D57"/>
    <mergeCell ref="B56:D56"/>
    <mergeCell ref="B6:D6"/>
    <mergeCell ref="B42:D42"/>
    <mergeCell ref="B28:D28"/>
    <mergeCell ref="B29:D29"/>
    <mergeCell ref="B31:D31"/>
    <mergeCell ref="B32:D32"/>
    <mergeCell ref="B17:D17"/>
    <mergeCell ref="B18:D18"/>
    <mergeCell ref="B19:D19"/>
    <mergeCell ref="B13:D13"/>
    <mergeCell ref="B15:D15"/>
    <mergeCell ref="B33:D33"/>
    <mergeCell ref="B35:D35"/>
    <mergeCell ref="B36:D36"/>
    <mergeCell ref="B37:D37"/>
    <mergeCell ref="B38:D38"/>
    <mergeCell ref="B51:D51"/>
    <mergeCell ref="B55:D55"/>
    <mergeCell ref="A91:D91"/>
    <mergeCell ref="B30:D30"/>
    <mergeCell ref="B52:D52"/>
    <mergeCell ref="B67:D67"/>
    <mergeCell ref="B50:D50"/>
    <mergeCell ref="B40:D40"/>
    <mergeCell ref="B41:D41"/>
    <mergeCell ref="B53:D53"/>
    <mergeCell ref="B46:D46"/>
    <mergeCell ref="B66:D66"/>
    <mergeCell ref="B63:D63"/>
    <mergeCell ref="B58:D58"/>
    <mergeCell ref="B59:D59"/>
    <mergeCell ref="B60:D60"/>
    <mergeCell ref="B7:D7"/>
    <mergeCell ref="B8:D8"/>
    <mergeCell ref="B9:D9"/>
    <mergeCell ref="B10:D10"/>
    <mergeCell ref="B11:D11"/>
    <mergeCell ref="B12:D12"/>
    <mergeCell ref="B16:D16"/>
    <mergeCell ref="B22:D22"/>
    <mergeCell ref="B23:D23"/>
    <mergeCell ref="B25:D25"/>
    <mergeCell ref="B14:D14"/>
    <mergeCell ref="B24:D24"/>
    <mergeCell ref="B20:D20"/>
    <mergeCell ref="B21:D21"/>
  </mergeCells>
  <dataValidations count="1">
    <dataValidation type="whole" operator="greaterThanOrEqual" allowBlank="1" showInputMessage="1" showErrorMessage="1" sqref="H65:H68 F37:G40 H61 F17:G21 F26:G31 F7:G15 F33:G35 F58:G68 E6:E15 E57:E68 E52:G56 E17:E41 E51:H51 F22:H22 F25:H25 F32:H32 F36:H36 F41:H41 F6:H6 F57:H57 F23:G24 J6:L15 J17:L41 J51:L68">
      <formula1>0</formula1>
    </dataValidation>
  </dataValidations>
  <printOptions horizontalCentered="1"/>
  <pageMargins left="0.98425196850393704" right="0.55118110236220474" top="0.55118110236220474" bottom="1.0236220472440944" header="0.35433070866141736" footer="0.59055118110236227"/>
  <pageSetup paperSize="5" scale="75" orientation="landscape" horizontalDpi="4294967295" verticalDpi="4294967295" r:id="rId1"/>
  <headerFooter>
    <oddFooter xml:space="preserve">&amp;L&amp;"-,Cursiva"&amp;10       Ejercicio Fiscal 2019&amp;R&amp;"-,Cursiva"&amp;10Página &amp;P de &amp;N&amp;K00+000--&amp;11---&amp;"-,Normal"------    </oddFooter>
  </headerFooter>
  <drawing r:id="rId2"/>
</worksheet>
</file>

<file path=xl/worksheets/sheet4.xml><?xml version="1.0" encoding="utf-8"?>
<worksheet xmlns="http://schemas.openxmlformats.org/spreadsheetml/2006/main" xmlns:r="http://schemas.openxmlformats.org/officeDocument/2006/relationships">
  <sheetPr codeName="Hoja11">
    <tabColor rgb="FF00736F"/>
  </sheetPr>
  <dimension ref="A1:IZ222"/>
  <sheetViews>
    <sheetView showGridLines="0" topLeftCell="A43" zoomScale="110" zoomScaleNormal="110" workbookViewId="0">
      <selection activeCell="H45" sqref="H45"/>
    </sheetView>
  </sheetViews>
  <sheetFormatPr baseColWidth="10" defaultColWidth="0" defaultRowHeight="15" customHeight="1" zeroHeight="1"/>
  <cols>
    <col min="1" max="1" width="8.42578125" style="20" customWidth="1"/>
    <col min="2" max="2" width="32.85546875" style="18" customWidth="1"/>
    <col min="3" max="3" width="17.140625" style="22" customWidth="1"/>
    <col min="4" max="4" width="15.42578125" style="23" customWidth="1"/>
    <col min="5" max="5" width="18.7109375" style="18" customWidth="1"/>
    <col min="6" max="6" width="20" style="18" customWidth="1"/>
    <col min="7" max="7" width="18.85546875" style="18" customWidth="1"/>
    <col min="8" max="8" width="18.7109375" style="18" customWidth="1"/>
    <col min="9" max="9" width="23.7109375" style="18" customWidth="1"/>
    <col min="10" max="11" width="21.42578125" style="18" customWidth="1"/>
    <col min="12" max="12" width="20.42578125" style="18" customWidth="1"/>
    <col min="13" max="14" width="0" style="18" hidden="1" customWidth="1"/>
    <col min="15" max="22" width="11.42578125" style="18" hidden="1" customWidth="1"/>
    <col min="23" max="88" width="0" style="18" hidden="1" customWidth="1"/>
    <col min="89" max="16384" width="11.42578125" style="18" hidden="1"/>
  </cols>
  <sheetData>
    <row r="1" spans="1:12" ht="27" customHeight="1">
      <c r="A1" s="458" t="s">
        <v>1144</v>
      </c>
      <c r="B1" s="458"/>
      <c r="C1" s="458"/>
      <c r="D1" s="458"/>
      <c r="E1" s="458"/>
      <c r="F1" s="458"/>
      <c r="G1" s="458"/>
      <c r="H1" s="458"/>
      <c r="I1" s="458"/>
      <c r="J1" s="458"/>
      <c r="K1" s="458"/>
      <c r="L1" s="458"/>
    </row>
    <row r="2" spans="1:12" ht="21" customHeight="1">
      <c r="A2" s="460" t="str">
        <f>'ESTIMACIÓN DE INGRESOS'!A2:C2</f>
        <v>Nombre del Municipio: Teocaltiche</v>
      </c>
      <c r="B2" s="460"/>
      <c r="C2" s="460"/>
      <c r="D2" s="460"/>
      <c r="E2" s="460"/>
      <c r="F2" s="460"/>
      <c r="G2" s="460"/>
      <c r="H2" s="460"/>
      <c r="I2" s="460"/>
      <c r="J2" s="460"/>
      <c r="K2" s="460"/>
      <c r="L2" s="460"/>
    </row>
    <row r="3" spans="1:12" s="13" customFormat="1" ht="9.75" customHeight="1">
      <c r="A3" s="474" t="s">
        <v>5</v>
      </c>
      <c r="B3" s="474"/>
      <c r="C3" s="474"/>
      <c r="D3" s="474"/>
      <c r="E3" s="465" t="s">
        <v>1093</v>
      </c>
      <c r="F3" s="465" t="s">
        <v>1094</v>
      </c>
      <c r="G3" s="473" t="s">
        <v>908</v>
      </c>
      <c r="H3" s="465" t="s">
        <v>909</v>
      </c>
      <c r="I3" s="471" t="s">
        <v>910</v>
      </c>
      <c r="J3" s="465" t="s">
        <v>1095</v>
      </c>
      <c r="K3" s="465" t="s">
        <v>1096</v>
      </c>
      <c r="L3" s="465" t="s">
        <v>1097</v>
      </c>
    </row>
    <row r="4" spans="1:12" s="13" customFormat="1" ht="11.25" customHeight="1">
      <c r="A4" s="474"/>
      <c r="B4" s="474"/>
      <c r="C4" s="474"/>
      <c r="D4" s="474"/>
      <c r="E4" s="465"/>
      <c r="F4" s="465"/>
      <c r="G4" s="473"/>
      <c r="H4" s="465"/>
      <c r="I4" s="471"/>
      <c r="J4" s="465"/>
      <c r="K4" s="465"/>
      <c r="L4" s="465"/>
    </row>
    <row r="5" spans="1:12" s="13" customFormat="1" ht="15.75">
      <c r="A5" s="384" t="s">
        <v>34</v>
      </c>
      <c r="B5" s="385"/>
      <c r="C5" s="385"/>
      <c r="D5" s="385"/>
      <c r="E5" s="385"/>
      <c r="F5" s="385"/>
      <c r="G5" s="385"/>
      <c r="H5" s="384"/>
      <c r="I5" s="386"/>
      <c r="J5" s="391"/>
      <c r="K5" s="391"/>
      <c r="L5" s="392"/>
    </row>
    <row r="6" spans="1:12" s="13" customFormat="1" ht="15" customHeight="1">
      <c r="A6" s="241">
        <v>1000</v>
      </c>
      <c r="B6" s="472" t="s">
        <v>35</v>
      </c>
      <c r="C6" s="472"/>
      <c r="D6" s="472"/>
      <c r="E6" s="307">
        <f>SUM(E7:E13)</f>
        <v>64803408.729999997</v>
      </c>
      <c r="F6" s="307">
        <f>SUM(F7:F13)</f>
        <v>65331985.059999995</v>
      </c>
      <c r="G6" s="307">
        <f>SUM(G7:G13)</f>
        <v>69107590</v>
      </c>
      <c r="H6" s="387">
        <f>SUM(H7:H13)</f>
        <v>69217903</v>
      </c>
      <c r="I6" s="242">
        <f>H6/E6-1</f>
        <v>6.812132812940086E-2</v>
      </c>
      <c r="J6" s="307">
        <f>SUM(J7:J13)</f>
        <v>71232514.090000004</v>
      </c>
      <c r="K6" s="307">
        <f>SUM(K7:K13)</f>
        <v>73307753.75999999</v>
      </c>
      <c r="L6" s="307">
        <f>SUM(L7:L13)</f>
        <v>75445737</v>
      </c>
    </row>
    <row r="7" spans="1:12" s="13" customFormat="1" ht="15" customHeight="1">
      <c r="A7" s="48">
        <v>1100</v>
      </c>
      <c r="B7" s="469" t="s">
        <v>36</v>
      </c>
      <c r="C7" s="469"/>
      <c r="D7" s="469"/>
      <c r="E7" s="308">
        <v>46378076.259999998</v>
      </c>
      <c r="F7" s="308">
        <v>46018760.719999999</v>
      </c>
      <c r="G7" s="308">
        <v>50149512</v>
      </c>
      <c r="H7" s="388">
        <f>'PRESUP.EGRESOS FUENTE FINANCIAM'!M7</f>
        <v>46526400</v>
      </c>
      <c r="I7" s="55">
        <f>H7/E7-1</f>
        <v>3.1981434324375169E-3</v>
      </c>
      <c r="J7" s="308">
        <v>47922192</v>
      </c>
      <c r="K7" s="308">
        <v>49359857.759999998</v>
      </c>
      <c r="L7" s="308">
        <v>50840654</v>
      </c>
    </row>
    <row r="8" spans="1:12" s="13" customFormat="1" ht="15" customHeight="1">
      <c r="A8" s="48">
        <v>1200</v>
      </c>
      <c r="B8" s="469" t="s">
        <v>37</v>
      </c>
      <c r="C8" s="469"/>
      <c r="D8" s="469"/>
      <c r="E8" s="308">
        <v>4395141.1200000001</v>
      </c>
      <c r="F8" s="308">
        <v>6028780.0199999996</v>
      </c>
      <c r="G8" s="308">
        <v>5870064</v>
      </c>
      <c r="H8" s="388">
        <f>'PRESUP.EGRESOS FUENTE FINANCIAM'!M12</f>
        <v>9576743</v>
      </c>
      <c r="I8" s="55">
        <f t="shared" ref="I8:I13" si="0">H8/E8-1</f>
        <v>1.1789386821781958</v>
      </c>
      <c r="J8" s="308">
        <v>9864045.2899999991</v>
      </c>
      <c r="K8" s="308">
        <v>10159966</v>
      </c>
      <c r="L8" s="308">
        <v>10464765</v>
      </c>
    </row>
    <row r="9" spans="1:12" s="13" customFormat="1" ht="15" customHeight="1">
      <c r="A9" s="48">
        <v>1300</v>
      </c>
      <c r="B9" s="469" t="s">
        <v>38</v>
      </c>
      <c r="C9" s="469"/>
      <c r="D9" s="469"/>
      <c r="E9" s="309">
        <v>9846662</v>
      </c>
      <c r="F9" s="309">
        <v>10229589</v>
      </c>
      <c r="G9" s="309">
        <v>10245014</v>
      </c>
      <c r="H9" s="388">
        <f>'PRESUP.EGRESOS FUENTE FINANCIAM'!M17</f>
        <v>10340560</v>
      </c>
      <c r="I9" s="55">
        <f t="shared" si="0"/>
        <v>5.0158926954129157E-2</v>
      </c>
      <c r="J9" s="309">
        <v>10650776.800000001</v>
      </c>
      <c r="K9" s="309">
        <v>10970300</v>
      </c>
      <c r="L9" s="309">
        <v>11299409</v>
      </c>
    </row>
    <row r="10" spans="1:12" s="13" customFormat="1" ht="15" customHeight="1">
      <c r="A10" s="48">
        <v>1400</v>
      </c>
      <c r="B10" s="469" t="s">
        <v>39</v>
      </c>
      <c r="C10" s="469"/>
      <c r="D10" s="469"/>
      <c r="E10" s="309">
        <v>2008966.1</v>
      </c>
      <c r="F10" s="309">
        <v>1958706.03</v>
      </c>
      <c r="G10" s="309">
        <v>2340000</v>
      </c>
      <c r="H10" s="388">
        <f>'PRESUP.EGRESOS FUENTE FINANCIAM'!M26</f>
        <v>2074200</v>
      </c>
      <c r="I10" s="55">
        <f t="shared" si="0"/>
        <v>3.2471379183551141E-2</v>
      </c>
      <c r="J10" s="309">
        <v>2074500</v>
      </c>
      <c r="K10" s="309">
        <v>2075000</v>
      </c>
      <c r="L10" s="309">
        <v>2076000</v>
      </c>
    </row>
    <row r="11" spans="1:12" s="13" customFormat="1" ht="15" customHeight="1">
      <c r="A11" s="48">
        <v>1500</v>
      </c>
      <c r="B11" s="469" t="s">
        <v>40</v>
      </c>
      <c r="C11" s="469"/>
      <c r="D11" s="469"/>
      <c r="E11" s="309">
        <v>2174563.25</v>
      </c>
      <c r="F11" s="309">
        <v>1096149.29</v>
      </c>
      <c r="G11" s="309">
        <v>503000</v>
      </c>
      <c r="H11" s="388">
        <f>'PRESUP.EGRESOS FUENTE FINANCIAM'!M31</f>
        <v>700000</v>
      </c>
      <c r="I11" s="55">
        <f t="shared" si="0"/>
        <v>-0.67809627979319531</v>
      </c>
      <c r="J11" s="309">
        <v>721000</v>
      </c>
      <c r="K11" s="309">
        <v>742630</v>
      </c>
      <c r="L11" s="309">
        <v>764909</v>
      </c>
    </row>
    <row r="12" spans="1:12" s="13" customFormat="1" ht="15" customHeight="1">
      <c r="A12" s="48">
        <v>1600</v>
      </c>
      <c r="B12" s="469" t="s">
        <v>41</v>
      </c>
      <c r="C12" s="469"/>
      <c r="D12" s="469"/>
      <c r="E12" s="309"/>
      <c r="F12" s="309"/>
      <c r="G12" s="309"/>
      <c r="H12" s="388">
        <f>'PRESUP.EGRESOS FUENTE FINANCIAM'!M38</f>
        <v>0</v>
      </c>
      <c r="I12" s="55" t="e">
        <f t="shared" si="0"/>
        <v>#DIV/0!</v>
      </c>
      <c r="J12" s="309"/>
      <c r="K12" s="309"/>
      <c r="L12" s="309"/>
    </row>
    <row r="13" spans="1:12" s="13" customFormat="1" ht="15" customHeight="1">
      <c r="A13" s="48">
        <v>1700</v>
      </c>
      <c r="B13" s="466" t="s">
        <v>42</v>
      </c>
      <c r="C13" s="467"/>
      <c r="D13" s="468"/>
      <c r="E13" s="308"/>
      <c r="F13" s="308"/>
      <c r="G13" s="308"/>
      <c r="H13" s="388">
        <f>'PRESUP.EGRESOS FUENTE FINANCIAM'!M40</f>
        <v>0</v>
      </c>
      <c r="I13" s="55" t="e">
        <f t="shared" si="0"/>
        <v>#DIV/0!</v>
      </c>
      <c r="J13" s="308"/>
      <c r="K13" s="308"/>
      <c r="L13" s="308"/>
    </row>
    <row r="14" spans="1:12" s="13" customFormat="1" ht="15" customHeight="1">
      <c r="A14" s="243">
        <v>2000</v>
      </c>
      <c r="B14" s="470" t="s">
        <v>43</v>
      </c>
      <c r="C14" s="470"/>
      <c r="D14" s="470"/>
      <c r="E14" s="310">
        <f>SUM(E15:E23)</f>
        <v>12889220.080000002</v>
      </c>
      <c r="F14" s="310">
        <f>SUM(F15:F23)</f>
        <v>13775039.079999998</v>
      </c>
      <c r="G14" s="310">
        <f>SUM(G15:G23)</f>
        <v>9236735</v>
      </c>
      <c r="H14" s="389">
        <f>SUM(H15:H23)</f>
        <v>14201000</v>
      </c>
      <c r="I14" s="244">
        <f>H14/E14-1</f>
        <v>0.1017734131202761</v>
      </c>
      <c r="J14" s="310">
        <f>SUM(J15:J23)</f>
        <v>14911050</v>
      </c>
      <c r="K14" s="310">
        <f>SUM(K15:K23)</f>
        <v>15237853</v>
      </c>
      <c r="L14" s="310">
        <f>SUM(L15:L23)</f>
        <v>15582244</v>
      </c>
    </row>
    <row r="15" spans="1:12" s="13" customFormat="1" ht="15" customHeight="1">
      <c r="A15" s="48">
        <v>2100</v>
      </c>
      <c r="B15" s="469" t="s">
        <v>44</v>
      </c>
      <c r="C15" s="469"/>
      <c r="D15" s="469"/>
      <c r="E15" s="308">
        <v>588501.17000000004</v>
      </c>
      <c r="F15" s="308">
        <v>974947.98</v>
      </c>
      <c r="G15" s="308">
        <v>614500</v>
      </c>
      <c r="H15" s="388">
        <f>'PRESUP.EGRESOS FUENTE FINANCIAM'!M44</f>
        <v>902000</v>
      </c>
      <c r="I15" s="55">
        <f>H15/E15-1</f>
        <v>0.53270723319037749</v>
      </c>
      <c r="J15" s="308">
        <v>947100</v>
      </c>
      <c r="K15" s="308">
        <v>994455</v>
      </c>
      <c r="L15" s="308">
        <v>1044178</v>
      </c>
    </row>
    <row r="16" spans="1:12" s="13" customFormat="1" ht="15" customHeight="1">
      <c r="A16" s="48">
        <v>2200</v>
      </c>
      <c r="B16" s="469" t="s">
        <v>1108</v>
      </c>
      <c r="C16" s="469"/>
      <c r="D16" s="469"/>
      <c r="E16" s="308">
        <v>724786.8</v>
      </c>
      <c r="F16" s="308">
        <v>513717.3</v>
      </c>
      <c r="G16" s="308">
        <v>300600</v>
      </c>
      <c r="H16" s="388">
        <f>'PRESUP.EGRESOS FUENTE FINANCIAM'!M53</f>
        <v>316500</v>
      </c>
      <c r="I16" s="55">
        <f t="shared" ref="I16:I23" si="1">H16/E16-1</f>
        <v>-0.56331986178556237</v>
      </c>
      <c r="J16" s="308">
        <v>332325</v>
      </c>
      <c r="K16" s="308">
        <v>348941</v>
      </c>
      <c r="L16" s="308">
        <v>366388</v>
      </c>
    </row>
    <row r="17" spans="1:12" s="13" customFormat="1" ht="15" customHeight="1">
      <c r="A17" s="48">
        <v>2300</v>
      </c>
      <c r="B17" s="469" t="s">
        <v>45</v>
      </c>
      <c r="C17" s="469"/>
      <c r="D17" s="469"/>
      <c r="E17" s="309"/>
      <c r="F17" s="309"/>
      <c r="G17" s="309"/>
      <c r="H17" s="388">
        <f>'PRESUP.EGRESOS FUENTE FINANCIAM'!M57</f>
        <v>0</v>
      </c>
      <c r="I17" s="55" t="e">
        <f t="shared" si="1"/>
        <v>#DIV/0!</v>
      </c>
      <c r="J17" s="309"/>
      <c r="K17" s="309"/>
      <c r="L17" s="309"/>
    </row>
    <row r="18" spans="1:12" s="13" customFormat="1" ht="15" customHeight="1">
      <c r="A18" s="48">
        <v>2400</v>
      </c>
      <c r="B18" s="469" t="s">
        <v>46</v>
      </c>
      <c r="C18" s="469"/>
      <c r="D18" s="469"/>
      <c r="E18" s="309">
        <v>1633268.41</v>
      </c>
      <c r="F18" s="309">
        <v>1471259.01</v>
      </c>
      <c r="G18" s="309">
        <v>659300</v>
      </c>
      <c r="H18" s="388">
        <f>'PRESUP.EGRESOS FUENTE FINANCIAM'!M67</f>
        <v>1905000</v>
      </c>
      <c r="I18" s="55">
        <f t="shared" si="1"/>
        <v>0.16637289274455513</v>
      </c>
      <c r="J18" s="309">
        <v>2000250</v>
      </c>
      <c r="K18" s="309">
        <v>2100262</v>
      </c>
      <c r="L18" s="309">
        <v>2205275</v>
      </c>
    </row>
    <row r="19" spans="1:12" s="13" customFormat="1" ht="15" customHeight="1">
      <c r="A19" s="48">
        <v>2500</v>
      </c>
      <c r="B19" s="469" t="s">
        <v>47</v>
      </c>
      <c r="C19" s="469"/>
      <c r="D19" s="469"/>
      <c r="E19" s="309">
        <v>1584291.19</v>
      </c>
      <c r="F19" s="309">
        <v>1282350.03</v>
      </c>
      <c r="G19" s="309">
        <v>681200</v>
      </c>
      <c r="H19" s="388">
        <f>'PRESUP.EGRESOS FUENTE FINANCIAM'!M77</f>
        <v>1455000</v>
      </c>
      <c r="I19" s="55">
        <f t="shared" si="1"/>
        <v>-8.1608223801332813E-2</v>
      </c>
      <c r="J19" s="309">
        <v>1527750</v>
      </c>
      <c r="K19" s="309">
        <v>1604138</v>
      </c>
      <c r="L19" s="309">
        <v>1684344</v>
      </c>
    </row>
    <row r="20" spans="1:12" s="13" customFormat="1" ht="15" customHeight="1">
      <c r="A20" s="48">
        <v>2600</v>
      </c>
      <c r="B20" s="469" t="s">
        <v>48</v>
      </c>
      <c r="C20" s="469"/>
      <c r="D20" s="469"/>
      <c r="E20" s="309">
        <v>6632082.7400000002</v>
      </c>
      <c r="F20" s="309">
        <v>7435077.0599999996</v>
      </c>
      <c r="G20" s="309">
        <v>6008635</v>
      </c>
      <c r="H20" s="388">
        <f>'PRESUP.EGRESOS FUENTE FINANCIAM'!M85</f>
        <v>7500000</v>
      </c>
      <c r="I20" s="55">
        <f t="shared" si="1"/>
        <v>0.13086647046264077</v>
      </c>
      <c r="J20" s="309">
        <v>7875000</v>
      </c>
      <c r="K20" s="309">
        <v>7850000</v>
      </c>
      <c r="L20" s="309">
        <v>7825000</v>
      </c>
    </row>
    <row r="21" spans="1:12" s="13" customFormat="1" ht="15" customHeight="1">
      <c r="A21" s="48">
        <v>2700</v>
      </c>
      <c r="B21" s="466" t="s">
        <v>49</v>
      </c>
      <c r="C21" s="467"/>
      <c r="D21" s="468"/>
      <c r="E21" s="309">
        <v>425073.33</v>
      </c>
      <c r="F21" s="309">
        <v>263597.49</v>
      </c>
      <c r="G21" s="309">
        <v>109000</v>
      </c>
      <c r="H21" s="388">
        <f>'PRESUP.EGRESOS FUENTE FINANCIAM'!M88</f>
        <v>255000</v>
      </c>
      <c r="I21" s="55">
        <f t="shared" si="1"/>
        <v>-0.40010350684668927</v>
      </c>
      <c r="J21" s="309">
        <v>267750</v>
      </c>
      <c r="K21" s="309">
        <v>281138</v>
      </c>
      <c r="L21" s="309">
        <v>295194</v>
      </c>
    </row>
    <row r="22" spans="1:12" s="13" customFormat="1" ht="15" customHeight="1">
      <c r="A22" s="48">
        <v>2800</v>
      </c>
      <c r="B22" s="466" t="s">
        <v>50</v>
      </c>
      <c r="C22" s="467"/>
      <c r="D22" s="468"/>
      <c r="E22" s="309">
        <v>54631.57</v>
      </c>
      <c r="F22" s="309">
        <v>4630.87</v>
      </c>
      <c r="G22" s="309">
        <v>4000</v>
      </c>
      <c r="H22" s="388">
        <f>'PRESUP.EGRESOS FUENTE FINANCIAM'!M94</f>
        <v>110000</v>
      </c>
      <c r="I22" s="55">
        <f t="shared" si="1"/>
        <v>1.0134878056771934</v>
      </c>
      <c r="J22" s="309">
        <v>115500</v>
      </c>
      <c r="K22" s="309">
        <v>121275</v>
      </c>
      <c r="L22" s="309">
        <v>127339</v>
      </c>
    </row>
    <row r="23" spans="1:12" s="13" customFormat="1" ht="15" customHeight="1">
      <c r="A23" s="48">
        <v>2900</v>
      </c>
      <c r="B23" s="469" t="s">
        <v>51</v>
      </c>
      <c r="C23" s="469"/>
      <c r="D23" s="469"/>
      <c r="E23" s="309">
        <v>1246584.8700000001</v>
      </c>
      <c r="F23" s="309">
        <v>1829459.34</v>
      </c>
      <c r="G23" s="309">
        <v>859500</v>
      </c>
      <c r="H23" s="388">
        <f>'PRESUP.EGRESOS FUENTE FINANCIAM'!M98</f>
        <v>1757500</v>
      </c>
      <c r="I23" s="55">
        <f t="shared" si="1"/>
        <v>0.40985186191133538</v>
      </c>
      <c r="J23" s="309">
        <v>1845375</v>
      </c>
      <c r="K23" s="309">
        <v>1937644</v>
      </c>
      <c r="L23" s="309">
        <v>2034526</v>
      </c>
    </row>
    <row r="24" spans="1:12" s="13" customFormat="1" ht="15" customHeight="1">
      <c r="A24" s="243">
        <v>3000</v>
      </c>
      <c r="B24" s="470" t="s">
        <v>52</v>
      </c>
      <c r="C24" s="470"/>
      <c r="D24" s="470"/>
      <c r="E24" s="310">
        <f>SUM(E25:E33)</f>
        <v>20322227.300000001</v>
      </c>
      <c r="F24" s="310">
        <f>SUM(F25:F33)</f>
        <v>26295911.260000002</v>
      </c>
      <c r="G24" s="310">
        <f>SUM(G25:G33)</f>
        <v>20610964</v>
      </c>
      <c r="H24" s="389">
        <f>SUM(H25:H33)</f>
        <v>26443618</v>
      </c>
      <c r="I24" s="244">
        <f>H24/E24-1</f>
        <v>0.30121652561183576</v>
      </c>
      <c r="J24" s="310">
        <f>SUM(J25:J33)</f>
        <v>26614548</v>
      </c>
      <c r="K24" s="310">
        <f>SUM(K25:K33)</f>
        <v>27920275</v>
      </c>
      <c r="L24" s="310">
        <f>SUM(L25:L33)</f>
        <v>29288789</v>
      </c>
    </row>
    <row r="25" spans="1:12" s="13" customFormat="1" ht="15" customHeight="1">
      <c r="A25" s="48">
        <v>3100</v>
      </c>
      <c r="B25" s="469" t="s">
        <v>53</v>
      </c>
      <c r="C25" s="469"/>
      <c r="D25" s="469"/>
      <c r="E25" s="308">
        <v>15934900.08</v>
      </c>
      <c r="F25" s="308">
        <v>18555118.59</v>
      </c>
      <c r="G25" s="308">
        <v>15779056</v>
      </c>
      <c r="H25" s="388">
        <f>'PRESUP.EGRESOS FUENTE FINANCIAM'!M109</f>
        <v>17984018</v>
      </c>
      <c r="I25" s="55">
        <f>H25/E25-1</f>
        <v>0.12859308246129908</v>
      </c>
      <c r="J25" s="308">
        <v>18883218</v>
      </c>
      <c r="K25" s="308">
        <v>19827379</v>
      </c>
      <c r="L25" s="308">
        <v>20818748</v>
      </c>
    </row>
    <row r="26" spans="1:12" s="13" customFormat="1" ht="15" customHeight="1">
      <c r="A26" s="48">
        <v>3200</v>
      </c>
      <c r="B26" s="469" t="s">
        <v>54</v>
      </c>
      <c r="C26" s="469"/>
      <c r="D26" s="469"/>
      <c r="E26" s="308">
        <v>896288.18</v>
      </c>
      <c r="F26" s="308">
        <v>1353983.79</v>
      </c>
      <c r="G26" s="308">
        <v>1022240</v>
      </c>
      <c r="H26" s="388">
        <f>'PRESUP.EGRESOS FUENTE FINANCIAM'!M119</f>
        <v>3173100</v>
      </c>
      <c r="I26" s="55">
        <f t="shared" ref="I26:I32" si="2">H26/E26-1</f>
        <v>2.5402675956297891</v>
      </c>
      <c r="J26" s="308">
        <v>3331755</v>
      </c>
      <c r="K26" s="308">
        <v>3498343</v>
      </c>
      <c r="L26" s="308">
        <v>3673260</v>
      </c>
    </row>
    <row r="27" spans="1:12" s="13" customFormat="1" ht="15" customHeight="1">
      <c r="A27" s="48">
        <v>3300</v>
      </c>
      <c r="B27" s="469" t="s">
        <v>55</v>
      </c>
      <c r="C27" s="469"/>
      <c r="D27" s="469"/>
      <c r="E27" s="309">
        <v>74289.3</v>
      </c>
      <c r="F27" s="309">
        <v>96723.75</v>
      </c>
      <c r="G27" s="309">
        <v>80000</v>
      </c>
      <c r="H27" s="388">
        <f>'PRESUP.EGRESOS FUENTE FINANCIAM'!M129</f>
        <v>86500</v>
      </c>
      <c r="I27" s="55">
        <f t="shared" si="2"/>
        <v>0.16436687382974391</v>
      </c>
      <c r="J27" s="309">
        <v>90825</v>
      </c>
      <c r="K27" s="309">
        <v>95366</v>
      </c>
      <c r="L27" s="309">
        <v>100134</v>
      </c>
    </row>
    <row r="28" spans="1:12" s="13" customFormat="1" ht="15" customHeight="1">
      <c r="A28" s="48">
        <v>3400</v>
      </c>
      <c r="B28" s="469" t="s">
        <v>56</v>
      </c>
      <c r="C28" s="469"/>
      <c r="D28" s="469"/>
      <c r="E28" s="309">
        <v>246957.44</v>
      </c>
      <c r="F28" s="309">
        <v>363215.35</v>
      </c>
      <c r="G28" s="309">
        <v>275000</v>
      </c>
      <c r="H28" s="388">
        <f>'PRESUP.EGRESOS FUENTE FINANCIAM'!M139</f>
        <v>665000</v>
      </c>
      <c r="I28" s="55">
        <f t="shared" si="2"/>
        <v>1.6927716775813679</v>
      </c>
      <c r="J28" s="309">
        <v>698250</v>
      </c>
      <c r="K28" s="309">
        <v>733162</v>
      </c>
      <c r="L28" s="309">
        <v>769821</v>
      </c>
    </row>
    <row r="29" spans="1:12" s="13" customFormat="1" ht="15" customHeight="1">
      <c r="A29" s="48">
        <v>3500</v>
      </c>
      <c r="B29" s="469" t="s">
        <v>57</v>
      </c>
      <c r="C29" s="469"/>
      <c r="D29" s="469"/>
      <c r="E29" s="309">
        <v>1751966.77</v>
      </c>
      <c r="F29" s="309">
        <v>1604539.92</v>
      </c>
      <c r="G29" s="309">
        <v>1341000</v>
      </c>
      <c r="H29" s="388">
        <f>'PRESUP.EGRESOS FUENTE FINANCIAM'!M149</f>
        <v>1185000</v>
      </c>
      <c r="I29" s="55">
        <f t="shared" si="2"/>
        <v>-0.32361730810681988</v>
      </c>
      <c r="J29" s="309">
        <v>1244250</v>
      </c>
      <c r="K29" s="309">
        <v>1306462</v>
      </c>
      <c r="L29" s="309">
        <v>1371786</v>
      </c>
    </row>
    <row r="30" spans="1:12" s="13" customFormat="1" ht="15" customHeight="1">
      <c r="A30" s="48">
        <v>3600</v>
      </c>
      <c r="B30" s="469" t="s">
        <v>58</v>
      </c>
      <c r="C30" s="469"/>
      <c r="D30" s="469"/>
      <c r="E30" s="309">
        <v>182888.08</v>
      </c>
      <c r="F30" s="309">
        <v>162589.01</v>
      </c>
      <c r="G30" s="309">
        <v>165000</v>
      </c>
      <c r="H30" s="388">
        <f>'PRESUP.EGRESOS FUENTE FINANCIAM'!M159</f>
        <v>160000</v>
      </c>
      <c r="I30" s="55">
        <f t="shared" si="2"/>
        <v>-0.1251480140203779</v>
      </c>
      <c r="J30" s="309">
        <v>168000</v>
      </c>
      <c r="K30" s="309">
        <v>176400</v>
      </c>
      <c r="L30" s="309">
        <v>185220</v>
      </c>
    </row>
    <row r="31" spans="1:12" s="13" customFormat="1" ht="15" customHeight="1">
      <c r="A31" s="48">
        <v>3700</v>
      </c>
      <c r="B31" s="466" t="s">
        <v>59</v>
      </c>
      <c r="C31" s="467"/>
      <c r="D31" s="468"/>
      <c r="E31" s="309">
        <v>489739.64</v>
      </c>
      <c r="F31" s="309">
        <v>617064.01</v>
      </c>
      <c r="G31" s="309">
        <v>165000</v>
      </c>
      <c r="H31" s="388">
        <f>'PRESUP.EGRESOS FUENTE FINANCIAM'!M167</f>
        <v>215000</v>
      </c>
      <c r="I31" s="55">
        <f t="shared" si="2"/>
        <v>-0.56099122382660305</v>
      </c>
      <c r="J31" s="309">
        <v>225750</v>
      </c>
      <c r="K31" s="309">
        <v>237038</v>
      </c>
      <c r="L31" s="309">
        <v>248889</v>
      </c>
    </row>
    <row r="32" spans="1:12" s="13" customFormat="1" ht="15" customHeight="1">
      <c r="A32" s="48">
        <v>3800</v>
      </c>
      <c r="B32" s="466" t="s">
        <v>60</v>
      </c>
      <c r="C32" s="467"/>
      <c r="D32" s="468"/>
      <c r="E32" s="309">
        <v>475196.13</v>
      </c>
      <c r="F32" s="309">
        <v>468965.55</v>
      </c>
      <c r="G32" s="309">
        <v>170000</v>
      </c>
      <c r="H32" s="388">
        <f>'PRESUP.EGRESOS FUENTE FINANCIAM'!M177</f>
        <v>450000</v>
      </c>
      <c r="I32" s="55">
        <f t="shared" si="2"/>
        <v>-5.3022590903675892E-2</v>
      </c>
      <c r="J32" s="309">
        <v>472500</v>
      </c>
      <c r="K32" s="309">
        <v>496125</v>
      </c>
      <c r="L32" s="309">
        <v>520931</v>
      </c>
    </row>
    <row r="33" spans="1:12" s="13" customFormat="1" ht="15" customHeight="1">
      <c r="A33" s="48">
        <v>3900</v>
      </c>
      <c r="B33" s="469" t="s">
        <v>61</v>
      </c>
      <c r="C33" s="469"/>
      <c r="D33" s="469"/>
      <c r="E33" s="309">
        <v>270001.68</v>
      </c>
      <c r="F33" s="309">
        <v>3073711.29</v>
      </c>
      <c r="G33" s="309">
        <v>1613668</v>
      </c>
      <c r="H33" s="388">
        <f>'PRESUP.EGRESOS FUENTE FINANCIAM'!M183</f>
        <v>2525000</v>
      </c>
      <c r="I33" s="55">
        <f>H33/E33-1</f>
        <v>8.3517936629135043</v>
      </c>
      <c r="J33" s="309">
        <v>1500000</v>
      </c>
      <c r="K33" s="309">
        <v>1550000</v>
      </c>
      <c r="L33" s="309">
        <v>1600000</v>
      </c>
    </row>
    <row r="34" spans="1:12" s="13" customFormat="1" ht="15" customHeight="1">
      <c r="A34" s="243">
        <v>4000</v>
      </c>
      <c r="B34" s="470" t="s">
        <v>62</v>
      </c>
      <c r="C34" s="470"/>
      <c r="D34" s="470"/>
      <c r="E34" s="310">
        <f>SUM(E35:E43)</f>
        <v>9114671.75</v>
      </c>
      <c r="F34" s="310">
        <f>SUM(F35:F43)</f>
        <v>14247075.1</v>
      </c>
      <c r="G34" s="310">
        <f>SUM(G35:G43)</f>
        <v>9119232</v>
      </c>
      <c r="H34" s="389">
        <f>SUM(H35:H43)</f>
        <v>10024076</v>
      </c>
      <c r="I34" s="244">
        <f>H34/E34-1</f>
        <v>9.9773669852674551E-2</v>
      </c>
      <c r="J34" s="310">
        <f>SUM(J35:J43)</f>
        <v>10294228</v>
      </c>
      <c r="K34" s="310">
        <f>SUM(K35:K43)</f>
        <v>10623435</v>
      </c>
      <c r="L34" s="310">
        <f>SUM(L35:L43)</f>
        <v>11063174</v>
      </c>
    </row>
    <row r="35" spans="1:12" s="13" customFormat="1" ht="15.75">
      <c r="A35" s="37">
        <v>4100</v>
      </c>
      <c r="B35" s="477" t="s">
        <v>1109</v>
      </c>
      <c r="C35" s="477"/>
      <c r="D35" s="477"/>
      <c r="E35" s="308"/>
      <c r="F35" s="308"/>
      <c r="G35" s="308"/>
      <c r="H35" s="388">
        <f>'PRESUP.EGRESOS FUENTE FINANCIAM'!M194</f>
        <v>0</v>
      </c>
      <c r="I35" s="55" t="e">
        <f t="shared" ref="I35:I77" si="3">H35/E35-1</f>
        <v>#DIV/0!</v>
      </c>
      <c r="J35" s="308"/>
      <c r="K35" s="308"/>
      <c r="L35" s="308"/>
    </row>
    <row r="36" spans="1:12" s="13" customFormat="1" ht="15" customHeight="1">
      <c r="A36" s="37">
        <v>4200</v>
      </c>
      <c r="B36" s="477" t="s">
        <v>63</v>
      </c>
      <c r="C36" s="477"/>
      <c r="D36" s="477"/>
      <c r="E36" s="309">
        <v>4640534.5</v>
      </c>
      <c r="F36" s="309">
        <v>4382527</v>
      </c>
      <c r="G36" s="309">
        <v>4198200</v>
      </c>
      <c r="H36" s="388">
        <f>'PRESUP.EGRESOS FUENTE FINANCIAM'!M204</f>
        <v>4309200</v>
      </c>
      <c r="I36" s="55">
        <f t="shared" si="3"/>
        <v>-7.1400072556297101E-2</v>
      </c>
      <c r="J36" s="309">
        <v>4438476</v>
      </c>
      <c r="K36" s="309">
        <v>4571630</v>
      </c>
      <c r="L36" s="309">
        <v>4708779</v>
      </c>
    </row>
    <row r="37" spans="1:12" s="13" customFormat="1" ht="15" customHeight="1">
      <c r="A37" s="37">
        <v>4300</v>
      </c>
      <c r="B37" s="479" t="s">
        <v>64</v>
      </c>
      <c r="C37" s="480"/>
      <c r="D37" s="481"/>
      <c r="E37" s="309"/>
      <c r="F37" s="309"/>
      <c r="G37" s="309"/>
      <c r="H37" s="388">
        <f>'PRESUP.EGRESOS FUENTE FINANCIAM'!M210</f>
        <v>0</v>
      </c>
      <c r="I37" s="55" t="e">
        <f t="shared" si="3"/>
        <v>#DIV/0!</v>
      </c>
      <c r="J37" s="309"/>
      <c r="K37" s="309"/>
      <c r="L37" s="309"/>
    </row>
    <row r="38" spans="1:12" s="13" customFormat="1" ht="15" customHeight="1">
      <c r="A38" s="37">
        <v>4400</v>
      </c>
      <c r="B38" s="477" t="s">
        <v>65</v>
      </c>
      <c r="C38" s="477"/>
      <c r="D38" s="477"/>
      <c r="E38" s="308">
        <v>940456.08</v>
      </c>
      <c r="F38" s="308">
        <v>5857973.0999999996</v>
      </c>
      <c r="G38" s="308">
        <v>943800</v>
      </c>
      <c r="H38" s="388">
        <f>'PRESUP.EGRESOS FUENTE FINANCIAM'!M220</f>
        <v>995000</v>
      </c>
      <c r="I38" s="55">
        <f>H38/E38-1</f>
        <v>5.7997307008744059E-2</v>
      </c>
      <c r="J38" s="308">
        <v>995000</v>
      </c>
      <c r="K38" s="308">
        <v>1044750</v>
      </c>
      <c r="L38" s="308">
        <v>1096988</v>
      </c>
    </row>
    <row r="39" spans="1:12" s="13" customFormat="1" ht="15" customHeight="1">
      <c r="A39" s="37">
        <v>4500</v>
      </c>
      <c r="B39" s="469" t="s">
        <v>66</v>
      </c>
      <c r="C39" s="469"/>
      <c r="D39" s="469"/>
      <c r="E39" s="309">
        <v>3533681.17</v>
      </c>
      <c r="F39" s="309">
        <v>4006575</v>
      </c>
      <c r="G39" s="309">
        <v>3977232</v>
      </c>
      <c r="H39" s="388">
        <f>'PRESUP.EGRESOS FUENTE FINANCIAM'!M229</f>
        <v>4695876</v>
      </c>
      <c r="I39" s="55">
        <f>H39/E39-1</f>
        <v>0.32889068766778418</v>
      </c>
      <c r="J39" s="309">
        <v>4836752</v>
      </c>
      <c r="K39" s="309">
        <v>4981855</v>
      </c>
      <c r="L39" s="309">
        <v>5230947</v>
      </c>
    </row>
    <row r="40" spans="1:12" s="13" customFormat="1" ht="15" customHeight="1">
      <c r="A40" s="37">
        <v>4600</v>
      </c>
      <c r="B40" s="466" t="s">
        <v>67</v>
      </c>
      <c r="C40" s="467"/>
      <c r="D40" s="468"/>
      <c r="E40" s="309"/>
      <c r="F40" s="309"/>
      <c r="G40" s="309"/>
      <c r="H40" s="388">
        <f>'PRESUP.EGRESOS FUENTE FINANCIAM'!M233</f>
        <v>24000</v>
      </c>
      <c r="I40" s="55" t="e">
        <f>H40/E40-1</f>
        <v>#DIV/0!</v>
      </c>
      <c r="J40" s="309">
        <v>24000</v>
      </c>
      <c r="K40" s="309">
        <v>25200</v>
      </c>
      <c r="L40" s="309">
        <v>26460</v>
      </c>
    </row>
    <row r="41" spans="1:12" s="13" customFormat="1" ht="15" customHeight="1">
      <c r="A41" s="37">
        <v>4700</v>
      </c>
      <c r="B41" s="466" t="s">
        <v>68</v>
      </c>
      <c r="C41" s="467"/>
      <c r="D41" s="468"/>
      <c r="E41" s="309"/>
      <c r="F41" s="309"/>
      <c r="G41" s="309"/>
      <c r="H41" s="388">
        <f>'PRESUP.EGRESOS FUENTE FINANCIAM'!M241</f>
        <v>0</v>
      </c>
      <c r="I41" s="55" t="e">
        <f>H41/E41-1</f>
        <v>#DIV/0!</v>
      </c>
      <c r="J41" s="309"/>
      <c r="K41" s="309"/>
      <c r="L41" s="309"/>
    </row>
    <row r="42" spans="1:12" s="13" customFormat="1" ht="15" customHeight="1">
      <c r="A42" s="37">
        <v>4800</v>
      </c>
      <c r="B42" s="469" t="s">
        <v>69</v>
      </c>
      <c r="C42" s="469"/>
      <c r="D42" s="469"/>
      <c r="E42" s="309"/>
      <c r="F42" s="309"/>
      <c r="G42" s="309"/>
      <c r="H42" s="388">
        <f>'PRESUP.EGRESOS FUENTE FINANCIAM'!M243</f>
        <v>0</v>
      </c>
      <c r="I42" s="55" t="e">
        <f>H42/E42-1</f>
        <v>#DIV/0!</v>
      </c>
      <c r="J42" s="309"/>
      <c r="K42" s="309"/>
      <c r="L42" s="309"/>
    </row>
    <row r="43" spans="1:12" s="13" customFormat="1" ht="15" customHeight="1">
      <c r="A43" s="37">
        <v>4900</v>
      </c>
      <c r="B43" s="477" t="s">
        <v>70</v>
      </c>
      <c r="C43" s="477"/>
      <c r="D43" s="477"/>
      <c r="E43" s="308"/>
      <c r="F43" s="308"/>
      <c r="G43" s="308"/>
      <c r="H43" s="388">
        <f>'PRESUP.EGRESOS FUENTE FINANCIAM'!M249</f>
        <v>0</v>
      </c>
      <c r="I43" s="55" t="e">
        <f t="shared" si="3"/>
        <v>#DIV/0!</v>
      </c>
      <c r="J43" s="308"/>
      <c r="K43" s="308"/>
      <c r="L43" s="308"/>
    </row>
    <row r="44" spans="1:12" s="13" customFormat="1" ht="15" customHeight="1">
      <c r="A44" s="243">
        <v>5000</v>
      </c>
      <c r="B44" s="470" t="s">
        <v>71</v>
      </c>
      <c r="C44" s="470"/>
      <c r="D44" s="470"/>
      <c r="E44" s="310">
        <f>SUM(E45:E53)</f>
        <v>1055721.05</v>
      </c>
      <c r="F44" s="310">
        <f>SUM(F45:F53)</f>
        <v>812348.0199999999</v>
      </c>
      <c r="G44" s="310">
        <f>SUM(G45:G53)</f>
        <v>115000</v>
      </c>
      <c r="H44" s="389">
        <f>SUM(H45:H53)</f>
        <v>720000</v>
      </c>
      <c r="I44" s="244">
        <f t="shared" si="3"/>
        <v>-0.31800166341288738</v>
      </c>
      <c r="J44" s="310">
        <f>SUM(J45:J53)</f>
        <v>681250</v>
      </c>
      <c r="K44" s="310">
        <f>SUM(K45:K53)</f>
        <v>715312</v>
      </c>
      <c r="L44" s="310">
        <f>SUM(L45:L53)</f>
        <v>751078</v>
      </c>
    </row>
    <row r="45" spans="1:12" s="13" customFormat="1" ht="15" customHeight="1">
      <c r="A45" s="37">
        <v>5100</v>
      </c>
      <c r="B45" s="477" t="s">
        <v>72</v>
      </c>
      <c r="C45" s="477"/>
      <c r="D45" s="477"/>
      <c r="E45" s="308">
        <v>373056.34</v>
      </c>
      <c r="F45" s="308">
        <v>194236.83</v>
      </c>
      <c r="G45" s="308">
        <v>10000</v>
      </c>
      <c r="H45" s="388">
        <f>'PRESUP.EGRESOS FUENTE FINANCIAM'!M254</f>
        <v>65000</v>
      </c>
      <c r="I45" s="55">
        <f t="shared" si="3"/>
        <v>-0.82576358305557818</v>
      </c>
      <c r="J45" s="308">
        <v>68250</v>
      </c>
      <c r="K45" s="308">
        <v>71662</v>
      </c>
      <c r="L45" s="308">
        <v>75246</v>
      </c>
    </row>
    <row r="46" spans="1:12" s="13" customFormat="1" ht="15" customHeight="1">
      <c r="A46" s="37">
        <v>5200</v>
      </c>
      <c r="B46" s="477" t="s">
        <v>73</v>
      </c>
      <c r="C46" s="477"/>
      <c r="D46" s="477"/>
      <c r="E46" s="308">
        <v>51402.78</v>
      </c>
      <c r="F46" s="308">
        <v>280001.51</v>
      </c>
      <c r="G46" s="308"/>
      <c r="H46" s="388">
        <f>'PRESUP.EGRESOS FUENTE FINANCIAM'!M261</f>
        <v>20000</v>
      </c>
      <c r="I46" s="55">
        <f t="shared" si="3"/>
        <v>-0.61091598547782822</v>
      </c>
      <c r="J46" s="308">
        <v>21000</v>
      </c>
      <c r="K46" s="308">
        <v>22050</v>
      </c>
      <c r="L46" s="308">
        <v>23152</v>
      </c>
    </row>
    <row r="47" spans="1:12" s="13" customFormat="1" ht="15" customHeight="1">
      <c r="A47" s="37">
        <v>5300</v>
      </c>
      <c r="B47" s="477" t="s">
        <v>74</v>
      </c>
      <c r="C47" s="477"/>
      <c r="D47" s="477"/>
      <c r="E47" s="308">
        <v>0</v>
      </c>
      <c r="F47" s="308"/>
      <c r="G47" s="308"/>
      <c r="H47" s="388">
        <f>'PRESUP.EGRESOS FUENTE FINANCIAM'!M266</f>
        <v>0</v>
      </c>
      <c r="I47" s="55" t="e">
        <f t="shared" si="3"/>
        <v>#DIV/0!</v>
      </c>
      <c r="J47" s="308"/>
      <c r="K47" s="308"/>
      <c r="L47" s="308"/>
    </row>
    <row r="48" spans="1:12" s="13" customFormat="1" ht="15" customHeight="1">
      <c r="A48" s="37">
        <v>5400</v>
      </c>
      <c r="B48" s="477" t="s">
        <v>75</v>
      </c>
      <c r="C48" s="477"/>
      <c r="D48" s="477"/>
      <c r="E48" s="308">
        <v>369911.98</v>
      </c>
      <c r="F48" s="308">
        <v>90490</v>
      </c>
      <c r="G48" s="308">
        <v>50000</v>
      </c>
      <c r="H48" s="388">
        <f>'PRESUP.EGRESOS FUENTE FINANCIAM'!M269</f>
        <v>595000</v>
      </c>
      <c r="I48" s="55">
        <f t="shared" ref="I48:I53" si="4">H48/E48-1</f>
        <v>0.60849075501690986</v>
      </c>
      <c r="J48" s="308">
        <v>550000</v>
      </c>
      <c r="K48" s="308">
        <v>577500</v>
      </c>
      <c r="L48" s="308">
        <v>606375</v>
      </c>
    </row>
    <row r="49" spans="1:260" s="13" customFormat="1" ht="15" customHeight="1">
      <c r="A49" s="37">
        <v>5500</v>
      </c>
      <c r="B49" s="469" t="s">
        <v>76</v>
      </c>
      <c r="C49" s="469"/>
      <c r="D49" s="469"/>
      <c r="E49" s="309">
        <v>0</v>
      </c>
      <c r="F49" s="309"/>
      <c r="G49" s="309"/>
      <c r="H49" s="388">
        <f>'PRESUP.EGRESOS FUENTE FINANCIAM'!M276</f>
        <v>0</v>
      </c>
      <c r="I49" s="55" t="e">
        <f t="shared" si="4"/>
        <v>#DIV/0!</v>
      </c>
      <c r="J49" s="309"/>
      <c r="K49" s="309"/>
      <c r="L49" s="309"/>
    </row>
    <row r="50" spans="1:260" s="13" customFormat="1" ht="15" customHeight="1">
      <c r="A50" s="37">
        <v>5600</v>
      </c>
      <c r="B50" s="466" t="s">
        <v>77</v>
      </c>
      <c r="C50" s="467"/>
      <c r="D50" s="468"/>
      <c r="E50" s="309">
        <v>261349.95</v>
      </c>
      <c r="F50" s="309">
        <v>227759.32</v>
      </c>
      <c r="G50" s="309">
        <v>55000</v>
      </c>
      <c r="H50" s="388">
        <f>'PRESUP.EGRESOS FUENTE FINANCIAM'!M278</f>
        <v>40000</v>
      </c>
      <c r="I50" s="55">
        <f t="shared" si="4"/>
        <v>-0.84694850716443604</v>
      </c>
      <c r="J50" s="309">
        <v>42000</v>
      </c>
      <c r="K50" s="309">
        <v>44100</v>
      </c>
      <c r="L50" s="309">
        <v>46305</v>
      </c>
    </row>
    <row r="51" spans="1:260" s="13" customFormat="1" ht="15" customHeight="1">
      <c r="A51" s="37">
        <v>5700</v>
      </c>
      <c r="B51" s="466" t="s">
        <v>78</v>
      </c>
      <c r="C51" s="467"/>
      <c r="D51" s="468"/>
      <c r="E51" s="309"/>
      <c r="F51" s="309"/>
      <c r="G51" s="309"/>
      <c r="H51" s="388">
        <f>'PRESUP.EGRESOS FUENTE FINANCIAM'!M287</f>
        <v>0</v>
      </c>
      <c r="I51" s="55" t="e">
        <f t="shared" si="4"/>
        <v>#DIV/0!</v>
      </c>
      <c r="J51" s="309"/>
      <c r="K51" s="309"/>
      <c r="L51" s="309"/>
    </row>
    <row r="52" spans="1:260" s="13" customFormat="1" ht="15" customHeight="1">
      <c r="A52" s="37">
        <v>5800</v>
      </c>
      <c r="B52" s="469" t="s">
        <v>79</v>
      </c>
      <c r="C52" s="469"/>
      <c r="D52" s="469"/>
      <c r="E52" s="309"/>
      <c r="F52" s="309"/>
      <c r="G52" s="309"/>
      <c r="H52" s="388">
        <f>'PRESUP.EGRESOS FUENTE FINANCIAM'!M297</f>
        <v>0</v>
      </c>
      <c r="I52" s="55" t="e">
        <f t="shared" si="4"/>
        <v>#DIV/0!</v>
      </c>
      <c r="J52" s="309"/>
      <c r="K52" s="309"/>
      <c r="L52" s="309"/>
    </row>
    <row r="53" spans="1:260" s="13" customFormat="1" ht="15" customHeight="1">
      <c r="A53" s="37">
        <v>5900</v>
      </c>
      <c r="B53" s="477" t="s">
        <v>80</v>
      </c>
      <c r="C53" s="477"/>
      <c r="D53" s="477"/>
      <c r="E53" s="308"/>
      <c r="F53" s="308">
        <v>19860.36</v>
      </c>
      <c r="G53" s="308"/>
      <c r="H53" s="388">
        <f>'PRESUP.EGRESOS FUENTE FINANCIAM'!M302</f>
        <v>0</v>
      </c>
      <c r="I53" s="55" t="e">
        <f t="shared" si="4"/>
        <v>#DIV/0!</v>
      </c>
      <c r="J53" s="308"/>
      <c r="K53" s="308"/>
      <c r="L53" s="308"/>
    </row>
    <row r="54" spans="1:260" s="13" customFormat="1" ht="15" customHeight="1">
      <c r="A54" s="243">
        <v>6000</v>
      </c>
      <c r="B54" s="470" t="s">
        <v>81</v>
      </c>
      <c r="C54" s="470"/>
      <c r="D54" s="470"/>
      <c r="E54" s="310">
        <f>SUM(E55:E57)</f>
        <v>37186619.979999997</v>
      </c>
      <c r="F54" s="310">
        <f>SUM(F55:F57)</f>
        <v>45064555.32</v>
      </c>
      <c r="G54" s="310">
        <f>SUM(G55:G57)</f>
        <v>32774501</v>
      </c>
      <c r="H54" s="389">
        <f>SUM(H55:H57)</f>
        <v>28280590</v>
      </c>
      <c r="I54" s="244">
        <f t="shared" si="3"/>
        <v>-0.23949554933440864</v>
      </c>
      <c r="J54" s="310">
        <f>SUM(J55:J57)</f>
        <v>31949858</v>
      </c>
      <c r="K54" s="310">
        <f>SUM(K55:K57)</f>
        <v>35662994</v>
      </c>
      <c r="L54" s="310">
        <f>SUM(L55:L57)</f>
        <v>39542529</v>
      </c>
    </row>
    <row r="55" spans="1:260" s="13" customFormat="1" ht="15" customHeight="1">
      <c r="A55" s="49">
        <v>6100</v>
      </c>
      <c r="B55" s="478" t="s">
        <v>82</v>
      </c>
      <c r="C55" s="478"/>
      <c r="D55" s="478"/>
      <c r="E55" s="311">
        <v>37186619.979999997</v>
      </c>
      <c r="F55" s="311">
        <v>45064555.32</v>
      </c>
      <c r="G55" s="311">
        <v>28110000</v>
      </c>
      <c r="H55" s="388">
        <f>'PRESUP.EGRESOS FUENTE FINANCIAM'!M313</f>
        <v>25730590</v>
      </c>
      <c r="I55" s="55">
        <f t="shared" si="3"/>
        <v>-0.30806860064618324</v>
      </c>
      <c r="J55" s="311">
        <v>29272358</v>
      </c>
      <c r="K55" s="311">
        <v>32851619</v>
      </c>
      <c r="L55" s="311">
        <v>36590585</v>
      </c>
    </row>
    <row r="56" spans="1:260" s="13" customFormat="1" ht="15" customHeight="1">
      <c r="A56" s="37">
        <v>6200</v>
      </c>
      <c r="B56" s="477" t="s">
        <v>83</v>
      </c>
      <c r="C56" s="477"/>
      <c r="D56" s="477"/>
      <c r="E56" s="308"/>
      <c r="F56" s="308"/>
      <c r="G56" s="308">
        <v>4664501</v>
      </c>
      <c r="H56" s="388">
        <f>'PRESUP.EGRESOS FUENTE FINANCIAM'!M322</f>
        <v>2550000</v>
      </c>
      <c r="I56" s="55" t="e">
        <f t="shared" si="3"/>
        <v>#DIV/0!</v>
      </c>
      <c r="J56" s="308">
        <v>2677500</v>
      </c>
      <c r="K56" s="308">
        <v>2811375</v>
      </c>
      <c r="L56" s="308">
        <v>2951944</v>
      </c>
    </row>
    <row r="57" spans="1:260" s="13" customFormat="1" ht="15" customHeight="1">
      <c r="A57" s="37">
        <v>6300</v>
      </c>
      <c r="B57" s="477" t="s">
        <v>84</v>
      </c>
      <c r="C57" s="477"/>
      <c r="D57" s="477"/>
      <c r="E57" s="308"/>
      <c r="F57" s="308"/>
      <c r="G57" s="308"/>
      <c r="H57" s="388">
        <f>'PRESUP.EGRESOS FUENTE FINANCIAM'!M331</f>
        <v>0</v>
      </c>
      <c r="I57" s="55" t="e">
        <f t="shared" si="3"/>
        <v>#DIV/0!</v>
      </c>
      <c r="J57" s="308"/>
      <c r="K57" s="308"/>
      <c r="L57" s="308"/>
    </row>
    <row r="58" spans="1:260" s="13" customFormat="1" ht="15.75" customHeight="1">
      <c r="A58" s="243">
        <v>7000</v>
      </c>
      <c r="B58" s="470" t="s">
        <v>85</v>
      </c>
      <c r="C58" s="470"/>
      <c r="D58" s="470"/>
      <c r="E58" s="310">
        <f>SUM(E59:E65)</f>
        <v>0</v>
      </c>
      <c r="F58" s="310">
        <f>SUM(F59:F65)</f>
        <v>0</v>
      </c>
      <c r="G58" s="310">
        <f>SUM(G59:G65)</f>
        <v>50000</v>
      </c>
      <c r="H58" s="389">
        <f>SUM(H59:H65)</f>
        <v>0</v>
      </c>
      <c r="I58" s="244" t="e">
        <f t="shared" si="3"/>
        <v>#DIV/0!</v>
      </c>
      <c r="J58" s="310">
        <f>SUM(J59:J65)</f>
        <v>0</v>
      </c>
      <c r="K58" s="310">
        <f>SUM(K59:K65)</f>
        <v>0</v>
      </c>
      <c r="L58" s="310">
        <f>SUM(L59:L65)</f>
        <v>0</v>
      </c>
    </row>
    <row r="59" spans="1:260" s="13" customFormat="1" ht="15.75">
      <c r="A59" s="37">
        <v>7100</v>
      </c>
      <c r="B59" s="477" t="s">
        <v>86</v>
      </c>
      <c r="C59" s="477"/>
      <c r="D59" s="477"/>
      <c r="E59" s="315"/>
      <c r="F59" s="315"/>
      <c r="G59" s="315"/>
      <c r="H59" s="388">
        <f>'PRESUP.EGRESOS FUENTE FINANCIAM'!M335</f>
        <v>0</v>
      </c>
      <c r="I59" s="55" t="e">
        <f t="shared" si="3"/>
        <v>#DIV/0!</v>
      </c>
      <c r="J59" s="315"/>
      <c r="K59" s="315"/>
      <c r="L59" s="315"/>
      <c r="M59" s="14">
        <v>61</v>
      </c>
      <c r="N59" s="475"/>
      <c r="O59" s="475"/>
      <c r="P59" s="476"/>
      <c r="Q59" s="15">
        <v>61</v>
      </c>
      <c r="R59" s="475"/>
      <c r="S59" s="475"/>
      <c r="T59" s="476"/>
      <c r="U59" s="15">
        <v>61</v>
      </c>
      <c r="V59" s="475"/>
      <c r="W59" s="475"/>
      <c r="X59" s="476"/>
      <c r="Y59" s="15">
        <v>61</v>
      </c>
      <c r="Z59" s="475"/>
      <c r="AA59" s="475"/>
      <c r="AB59" s="476"/>
      <c r="AC59" s="15">
        <v>61</v>
      </c>
      <c r="AD59" s="475"/>
      <c r="AE59" s="475"/>
      <c r="AF59" s="476"/>
      <c r="AG59" s="15">
        <v>61</v>
      </c>
      <c r="AH59" s="475"/>
      <c r="AI59" s="475"/>
      <c r="AJ59" s="476"/>
      <c r="AK59" s="15">
        <v>61</v>
      </c>
      <c r="AL59" s="475"/>
      <c r="AM59" s="475"/>
      <c r="AN59" s="476"/>
      <c r="AO59" s="15">
        <v>61</v>
      </c>
      <c r="AP59" s="475"/>
      <c r="AQ59" s="475"/>
      <c r="AR59" s="476"/>
      <c r="AS59" s="15">
        <v>61</v>
      </c>
      <c r="AT59" s="475"/>
      <c r="AU59" s="475"/>
      <c r="AV59" s="476"/>
      <c r="AW59" s="15">
        <v>61</v>
      </c>
      <c r="AX59" s="475"/>
      <c r="AY59" s="475"/>
      <c r="AZ59" s="476"/>
      <c r="BA59" s="15">
        <v>61</v>
      </c>
      <c r="BB59" s="475"/>
      <c r="BC59" s="475"/>
      <c r="BD59" s="476"/>
      <c r="BE59" s="15">
        <v>61</v>
      </c>
      <c r="BF59" s="475"/>
      <c r="BG59" s="475"/>
      <c r="BH59" s="476"/>
      <c r="BI59" s="15">
        <v>61</v>
      </c>
      <c r="BJ59" s="475"/>
      <c r="BK59" s="475"/>
      <c r="BL59" s="476"/>
      <c r="BM59" s="15">
        <v>61</v>
      </c>
      <c r="BN59" s="475"/>
      <c r="BO59" s="475"/>
      <c r="BP59" s="476"/>
      <c r="BQ59" s="15">
        <v>61</v>
      </c>
      <c r="BR59" s="475"/>
      <c r="BS59" s="475"/>
      <c r="BT59" s="476"/>
      <c r="BU59" s="15">
        <v>61</v>
      </c>
      <c r="BV59" s="475"/>
      <c r="BW59" s="475"/>
      <c r="BX59" s="476"/>
      <c r="BY59" s="15">
        <v>61</v>
      </c>
      <c r="BZ59" s="475"/>
      <c r="CA59" s="475"/>
      <c r="CB59" s="476"/>
      <c r="CC59" s="15">
        <v>61</v>
      </c>
      <c r="CD59" s="475"/>
      <c r="CE59" s="475"/>
      <c r="CF59" s="476"/>
      <c r="CG59" s="15">
        <v>61</v>
      </c>
      <c r="CH59" s="475"/>
      <c r="CI59" s="475"/>
      <c r="CJ59" s="476"/>
      <c r="CK59" s="15">
        <v>61</v>
      </c>
      <c r="CL59" s="475"/>
      <c r="CM59" s="475"/>
      <c r="CN59" s="476"/>
      <c r="CO59" s="15">
        <v>61</v>
      </c>
      <c r="CP59" s="475"/>
      <c r="CQ59" s="475"/>
      <c r="CR59" s="476"/>
      <c r="CS59" s="15">
        <v>61</v>
      </c>
      <c r="CT59" s="475"/>
      <c r="CU59" s="475"/>
      <c r="CV59" s="476"/>
      <c r="CW59" s="15">
        <v>61</v>
      </c>
      <c r="CX59" s="475"/>
      <c r="CY59" s="475"/>
      <c r="CZ59" s="476"/>
      <c r="DA59" s="15">
        <v>61</v>
      </c>
      <c r="DB59" s="475"/>
      <c r="DC59" s="475"/>
      <c r="DD59" s="476"/>
      <c r="DE59" s="15">
        <v>61</v>
      </c>
      <c r="DF59" s="475"/>
      <c r="DG59" s="475"/>
      <c r="DH59" s="476"/>
      <c r="DI59" s="15">
        <v>61</v>
      </c>
      <c r="DJ59" s="475"/>
      <c r="DK59" s="475"/>
      <c r="DL59" s="476"/>
      <c r="DM59" s="15">
        <v>61</v>
      </c>
      <c r="DN59" s="475"/>
      <c r="DO59" s="475"/>
      <c r="DP59" s="476"/>
      <c r="DQ59" s="15">
        <v>61</v>
      </c>
      <c r="DR59" s="475"/>
      <c r="DS59" s="475"/>
      <c r="DT59" s="476"/>
      <c r="DU59" s="15">
        <v>61</v>
      </c>
      <c r="DV59" s="475"/>
      <c r="DW59" s="475"/>
      <c r="DX59" s="476"/>
      <c r="DY59" s="15">
        <v>61</v>
      </c>
      <c r="DZ59" s="475"/>
      <c r="EA59" s="475"/>
      <c r="EB59" s="476"/>
      <c r="EC59" s="15">
        <v>61</v>
      </c>
      <c r="ED59" s="475"/>
      <c r="EE59" s="475"/>
      <c r="EF59" s="476"/>
      <c r="EG59" s="15">
        <v>61</v>
      </c>
      <c r="EH59" s="475"/>
      <c r="EI59" s="475"/>
      <c r="EJ59" s="476"/>
      <c r="EK59" s="15">
        <v>61</v>
      </c>
      <c r="EL59" s="475"/>
      <c r="EM59" s="475"/>
      <c r="EN59" s="476"/>
      <c r="EO59" s="15">
        <v>61</v>
      </c>
      <c r="EP59" s="475"/>
      <c r="EQ59" s="475"/>
      <c r="ER59" s="476"/>
      <c r="ES59" s="15">
        <v>61</v>
      </c>
      <c r="ET59" s="475"/>
      <c r="EU59" s="475"/>
      <c r="EV59" s="476"/>
      <c r="EW59" s="15">
        <v>61</v>
      </c>
      <c r="EX59" s="475"/>
      <c r="EY59" s="475"/>
      <c r="EZ59" s="476"/>
      <c r="FA59" s="15">
        <v>61</v>
      </c>
      <c r="FB59" s="475"/>
      <c r="FC59" s="475"/>
      <c r="FD59" s="476"/>
      <c r="FE59" s="15">
        <v>61</v>
      </c>
      <c r="FF59" s="475"/>
      <c r="FG59" s="475"/>
      <c r="FH59" s="476"/>
      <c r="FI59" s="15">
        <v>61</v>
      </c>
      <c r="FJ59" s="475"/>
      <c r="FK59" s="475"/>
      <c r="FL59" s="476"/>
      <c r="FM59" s="15">
        <v>61</v>
      </c>
      <c r="FN59" s="475"/>
      <c r="FO59" s="475"/>
      <c r="FP59" s="476"/>
      <c r="FQ59" s="15">
        <v>61</v>
      </c>
      <c r="FR59" s="475"/>
      <c r="FS59" s="475"/>
      <c r="FT59" s="476"/>
      <c r="FU59" s="15">
        <v>61</v>
      </c>
      <c r="FV59" s="475"/>
      <c r="FW59" s="475"/>
      <c r="FX59" s="476"/>
      <c r="FY59" s="15">
        <v>61</v>
      </c>
      <c r="FZ59" s="475"/>
      <c r="GA59" s="475"/>
      <c r="GB59" s="476"/>
      <c r="GC59" s="15">
        <v>61</v>
      </c>
      <c r="GD59" s="475"/>
      <c r="GE59" s="475"/>
      <c r="GF59" s="476"/>
      <c r="GG59" s="15">
        <v>61</v>
      </c>
      <c r="GH59" s="475"/>
      <c r="GI59" s="475"/>
      <c r="GJ59" s="476"/>
      <c r="GK59" s="15">
        <v>61</v>
      </c>
      <c r="GL59" s="475"/>
      <c r="GM59" s="475"/>
      <c r="GN59" s="476"/>
      <c r="GO59" s="15">
        <v>61</v>
      </c>
      <c r="GP59" s="475"/>
      <c r="GQ59" s="475"/>
      <c r="GR59" s="476"/>
      <c r="GS59" s="15">
        <v>61</v>
      </c>
      <c r="GT59" s="475"/>
      <c r="GU59" s="475"/>
      <c r="GV59" s="476"/>
      <c r="GW59" s="15">
        <v>61</v>
      </c>
      <c r="GX59" s="475"/>
      <c r="GY59" s="475"/>
      <c r="GZ59" s="476"/>
      <c r="HA59" s="15">
        <v>61</v>
      </c>
      <c r="HB59" s="475"/>
      <c r="HC59" s="475"/>
      <c r="HD59" s="476"/>
      <c r="HE59" s="15">
        <v>61</v>
      </c>
      <c r="HF59" s="475"/>
      <c r="HG59" s="475"/>
      <c r="HH59" s="476"/>
      <c r="HI59" s="15">
        <v>61</v>
      </c>
      <c r="HJ59" s="475"/>
      <c r="HK59" s="475"/>
      <c r="HL59" s="476"/>
      <c r="HM59" s="15">
        <v>61</v>
      </c>
      <c r="HN59" s="475"/>
      <c r="HO59" s="475"/>
      <c r="HP59" s="476"/>
      <c r="HQ59" s="15">
        <v>61</v>
      </c>
      <c r="HR59" s="475"/>
      <c r="HS59" s="475"/>
      <c r="HT59" s="476"/>
      <c r="HU59" s="15">
        <v>61</v>
      </c>
      <c r="HV59" s="475"/>
      <c r="HW59" s="475"/>
      <c r="HX59" s="476"/>
      <c r="HY59" s="15">
        <v>61</v>
      </c>
      <c r="HZ59" s="475"/>
      <c r="IA59" s="475"/>
      <c r="IB59" s="476"/>
      <c r="IC59" s="15">
        <v>61</v>
      </c>
      <c r="ID59" s="475"/>
      <c r="IE59" s="475"/>
      <c r="IF59" s="476"/>
      <c r="IG59" s="15">
        <v>61</v>
      </c>
      <c r="IH59" s="475"/>
      <c r="II59" s="475"/>
      <c r="IJ59" s="476"/>
      <c r="IK59" s="15">
        <v>61</v>
      </c>
      <c r="IL59" s="475"/>
      <c r="IM59" s="475"/>
      <c r="IN59" s="476"/>
      <c r="IO59" s="15">
        <v>61</v>
      </c>
      <c r="IP59" s="475"/>
      <c r="IQ59" s="475"/>
      <c r="IR59" s="476"/>
      <c r="IS59" s="15">
        <v>61</v>
      </c>
      <c r="IT59" s="475"/>
      <c r="IU59" s="475"/>
      <c r="IV59" s="476"/>
      <c r="IW59" s="15">
        <v>61</v>
      </c>
      <c r="IX59" s="475"/>
      <c r="IY59" s="475"/>
      <c r="IZ59" s="476"/>
    </row>
    <row r="60" spans="1:260" s="13" customFormat="1" ht="15.75">
      <c r="A60" s="37">
        <v>7200</v>
      </c>
      <c r="B60" s="477" t="s">
        <v>87</v>
      </c>
      <c r="C60" s="477"/>
      <c r="D60" s="477"/>
      <c r="E60" s="315"/>
      <c r="F60" s="315"/>
      <c r="G60" s="315"/>
      <c r="H60" s="388">
        <f>'PRESUP.EGRESOS FUENTE FINANCIAM'!M338</f>
        <v>0</v>
      </c>
      <c r="I60" s="55" t="e">
        <f t="shared" si="3"/>
        <v>#DIV/0!</v>
      </c>
      <c r="J60" s="315"/>
      <c r="K60" s="315"/>
      <c r="L60" s="315"/>
      <c r="M60" s="14"/>
      <c r="N60" s="16"/>
      <c r="O60" s="16"/>
      <c r="P60" s="17"/>
      <c r="Q60" s="15"/>
      <c r="R60" s="16"/>
      <c r="S60" s="16"/>
      <c r="T60" s="17"/>
      <c r="U60" s="15"/>
      <c r="V60" s="16"/>
      <c r="W60" s="16"/>
      <c r="X60" s="17"/>
      <c r="Y60" s="15"/>
      <c r="Z60" s="16"/>
      <c r="AA60" s="16"/>
      <c r="AB60" s="17"/>
      <c r="AC60" s="15"/>
      <c r="AD60" s="16"/>
      <c r="AE60" s="16"/>
      <c r="AF60" s="17"/>
      <c r="AG60" s="15"/>
      <c r="AH60" s="16"/>
      <c r="AI60" s="16"/>
      <c r="AJ60" s="17"/>
      <c r="AK60" s="15"/>
      <c r="AL60" s="16"/>
      <c r="AM60" s="16"/>
      <c r="AN60" s="17"/>
      <c r="AO60" s="15"/>
      <c r="AP60" s="16"/>
      <c r="AQ60" s="16"/>
      <c r="AR60" s="17"/>
      <c r="AS60" s="15"/>
      <c r="AT60" s="16"/>
      <c r="AU60" s="16"/>
      <c r="AV60" s="17"/>
      <c r="AW60" s="15"/>
      <c r="AX60" s="16"/>
      <c r="AY60" s="16"/>
      <c r="AZ60" s="17"/>
      <c r="BA60" s="15"/>
      <c r="BB60" s="16"/>
      <c r="BC60" s="16"/>
      <c r="BD60" s="17"/>
      <c r="BE60" s="15"/>
      <c r="BF60" s="16"/>
      <c r="BG60" s="16"/>
      <c r="BH60" s="17"/>
      <c r="BI60" s="15"/>
      <c r="BJ60" s="16"/>
      <c r="BK60" s="16"/>
      <c r="BL60" s="17"/>
      <c r="BM60" s="15"/>
      <c r="BN60" s="16"/>
      <c r="BO60" s="16"/>
      <c r="BP60" s="17"/>
      <c r="BQ60" s="15"/>
      <c r="BR60" s="16"/>
      <c r="BS60" s="16"/>
      <c r="BT60" s="17"/>
      <c r="BU60" s="15"/>
      <c r="BV60" s="16"/>
      <c r="BW60" s="16"/>
      <c r="BX60" s="17"/>
      <c r="BY60" s="15"/>
      <c r="BZ60" s="16"/>
      <c r="CA60" s="16"/>
      <c r="CB60" s="17"/>
      <c r="CC60" s="15"/>
      <c r="CD60" s="16"/>
      <c r="CE60" s="16"/>
      <c r="CF60" s="17"/>
      <c r="CG60" s="15"/>
      <c r="CH60" s="16"/>
      <c r="CI60" s="16"/>
      <c r="CJ60" s="17"/>
      <c r="CK60" s="15"/>
      <c r="CL60" s="16"/>
      <c r="CM60" s="16"/>
      <c r="CN60" s="17"/>
      <c r="CO60" s="15"/>
      <c r="CP60" s="16"/>
      <c r="CQ60" s="16"/>
      <c r="CR60" s="17"/>
      <c r="CS60" s="15"/>
      <c r="CT60" s="16"/>
      <c r="CU60" s="16"/>
      <c r="CV60" s="17"/>
      <c r="CW60" s="15"/>
      <c r="CX60" s="16"/>
      <c r="CY60" s="16"/>
      <c r="CZ60" s="17"/>
      <c r="DA60" s="15"/>
      <c r="DB60" s="16"/>
      <c r="DC60" s="16"/>
      <c r="DD60" s="17"/>
      <c r="DE60" s="15"/>
      <c r="DF60" s="16"/>
      <c r="DG60" s="16"/>
      <c r="DH60" s="17"/>
      <c r="DI60" s="15"/>
      <c r="DJ60" s="16"/>
      <c r="DK60" s="16"/>
      <c r="DL60" s="17"/>
      <c r="DM60" s="15"/>
      <c r="DN60" s="16"/>
      <c r="DO60" s="16"/>
      <c r="DP60" s="17"/>
      <c r="DQ60" s="15"/>
      <c r="DR60" s="16"/>
      <c r="DS60" s="16"/>
      <c r="DT60" s="17"/>
      <c r="DU60" s="15"/>
      <c r="DV60" s="16"/>
      <c r="DW60" s="16"/>
      <c r="DX60" s="17"/>
      <c r="DY60" s="15"/>
      <c r="DZ60" s="16"/>
      <c r="EA60" s="16"/>
      <c r="EB60" s="17"/>
      <c r="EC60" s="15"/>
      <c r="ED60" s="16"/>
      <c r="EE60" s="16"/>
      <c r="EF60" s="17"/>
      <c r="EG60" s="15"/>
      <c r="EH60" s="16"/>
      <c r="EI60" s="16"/>
      <c r="EJ60" s="17"/>
      <c r="EK60" s="15"/>
      <c r="EL60" s="16"/>
      <c r="EM60" s="16"/>
      <c r="EN60" s="17"/>
      <c r="EO60" s="15"/>
      <c r="EP60" s="16"/>
      <c r="EQ60" s="16"/>
      <c r="ER60" s="17"/>
      <c r="ES60" s="15"/>
      <c r="ET60" s="16"/>
      <c r="EU60" s="16"/>
      <c r="EV60" s="17"/>
      <c r="EW60" s="15"/>
      <c r="EX60" s="16"/>
      <c r="EY60" s="16"/>
      <c r="EZ60" s="17"/>
      <c r="FA60" s="15"/>
      <c r="FB60" s="16"/>
      <c r="FC60" s="16"/>
      <c r="FD60" s="17"/>
      <c r="FE60" s="15"/>
      <c r="FF60" s="16"/>
      <c r="FG60" s="16"/>
      <c r="FH60" s="17"/>
      <c r="FI60" s="15"/>
      <c r="FJ60" s="16"/>
      <c r="FK60" s="16"/>
      <c r="FL60" s="17"/>
      <c r="FM60" s="15"/>
      <c r="FN60" s="16"/>
      <c r="FO60" s="16"/>
      <c r="FP60" s="17"/>
      <c r="FQ60" s="15"/>
      <c r="FR60" s="16"/>
      <c r="FS60" s="16"/>
      <c r="FT60" s="17"/>
      <c r="FU60" s="15"/>
      <c r="FV60" s="16"/>
      <c r="FW60" s="16"/>
      <c r="FX60" s="17"/>
      <c r="FY60" s="15"/>
      <c r="FZ60" s="16"/>
      <c r="GA60" s="16"/>
      <c r="GB60" s="17"/>
      <c r="GC60" s="15"/>
      <c r="GD60" s="16"/>
      <c r="GE60" s="16"/>
      <c r="GF60" s="17"/>
      <c r="GG60" s="15"/>
      <c r="GH60" s="16"/>
      <c r="GI60" s="16"/>
      <c r="GJ60" s="17"/>
      <c r="GK60" s="15"/>
      <c r="GL60" s="16"/>
      <c r="GM60" s="16"/>
      <c r="GN60" s="17"/>
      <c r="GO60" s="15"/>
      <c r="GP60" s="16"/>
      <c r="GQ60" s="16"/>
      <c r="GR60" s="17"/>
      <c r="GS60" s="15"/>
      <c r="GT60" s="16"/>
      <c r="GU60" s="16"/>
      <c r="GV60" s="17"/>
      <c r="GW60" s="15"/>
      <c r="GX60" s="16"/>
      <c r="GY60" s="16"/>
      <c r="GZ60" s="17"/>
      <c r="HA60" s="15"/>
      <c r="HB60" s="16"/>
      <c r="HC60" s="16"/>
      <c r="HD60" s="17"/>
      <c r="HE60" s="15"/>
      <c r="HF60" s="16"/>
      <c r="HG60" s="16"/>
      <c r="HH60" s="17"/>
      <c r="HI60" s="15"/>
      <c r="HJ60" s="16"/>
      <c r="HK60" s="16"/>
      <c r="HL60" s="17"/>
      <c r="HM60" s="15"/>
      <c r="HN60" s="16"/>
      <c r="HO60" s="16"/>
      <c r="HP60" s="17"/>
      <c r="HQ60" s="15"/>
      <c r="HR60" s="16"/>
      <c r="HS60" s="16"/>
      <c r="HT60" s="17"/>
      <c r="HU60" s="15"/>
      <c r="HV60" s="16"/>
      <c r="HW60" s="16"/>
      <c r="HX60" s="17"/>
      <c r="HY60" s="15"/>
      <c r="HZ60" s="16"/>
      <c r="IA60" s="16"/>
      <c r="IB60" s="17"/>
      <c r="IC60" s="15"/>
      <c r="ID60" s="16"/>
      <c r="IE60" s="16"/>
      <c r="IF60" s="17"/>
      <c r="IG60" s="15"/>
      <c r="IH60" s="16"/>
      <c r="II60" s="16"/>
      <c r="IJ60" s="17"/>
      <c r="IK60" s="15"/>
      <c r="IL60" s="16"/>
      <c r="IM60" s="16"/>
      <c r="IN60" s="17"/>
      <c r="IO60" s="15"/>
      <c r="IP60" s="16"/>
      <c r="IQ60" s="16"/>
      <c r="IR60" s="17"/>
      <c r="IS60" s="15"/>
      <c r="IT60" s="16"/>
      <c r="IU60" s="16"/>
      <c r="IV60" s="17"/>
      <c r="IW60" s="15"/>
      <c r="IX60" s="16"/>
      <c r="IY60" s="16"/>
      <c r="IZ60" s="17"/>
    </row>
    <row r="61" spans="1:260" s="13" customFormat="1" ht="15.75">
      <c r="A61" s="37">
        <v>7300</v>
      </c>
      <c r="B61" s="477" t="s">
        <v>88</v>
      </c>
      <c r="C61" s="477"/>
      <c r="D61" s="477"/>
      <c r="E61" s="315"/>
      <c r="F61" s="315"/>
      <c r="G61" s="315"/>
      <c r="H61" s="388">
        <f>'PRESUP.EGRESOS FUENTE FINANCIAM'!M348</f>
        <v>0</v>
      </c>
      <c r="I61" s="55" t="e">
        <f t="shared" si="3"/>
        <v>#DIV/0!</v>
      </c>
      <c r="J61" s="315"/>
      <c r="K61" s="315"/>
      <c r="L61" s="315"/>
      <c r="M61" s="14"/>
      <c r="N61" s="16"/>
      <c r="O61" s="16"/>
      <c r="P61" s="17"/>
      <c r="Q61" s="15"/>
      <c r="R61" s="16"/>
      <c r="S61" s="16"/>
      <c r="T61" s="17"/>
      <c r="U61" s="15"/>
      <c r="V61" s="16"/>
      <c r="W61" s="16"/>
      <c r="X61" s="17"/>
      <c r="Y61" s="15"/>
      <c r="Z61" s="16"/>
      <c r="AA61" s="16"/>
      <c r="AB61" s="17"/>
      <c r="AC61" s="15"/>
      <c r="AD61" s="16"/>
      <c r="AE61" s="16"/>
      <c r="AF61" s="17"/>
      <c r="AG61" s="15"/>
      <c r="AH61" s="16"/>
      <c r="AI61" s="16"/>
      <c r="AJ61" s="17"/>
      <c r="AK61" s="15"/>
      <c r="AL61" s="16"/>
      <c r="AM61" s="16"/>
      <c r="AN61" s="17"/>
      <c r="AO61" s="15"/>
      <c r="AP61" s="16"/>
      <c r="AQ61" s="16"/>
      <c r="AR61" s="17"/>
      <c r="AS61" s="15"/>
      <c r="AT61" s="16"/>
      <c r="AU61" s="16"/>
      <c r="AV61" s="17"/>
      <c r="AW61" s="15"/>
      <c r="AX61" s="16"/>
      <c r="AY61" s="16"/>
      <c r="AZ61" s="17"/>
      <c r="BA61" s="15"/>
      <c r="BB61" s="16"/>
      <c r="BC61" s="16"/>
      <c r="BD61" s="17"/>
      <c r="BE61" s="15"/>
      <c r="BF61" s="16"/>
      <c r="BG61" s="16"/>
      <c r="BH61" s="17"/>
      <c r="BI61" s="15"/>
      <c r="BJ61" s="16"/>
      <c r="BK61" s="16"/>
      <c r="BL61" s="17"/>
      <c r="BM61" s="15"/>
      <c r="BN61" s="16"/>
      <c r="BO61" s="16"/>
      <c r="BP61" s="17"/>
      <c r="BQ61" s="15"/>
      <c r="BR61" s="16"/>
      <c r="BS61" s="16"/>
      <c r="BT61" s="17"/>
      <c r="BU61" s="15"/>
      <c r="BV61" s="16"/>
      <c r="BW61" s="16"/>
      <c r="BX61" s="17"/>
      <c r="BY61" s="15"/>
      <c r="BZ61" s="16"/>
      <c r="CA61" s="16"/>
      <c r="CB61" s="17"/>
      <c r="CC61" s="15"/>
      <c r="CD61" s="16"/>
      <c r="CE61" s="16"/>
      <c r="CF61" s="17"/>
      <c r="CG61" s="15"/>
      <c r="CH61" s="16"/>
      <c r="CI61" s="16"/>
      <c r="CJ61" s="17"/>
      <c r="CK61" s="15"/>
      <c r="CL61" s="16"/>
      <c r="CM61" s="16"/>
      <c r="CN61" s="17"/>
      <c r="CO61" s="15"/>
      <c r="CP61" s="16"/>
      <c r="CQ61" s="16"/>
      <c r="CR61" s="17"/>
      <c r="CS61" s="15"/>
      <c r="CT61" s="16"/>
      <c r="CU61" s="16"/>
      <c r="CV61" s="17"/>
      <c r="CW61" s="15"/>
      <c r="CX61" s="16"/>
      <c r="CY61" s="16"/>
      <c r="CZ61" s="17"/>
      <c r="DA61" s="15"/>
      <c r="DB61" s="16"/>
      <c r="DC61" s="16"/>
      <c r="DD61" s="17"/>
      <c r="DE61" s="15"/>
      <c r="DF61" s="16"/>
      <c r="DG61" s="16"/>
      <c r="DH61" s="17"/>
      <c r="DI61" s="15"/>
      <c r="DJ61" s="16"/>
      <c r="DK61" s="16"/>
      <c r="DL61" s="17"/>
      <c r="DM61" s="15"/>
      <c r="DN61" s="16"/>
      <c r="DO61" s="16"/>
      <c r="DP61" s="17"/>
      <c r="DQ61" s="15"/>
      <c r="DR61" s="16"/>
      <c r="DS61" s="16"/>
      <c r="DT61" s="17"/>
      <c r="DU61" s="15"/>
      <c r="DV61" s="16"/>
      <c r="DW61" s="16"/>
      <c r="DX61" s="17"/>
      <c r="DY61" s="15"/>
      <c r="DZ61" s="16"/>
      <c r="EA61" s="16"/>
      <c r="EB61" s="17"/>
      <c r="EC61" s="15"/>
      <c r="ED61" s="16"/>
      <c r="EE61" s="16"/>
      <c r="EF61" s="17"/>
      <c r="EG61" s="15"/>
      <c r="EH61" s="16"/>
      <c r="EI61" s="16"/>
      <c r="EJ61" s="17"/>
      <c r="EK61" s="15"/>
      <c r="EL61" s="16"/>
      <c r="EM61" s="16"/>
      <c r="EN61" s="17"/>
      <c r="EO61" s="15"/>
      <c r="EP61" s="16"/>
      <c r="EQ61" s="16"/>
      <c r="ER61" s="17"/>
      <c r="ES61" s="15"/>
      <c r="ET61" s="16"/>
      <c r="EU61" s="16"/>
      <c r="EV61" s="17"/>
      <c r="EW61" s="15"/>
      <c r="EX61" s="16"/>
      <c r="EY61" s="16"/>
      <c r="EZ61" s="17"/>
      <c r="FA61" s="15"/>
      <c r="FB61" s="16"/>
      <c r="FC61" s="16"/>
      <c r="FD61" s="17"/>
      <c r="FE61" s="15"/>
      <c r="FF61" s="16"/>
      <c r="FG61" s="16"/>
      <c r="FH61" s="17"/>
      <c r="FI61" s="15"/>
      <c r="FJ61" s="16"/>
      <c r="FK61" s="16"/>
      <c r="FL61" s="17"/>
      <c r="FM61" s="15"/>
      <c r="FN61" s="16"/>
      <c r="FO61" s="16"/>
      <c r="FP61" s="17"/>
      <c r="FQ61" s="15"/>
      <c r="FR61" s="16"/>
      <c r="FS61" s="16"/>
      <c r="FT61" s="17"/>
      <c r="FU61" s="15"/>
      <c r="FV61" s="16"/>
      <c r="FW61" s="16"/>
      <c r="FX61" s="17"/>
      <c r="FY61" s="15"/>
      <c r="FZ61" s="16"/>
      <c r="GA61" s="16"/>
      <c r="GB61" s="17"/>
      <c r="GC61" s="15"/>
      <c r="GD61" s="16"/>
      <c r="GE61" s="16"/>
      <c r="GF61" s="17"/>
      <c r="GG61" s="15"/>
      <c r="GH61" s="16"/>
      <c r="GI61" s="16"/>
      <c r="GJ61" s="17"/>
      <c r="GK61" s="15"/>
      <c r="GL61" s="16"/>
      <c r="GM61" s="16"/>
      <c r="GN61" s="17"/>
      <c r="GO61" s="15"/>
      <c r="GP61" s="16"/>
      <c r="GQ61" s="16"/>
      <c r="GR61" s="17"/>
      <c r="GS61" s="15"/>
      <c r="GT61" s="16"/>
      <c r="GU61" s="16"/>
      <c r="GV61" s="17"/>
      <c r="GW61" s="15"/>
      <c r="GX61" s="16"/>
      <c r="GY61" s="16"/>
      <c r="GZ61" s="17"/>
      <c r="HA61" s="15"/>
      <c r="HB61" s="16"/>
      <c r="HC61" s="16"/>
      <c r="HD61" s="17"/>
      <c r="HE61" s="15"/>
      <c r="HF61" s="16"/>
      <c r="HG61" s="16"/>
      <c r="HH61" s="17"/>
      <c r="HI61" s="15"/>
      <c r="HJ61" s="16"/>
      <c r="HK61" s="16"/>
      <c r="HL61" s="17"/>
      <c r="HM61" s="15"/>
      <c r="HN61" s="16"/>
      <c r="HO61" s="16"/>
      <c r="HP61" s="17"/>
      <c r="HQ61" s="15"/>
      <c r="HR61" s="16"/>
      <c r="HS61" s="16"/>
      <c r="HT61" s="17"/>
      <c r="HU61" s="15"/>
      <c r="HV61" s="16"/>
      <c r="HW61" s="16"/>
      <c r="HX61" s="17"/>
      <c r="HY61" s="15"/>
      <c r="HZ61" s="16"/>
      <c r="IA61" s="16"/>
      <c r="IB61" s="17"/>
      <c r="IC61" s="15"/>
      <c r="ID61" s="16"/>
      <c r="IE61" s="16"/>
      <c r="IF61" s="17"/>
      <c r="IG61" s="15"/>
      <c r="IH61" s="16"/>
      <c r="II61" s="16"/>
      <c r="IJ61" s="17"/>
      <c r="IK61" s="15"/>
      <c r="IL61" s="16"/>
      <c r="IM61" s="16"/>
      <c r="IN61" s="17"/>
      <c r="IO61" s="15"/>
      <c r="IP61" s="16"/>
      <c r="IQ61" s="16"/>
      <c r="IR61" s="17"/>
      <c r="IS61" s="15"/>
      <c r="IT61" s="16"/>
      <c r="IU61" s="16"/>
      <c r="IV61" s="17"/>
      <c r="IW61" s="15"/>
      <c r="IX61" s="16"/>
      <c r="IY61" s="16"/>
      <c r="IZ61" s="17"/>
    </row>
    <row r="62" spans="1:260" s="13" customFormat="1" ht="15.75">
      <c r="A62" s="37">
        <v>7400</v>
      </c>
      <c r="B62" s="477" t="s">
        <v>89</v>
      </c>
      <c r="C62" s="477"/>
      <c r="D62" s="477"/>
      <c r="E62" s="315"/>
      <c r="F62" s="315"/>
      <c r="G62" s="315"/>
      <c r="H62" s="388">
        <f>'PRESUP.EGRESOS FUENTE FINANCIAM'!M355</f>
        <v>0</v>
      </c>
      <c r="I62" s="55" t="e">
        <f t="shared" si="3"/>
        <v>#DIV/0!</v>
      </c>
      <c r="J62" s="315"/>
      <c r="K62" s="315"/>
      <c r="L62" s="315"/>
      <c r="M62" s="14">
        <v>62</v>
      </c>
      <c r="N62" s="475"/>
      <c r="O62" s="475"/>
      <c r="P62" s="476"/>
      <c r="Q62" s="15">
        <v>62</v>
      </c>
      <c r="R62" s="475"/>
      <c r="S62" s="475"/>
      <c r="T62" s="476"/>
      <c r="U62" s="15">
        <v>62</v>
      </c>
      <c r="V62" s="475"/>
      <c r="W62" s="475"/>
      <c r="X62" s="476"/>
      <c r="Y62" s="15">
        <v>62</v>
      </c>
      <c r="Z62" s="475"/>
      <c r="AA62" s="475"/>
      <c r="AB62" s="476"/>
      <c r="AC62" s="15">
        <v>62</v>
      </c>
      <c r="AD62" s="475"/>
      <c r="AE62" s="475"/>
      <c r="AF62" s="476"/>
      <c r="AG62" s="15">
        <v>62</v>
      </c>
      <c r="AH62" s="475"/>
      <c r="AI62" s="475"/>
      <c r="AJ62" s="476"/>
      <c r="AK62" s="15">
        <v>62</v>
      </c>
      <c r="AL62" s="475"/>
      <c r="AM62" s="475"/>
      <c r="AN62" s="476"/>
      <c r="AO62" s="15">
        <v>62</v>
      </c>
      <c r="AP62" s="475"/>
      <c r="AQ62" s="475"/>
      <c r="AR62" s="476"/>
      <c r="AS62" s="15">
        <v>62</v>
      </c>
      <c r="AT62" s="475"/>
      <c r="AU62" s="475"/>
      <c r="AV62" s="476"/>
      <c r="AW62" s="15">
        <v>62</v>
      </c>
      <c r="AX62" s="475"/>
      <c r="AY62" s="475"/>
      <c r="AZ62" s="476"/>
      <c r="BA62" s="15">
        <v>62</v>
      </c>
      <c r="BB62" s="475"/>
      <c r="BC62" s="475"/>
      <c r="BD62" s="476"/>
      <c r="BE62" s="15">
        <v>62</v>
      </c>
      <c r="BF62" s="475"/>
      <c r="BG62" s="475"/>
      <c r="BH62" s="476"/>
      <c r="BI62" s="15">
        <v>62</v>
      </c>
      <c r="BJ62" s="475"/>
      <c r="BK62" s="475"/>
      <c r="BL62" s="476"/>
      <c r="BM62" s="15">
        <v>62</v>
      </c>
      <c r="BN62" s="475"/>
      <c r="BO62" s="475"/>
      <c r="BP62" s="476"/>
      <c r="BQ62" s="15">
        <v>62</v>
      </c>
      <c r="BR62" s="475"/>
      <c r="BS62" s="475"/>
      <c r="BT62" s="476"/>
      <c r="BU62" s="15">
        <v>62</v>
      </c>
      <c r="BV62" s="475"/>
      <c r="BW62" s="475"/>
      <c r="BX62" s="476"/>
      <c r="BY62" s="15">
        <v>62</v>
      </c>
      <c r="BZ62" s="475"/>
      <c r="CA62" s="475"/>
      <c r="CB62" s="476"/>
      <c r="CC62" s="15">
        <v>62</v>
      </c>
      <c r="CD62" s="475"/>
      <c r="CE62" s="475"/>
      <c r="CF62" s="476"/>
      <c r="CG62" s="15">
        <v>62</v>
      </c>
      <c r="CH62" s="475"/>
      <c r="CI62" s="475"/>
      <c r="CJ62" s="476"/>
      <c r="CK62" s="15">
        <v>62</v>
      </c>
      <c r="CL62" s="475"/>
      <c r="CM62" s="475"/>
      <c r="CN62" s="476"/>
      <c r="CO62" s="15">
        <v>62</v>
      </c>
      <c r="CP62" s="475"/>
      <c r="CQ62" s="475"/>
      <c r="CR62" s="476"/>
      <c r="CS62" s="15">
        <v>62</v>
      </c>
      <c r="CT62" s="475"/>
      <c r="CU62" s="475"/>
      <c r="CV62" s="476"/>
      <c r="CW62" s="15">
        <v>62</v>
      </c>
      <c r="CX62" s="475"/>
      <c r="CY62" s="475"/>
      <c r="CZ62" s="476"/>
      <c r="DA62" s="15">
        <v>62</v>
      </c>
      <c r="DB62" s="475"/>
      <c r="DC62" s="475"/>
      <c r="DD62" s="476"/>
      <c r="DE62" s="15">
        <v>62</v>
      </c>
      <c r="DF62" s="475"/>
      <c r="DG62" s="475"/>
      <c r="DH62" s="476"/>
      <c r="DI62" s="15">
        <v>62</v>
      </c>
      <c r="DJ62" s="475"/>
      <c r="DK62" s="475"/>
      <c r="DL62" s="476"/>
      <c r="DM62" s="15">
        <v>62</v>
      </c>
      <c r="DN62" s="475"/>
      <c r="DO62" s="475"/>
      <c r="DP62" s="476"/>
      <c r="DQ62" s="15">
        <v>62</v>
      </c>
      <c r="DR62" s="475"/>
      <c r="DS62" s="475"/>
      <c r="DT62" s="476"/>
      <c r="DU62" s="15">
        <v>62</v>
      </c>
      <c r="DV62" s="475"/>
      <c r="DW62" s="475"/>
      <c r="DX62" s="476"/>
      <c r="DY62" s="15">
        <v>62</v>
      </c>
      <c r="DZ62" s="475"/>
      <c r="EA62" s="475"/>
      <c r="EB62" s="476"/>
      <c r="EC62" s="15">
        <v>62</v>
      </c>
      <c r="ED62" s="475"/>
      <c r="EE62" s="475"/>
      <c r="EF62" s="476"/>
      <c r="EG62" s="15">
        <v>62</v>
      </c>
      <c r="EH62" s="475"/>
      <c r="EI62" s="475"/>
      <c r="EJ62" s="476"/>
      <c r="EK62" s="15">
        <v>62</v>
      </c>
      <c r="EL62" s="475"/>
      <c r="EM62" s="475"/>
      <c r="EN62" s="476"/>
      <c r="EO62" s="15">
        <v>62</v>
      </c>
      <c r="EP62" s="475"/>
      <c r="EQ62" s="475"/>
      <c r="ER62" s="476"/>
      <c r="ES62" s="15">
        <v>62</v>
      </c>
      <c r="ET62" s="475"/>
      <c r="EU62" s="475"/>
      <c r="EV62" s="476"/>
      <c r="EW62" s="15">
        <v>62</v>
      </c>
      <c r="EX62" s="475"/>
      <c r="EY62" s="475"/>
      <c r="EZ62" s="476"/>
      <c r="FA62" s="15">
        <v>62</v>
      </c>
      <c r="FB62" s="475"/>
      <c r="FC62" s="475"/>
      <c r="FD62" s="476"/>
      <c r="FE62" s="15">
        <v>62</v>
      </c>
      <c r="FF62" s="475"/>
      <c r="FG62" s="475"/>
      <c r="FH62" s="476"/>
      <c r="FI62" s="15">
        <v>62</v>
      </c>
      <c r="FJ62" s="475"/>
      <c r="FK62" s="475"/>
      <c r="FL62" s="476"/>
      <c r="FM62" s="15">
        <v>62</v>
      </c>
      <c r="FN62" s="475"/>
      <c r="FO62" s="475"/>
      <c r="FP62" s="476"/>
      <c r="FQ62" s="15">
        <v>62</v>
      </c>
      <c r="FR62" s="475"/>
      <c r="FS62" s="475"/>
      <c r="FT62" s="476"/>
      <c r="FU62" s="15">
        <v>62</v>
      </c>
      <c r="FV62" s="475"/>
      <c r="FW62" s="475"/>
      <c r="FX62" s="476"/>
      <c r="FY62" s="15">
        <v>62</v>
      </c>
      <c r="FZ62" s="475"/>
      <c r="GA62" s="475"/>
      <c r="GB62" s="476"/>
      <c r="GC62" s="15">
        <v>62</v>
      </c>
      <c r="GD62" s="475"/>
      <c r="GE62" s="475"/>
      <c r="GF62" s="476"/>
      <c r="GG62" s="15">
        <v>62</v>
      </c>
      <c r="GH62" s="475"/>
      <c r="GI62" s="475"/>
      <c r="GJ62" s="476"/>
      <c r="GK62" s="15">
        <v>62</v>
      </c>
      <c r="GL62" s="475"/>
      <c r="GM62" s="475"/>
      <c r="GN62" s="476"/>
      <c r="GO62" s="15">
        <v>62</v>
      </c>
      <c r="GP62" s="475"/>
      <c r="GQ62" s="475"/>
      <c r="GR62" s="476"/>
      <c r="GS62" s="15">
        <v>62</v>
      </c>
      <c r="GT62" s="475"/>
      <c r="GU62" s="475"/>
      <c r="GV62" s="476"/>
      <c r="GW62" s="15">
        <v>62</v>
      </c>
      <c r="GX62" s="475"/>
      <c r="GY62" s="475"/>
      <c r="GZ62" s="476"/>
      <c r="HA62" s="15">
        <v>62</v>
      </c>
      <c r="HB62" s="475"/>
      <c r="HC62" s="475"/>
      <c r="HD62" s="476"/>
      <c r="HE62" s="15">
        <v>62</v>
      </c>
      <c r="HF62" s="475"/>
      <c r="HG62" s="475"/>
      <c r="HH62" s="476"/>
      <c r="HI62" s="15">
        <v>62</v>
      </c>
      <c r="HJ62" s="475"/>
      <c r="HK62" s="475"/>
      <c r="HL62" s="476"/>
      <c r="HM62" s="15">
        <v>62</v>
      </c>
      <c r="HN62" s="475"/>
      <c r="HO62" s="475"/>
      <c r="HP62" s="476"/>
      <c r="HQ62" s="15">
        <v>62</v>
      </c>
      <c r="HR62" s="475"/>
      <c r="HS62" s="475"/>
      <c r="HT62" s="476"/>
      <c r="HU62" s="15">
        <v>62</v>
      </c>
      <c r="HV62" s="475"/>
      <c r="HW62" s="475"/>
      <c r="HX62" s="476"/>
      <c r="HY62" s="15">
        <v>62</v>
      </c>
      <c r="HZ62" s="475"/>
      <c r="IA62" s="475"/>
      <c r="IB62" s="476"/>
      <c r="IC62" s="15">
        <v>62</v>
      </c>
      <c r="ID62" s="475"/>
      <c r="IE62" s="475"/>
      <c r="IF62" s="476"/>
      <c r="IG62" s="15">
        <v>62</v>
      </c>
      <c r="IH62" s="475"/>
      <c r="II62" s="475"/>
      <c r="IJ62" s="476"/>
      <c r="IK62" s="15">
        <v>62</v>
      </c>
      <c r="IL62" s="475"/>
      <c r="IM62" s="475"/>
      <c r="IN62" s="476"/>
      <c r="IO62" s="15">
        <v>62</v>
      </c>
      <c r="IP62" s="475"/>
      <c r="IQ62" s="475"/>
      <c r="IR62" s="476"/>
      <c r="IS62" s="15">
        <v>62</v>
      </c>
      <c r="IT62" s="475"/>
      <c r="IU62" s="475"/>
      <c r="IV62" s="476"/>
      <c r="IW62" s="15">
        <v>62</v>
      </c>
      <c r="IX62" s="475"/>
      <c r="IY62" s="475"/>
      <c r="IZ62" s="476"/>
    </row>
    <row r="63" spans="1:260" s="13" customFormat="1" ht="15" customHeight="1">
      <c r="A63" s="37">
        <v>7500</v>
      </c>
      <c r="B63" s="477" t="s">
        <v>90</v>
      </c>
      <c r="C63" s="477"/>
      <c r="D63" s="477"/>
      <c r="E63" s="316"/>
      <c r="F63" s="316"/>
      <c r="G63" s="316">
        <v>50000</v>
      </c>
      <c r="H63" s="388">
        <f>'PRESUP.EGRESOS FUENTE FINANCIAM'!M365</f>
        <v>0</v>
      </c>
      <c r="I63" s="55" t="e">
        <f t="shared" si="3"/>
        <v>#DIV/0!</v>
      </c>
      <c r="J63" s="316"/>
      <c r="K63" s="316"/>
      <c r="L63" s="316"/>
    </row>
    <row r="64" spans="1:260" s="13" customFormat="1" ht="15" customHeight="1">
      <c r="A64" s="37">
        <v>7600</v>
      </c>
      <c r="B64" s="477" t="s">
        <v>91</v>
      </c>
      <c r="C64" s="477"/>
      <c r="D64" s="477"/>
      <c r="E64" s="316"/>
      <c r="F64" s="316"/>
      <c r="G64" s="316"/>
      <c r="H64" s="388">
        <f>'PRESUP.EGRESOS FUENTE FINANCIAM'!M375</f>
        <v>0</v>
      </c>
      <c r="I64" s="55" t="e">
        <f t="shared" si="3"/>
        <v>#DIV/0!</v>
      </c>
      <c r="J64" s="316"/>
      <c r="K64" s="316"/>
      <c r="L64" s="316"/>
    </row>
    <row r="65" spans="1:12" s="13" customFormat="1" ht="15" customHeight="1">
      <c r="A65" s="37">
        <v>7900</v>
      </c>
      <c r="B65" s="477" t="s">
        <v>92</v>
      </c>
      <c r="C65" s="477"/>
      <c r="D65" s="477"/>
      <c r="E65" s="316"/>
      <c r="F65" s="316"/>
      <c r="G65" s="316"/>
      <c r="H65" s="388">
        <f>'PRESUP.EGRESOS FUENTE FINANCIAM'!M378</f>
        <v>0</v>
      </c>
      <c r="I65" s="55" t="e">
        <f t="shared" si="3"/>
        <v>#DIV/0!</v>
      </c>
      <c r="J65" s="316"/>
      <c r="K65" s="316"/>
      <c r="L65" s="316"/>
    </row>
    <row r="66" spans="1:12" s="13" customFormat="1" ht="15.75" customHeight="1">
      <c r="A66" s="243">
        <v>8000</v>
      </c>
      <c r="B66" s="470" t="s">
        <v>21</v>
      </c>
      <c r="C66" s="470"/>
      <c r="D66" s="470"/>
      <c r="E66" s="312">
        <f>SUM(E67:E69)</f>
        <v>0</v>
      </c>
      <c r="F66" s="312">
        <f>SUM(F67:F69)</f>
        <v>0</v>
      </c>
      <c r="G66" s="312">
        <f>SUM(G67:G69)</f>
        <v>0</v>
      </c>
      <c r="H66" s="389">
        <f>SUM(H67:H69)</f>
        <v>0</v>
      </c>
      <c r="I66" s="244" t="e">
        <f t="shared" si="3"/>
        <v>#DIV/0!</v>
      </c>
      <c r="J66" s="312">
        <f>SUM(J67:J69)</f>
        <v>0</v>
      </c>
      <c r="K66" s="312">
        <f>SUM(K67:K69)</f>
        <v>0</v>
      </c>
      <c r="L66" s="312">
        <f>SUM(L67:L69)</f>
        <v>0</v>
      </c>
    </row>
    <row r="67" spans="1:12" s="13" customFormat="1" ht="15.75">
      <c r="A67" s="37">
        <v>8100</v>
      </c>
      <c r="B67" s="477" t="s">
        <v>22</v>
      </c>
      <c r="C67" s="477"/>
      <c r="D67" s="477"/>
      <c r="E67" s="308"/>
      <c r="F67" s="308"/>
      <c r="G67" s="308"/>
      <c r="H67" s="388">
        <f>'PRESUP.EGRESOS FUENTE FINANCIAM'!M383</f>
        <v>0</v>
      </c>
      <c r="I67" s="55" t="e">
        <f t="shared" ref="I67:I69" si="5">H67/E67-1</f>
        <v>#DIV/0!</v>
      </c>
      <c r="J67" s="308"/>
      <c r="K67" s="308"/>
      <c r="L67" s="308"/>
    </row>
    <row r="68" spans="1:12" s="13" customFormat="1" ht="15.75">
      <c r="A68" s="37">
        <v>8300</v>
      </c>
      <c r="B68" s="477" t="s">
        <v>23</v>
      </c>
      <c r="C68" s="477"/>
      <c r="D68" s="477"/>
      <c r="E68" s="309"/>
      <c r="F68" s="309"/>
      <c r="G68" s="309"/>
      <c r="H68" s="388">
        <f>'PRESUP.EGRESOS FUENTE FINANCIAM'!M390</f>
        <v>0</v>
      </c>
      <c r="I68" s="55" t="e">
        <f t="shared" si="5"/>
        <v>#DIV/0!</v>
      </c>
      <c r="J68" s="309"/>
      <c r="K68" s="309"/>
      <c r="L68" s="309"/>
    </row>
    <row r="69" spans="1:12" s="13" customFormat="1" ht="15.75">
      <c r="A69" s="37">
        <v>8500</v>
      </c>
      <c r="B69" s="477" t="s">
        <v>24</v>
      </c>
      <c r="C69" s="477"/>
      <c r="D69" s="477"/>
      <c r="E69" s="309"/>
      <c r="F69" s="309"/>
      <c r="G69" s="309"/>
      <c r="H69" s="388">
        <f>'PRESUP.EGRESOS FUENTE FINANCIAM'!M396</f>
        <v>0</v>
      </c>
      <c r="I69" s="55" t="e">
        <f t="shared" si="5"/>
        <v>#DIV/0!</v>
      </c>
      <c r="J69" s="309"/>
      <c r="K69" s="309"/>
      <c r="L69" s="309"/>
    </row>
    <row r="70" spans="1:12" s="13" customFormat="1" ht="15.75">
      <c r="A70" s="243">
        <v>9000</v>
      </c>
      <c r="B70" s="470" t="s">
        <v>93</v>
      </c>
      <c r="C70" s="470"/>
      <c r="D70" s="470"/>
      <c r="E70" s="310">
        <f>SUM(E71:E77)</f>
        <v>2310685.06</v>
      </c>
      <c r="F70" s="310">
        <f>SUM(F71:F77)</f>
        <v>2300676.3800000004</v>
      </c>
      <c r="G70" s="310">
        <f>SUM(G71:G77)</f>
        <v>2600442</v>
      </c>
      <c r="H70" s="389">
        <f>SUM(H71:H77)</f>
        <v>1908000</v>
      </c>
      <c r="I70" s="244">
        <f t="shared" si="3"/>
        <v>-0.17427085454908342</v>
      </c>
      <c r="J70" s="310">
        <f>SUM(J71:J77)</f>
        <v>1958500</v>
      </c>
      <c r="K70" s="310">
        <f>SUM(K71:K77)</f>
        <v>2056425</v>
      </c>
      <c r="L70" s="310">
        <f>SUM(L71:L77)</f>
        <v>2126696.25</v>
      </c>
    </row>
    <row r="71" spans="1:12" s="13" customFormat="1" ht="15.75">
      <c r="A71" s="37">
        <v>9100</v>
      </c>
      <c r="B71" s="477" t="s">
        <v>94</v>
      </c>
      <c r="C71" s="477"/>
      <c r="D71" s="477"/>
      <c r="E71" s="308">
        <v>1313803.18</v>
      </c>
      <c r="F71" s="308">
        <v>1098799.56</v>
      </c>
      <c r="G71" s="308">
        <v>1098800</v>
      </c>
      <c r="H71" s="388">
        <f>'PRESUP.EGRESOS FUENTE FINANCIAM'!M401</f>
        <v>408000</v>
      </c>
      <c r="I71" s="55">
        <f t="shared" si="3"/>
        <v>-0.68945120074987187</v>
      </c>
      <c r="J71" s="308">
        <v>408500</v>
      </c>
      <c r="K71" s="308">
        <v>428925</v>
      </c>
      <c r="L71" s="308">
        <v>450371.25</v>
      </c>
    </row>
    <row r="72" spans="1:12" s="13" customFormat="1" ht="15.75">
      <c r="A72" s="37">
        <v>9200</v>
      </c>
      <c r="B72" s="477" t="s">
        <v>95</v>
      </c>
      <c r="C72" s="477"/>
      <c r="D72" s="477"/>
      <c r="E72" s="309">
        <v>984848.02</v>
      </c>
      <c r="F72" s="309">
        <v>1147770.8400000001</v>
      </c>
      <c r="G72" s="309">
        <v>1200000</v>
      </c>
      <c r="H72" s="388">
        <f>'PRESUP.EGRESOS FUENTE FINANCIAM'!M410</f>
        <v>1500000</v>
      </c>
      <c r="I72" s="55">
        <f t="shared" si="3"/>
        <v>0.52307764196956996</v>
      </c>
      <c r="J72" s="309">
        <v>1550000</v>
      </c>
      <c r="K72" s="309">
        <v>1627500</v>
      </c>
      <c r="L72" s="309">
        <v>1676325</v>
      </c>
    </row>
    <row r="73" spans="1:12" s="13" customFormat="1" ht="15.75">
      <c r="A73" s="37">
        <v>9300</v>
      </c>
      <c r="B73" s="477" t="s">
        <v>96</v>
      </c>
      <c r="C73" s="477"/>
      <c r="D73" s="477"/>
      <c r="E73" s="309"/>
      <c r="F73" s="309"/>
      <c r="G73" s="309"/>
      <c r="H73" s="388">
        <f>'PRESUP.EGRESOS FUENTE FINANCIAM'!M419</f>
        <v>0</v>
      </c>
      <c r="I73" s="55" t="e">
        <f t="shared" si="3"/>
        <v>#DIV/0!</v>
      </c>
      <c r="J73" s="309"/>
      <c r="K73" s="309"/>
      <c r="L73" s="309"/>
    </row>
    <row r="74" spans="1:12" s="13" customFormat="1" ht="15.75">
      <c r="A74" s="37">
        <v>9400</v>
      </c>
      <c r="B74" s="477" t="s">
        <v>97</v>
      </c>
      <c r="C74" s="477"/>
      <c r="D74" s="477"/>
      <c r="E74" s="309"/>
      <c r="F74" s="309"/>
      <c r="G74" s="309"/>
      <c r="H74" s="388">
        <f>'PRESUP.EGRESOS FUENTE FINANCIAM'!M422</f>
        <v>0</v>
      </c>
      <c r="I74" s="55" t="e">
        <f t="shared" si="3"/>
        <v>#DIV/0!</v>
      </c>
      <c r="J74" s="309"/>
      <c r="K74" s="309"/>
      <c r="L74" s="309"/>
    </row>
    <row r="75" spans="1:12" s="13" customFormat="1" ht="15.75">
      <c r="A75" s="37">
        <v>9500</v>
      </c>
      <c r="B75" s="477" t="s">
        <v>98</v>
      </c>
      <c r="C75" s="477"/>
      <c r="D75" s="477"/>
      <c r="E75" s="309"/>
      <c r="F75" s="309"/>
      <c r="G75" s="309"/>
      <c r="H75" s="388">
        <f>'PRESUP.EGRESOS FUENTE FINANCIAM'!M425</f>
        <v>0</v>
      </c>
      <c r="I75" s="55" t="e">
        <f t="shared" si="3"/>
        <v>#DIV/0!</v>
      </c>
      <c r="J75" s="309"/>
      <c r="K75" s="309"/>
      <c r="L75" s="309"/>
    </row>
    <row r="76" spans="1:12" s="13" customFormat="1" ht="15.75">
      <c r="A76" s="37">
        <v>9600</v>
      </c>
      <c r="B76" s="477" t="s">
        <v>861</v>
      </c>
      <c r="C76" s="477"/>
      <c r="D76" s="477"/>
      <c r="E76" s="309"/>
      <c r="F76" s="309"/>
      <c r="G76" s="309"/>
      <c r="H76" s="388">
        <f>'PRESUP.EGRESOS FUENTE FINANCIAM'!M427</f>
        <v>0</v>
      </c>
      <c r="I76" s="55" t="e">
        <f>H76/E76-1</f>
        <v>#DIV/0!</v>
      </c>
      <c r="J76" s="309"/>
      <c r="K76" s="309"/>
      <c r="L76" s="309"/>
    </row>
    <row r="77" spans="1:12" s="13" customFormat="1" ht="15.75">
      <c r="A77" s="50">
        <v>9900</v>
      </c>
      <c r="B77" s="482" t="s">
        <v>99</v>
      </c>
      <c r="C77" s="482"/>
      <c r="D77" s="482"/>
      <c r="E77" s="313">
        <v>12033.86</v>
      </c>
      <c r="F77" s="309">
        <v>54105.98</v>
      </c>
      <c r="G77" s="313">
        <v>301642</v>
      </c>
      <c r="H77" s="388">
        <f>'PRESUP.EGRESOS FUENTE FINANCIAM'!M430</f>
        <v>0</v>
      </c>
      <c r="I77" s="55">
        <f t="shared" si="3"/>
        <v>-1</v>
      </c>
      <c r="J77" s="313"/>
      <c r="K77" s="313"/>
      <c r="L77" s="313"/>
    </row>
    <row r="78" spans="1:12" s="13" customFormat="1" ht="15.75">
      <c r="A78" s="483" t="s">
        <v>548</v>
      </c>
      <c r="B78" s="484"/>
      <c r="C78" s="484"/>
      <c r="D78" s="484"/>
      <c r="E78" s="314">
        <f>E6+E14+E24+E34+E44+E54+E58+E66+E70</f>
        <v>147682553.94999999</v>
      </c>
      <c r="F78" s="314">
        <f>F6+F14+F24+F34+F44+F54+F58+F66+F70</f>
        <v>167827590.21999997</v>
      </c>
      <c r="G78" s="314">
        <f>G6+G14+G24+G34+G44+G54+G58+G66+G70</f>
        <v>143614464</v>
      </c>
      <c r="H78" s="390">
        <f>H6+H14+H24+H34+H44+H54+H58+H66+H70</f>
        <v>150795187</v>
      </c>
      <c r="I78" s="245">
        <f>H78/E78-1</f>
        <v>2.1076511522504227E-2</v>
      </c>
      <c r="J78" s="314">
        <f>J6+J14+J24+J34+J44+J54+J58+J66+J70</f>
        <v>157641948.09</v>
      </c>
      <c r="K78" s="314">
        <f>K6+K14+K24+K34+K44+K54+K58+K66+K70</f>
        <v>165524047.75999999</v>
      </c>
      <c r="L78" s="314">
        <f>L6+L14+L24+L34+L44+L54+L58+L66+L70</f>
        <v>173800247.25</v>
      </c>
    </row>
    <row r="79" spans="1:12" ht="16.899999999999999" customHeight="1">
      <c r="B79" s="268"/>
      <c r="C79" s="268"/>
      <c r="D79" s="268"/>
    </row>
    <row r="80" spans="1:12" ht="32.450000000000003" customHeight="1">
      <c r="A80" s="485" t="s">
        <v>866</v>
      </c>
      <c r="B80" s="485"/>
      <c r="C80" s="485"/>
      <c r="D80" s="485"/>
      <c r="E80" s="19"/>
      <c r="F80" s="19"/>
      <c r="G80" s="19"/>
      <c r="H80" s="19"/>
      <c r="I80" s="19"/>
      <c r="J80" s="19"/>
      <c r="K80" s="19"/>
      <c r="L80" s="19"/>
    </row>
    <row r="81" spans="1:260" ht="32.1" customHeight="1">
      <c r="A81" s="246" t="s">
        <v>100</v>
      </c>
      <c r="B81" s="247" t="s">
        <v>3</v>
      </c>
      <c r="C81" s="248" t="s">
        <v>851</v>
      </c>
      <c r="D81" s="249" t="s">
        <v>28</v>
      </c>
      <c r="E81" s="20"/>
      <c r="F81" s="20"/>
      <c r="G81" s="20"/>
      <c r="H81" s="20"/>
      <c r="I81" s="20"/>
      <c r="J81" s="20"/>
      <c r="K81" s="20"/>
      <c r="L81" s="20"/>
    </row>
    <row r="82" spans="1:260" ht="32.1" customHeight="1">
      <c r="A82" s="5">
        <v>1</v>
      </c>
      <c r="B82" s="6" t="s">
        <v>101</v>
      </c>
      <c r="C82" s="21">
        <f>(H6+H14+H24+H34)-H39</f>
        <v>115190721</v>
      </c>
      <c r="D82" s="108">
        <f>C82/$C$87</f>
        <v>0.7638885782210012</v>
      </c>
    </row>
    <row r="83" spans="1:260" ht="32.1" customHeight="1">
      <c r="A83" s="5">
        <v>2</v>
      </c>
      <c r="B83" s="6" t="s">
        <v>102</v>
      </c>
      <c r="C83" s="21">
        <f>H44+H54+H58</f>
        <v>29000590</v>
      </c>
      <c r="D83" s="108">
        <f t="shared" ref="D83:D86" si="6">C83/$C$87</f>
        <v>0.19231774287331863</v>
      </c>
    </row>
    <row r="84" spans="1:260" ht="32.1" customHeight="1">
      <c r="A84" s="5">
        <v>3</v>
      </c>
      <c r="B84" s="6" t="s">
        <v>103</v>
      </c>
      <c r="C84" s="21">
        <f>H70</f>
        <v>1908000</v>
      </c>
      <c r="D84" s="108">
        <f t="shared" si="6"/>
        <v>1.2652923730251417E-2</v>
      </c>
    </row>
    <row r="85" spans="1:260" ht="32.1" customHeight="1">
      <c r="A85" s="5">
        <v>4</v>
      </c>
      <c r="B85" s="6" t="s">
        <v>136</v>
      </c>
      <c r="C85" s="21">
        <f>H39</f>
        <v>4695876</v>
      </c>
      <c r="D85" s="108">
        <f t="shared" si="6"/>
        <v>3.1140755175428775E-2</v>
      </c>
    </row>
    <row r="86" spans="1:260" ht="32.1" customHeight="1">
      <c r="A86" s="5">
        <v>5</v>
      </c>
      <c r="B86" s="6" t="s">
        <v>124</v>
      </c>
      <c r="C86" s="21">
        <f>H66</f>
        <v>0</v>
      </c>
      <c r="D86" s="108">
        <f t="shared" si="6"/>
        <v>0</v>
      </c>
    </row>
    <row r="87" spans="1:260" ht="19.899999999999999" customHeight="1">
      <c r="A87" s="250"/>
      <c r="B87" s="251" t="s">
        <v>850</v>
      </c>
      <c r="C87" s="252">
        <f>SUM(C82:C86)</f>
        <v>150795187</v>
      </c>
      <c r="D87" s="253">
        <f>SUM(D82:D86)</f>
        <v>1</v>
      </c>
    </row>
    <row r="88" spans="1:260" s="20" customFormat="1">
      <c r="B88" s="18"/>
      <c r="C88" s="22"/>
      <c r="D88" s="23"/>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c r="BK88" s="18"/>
      <c r="BL88" s="18"/>
      <c r="BM88" s="18"/>
      <c r="BN88" s="18"/>
      <c r="BO88" s="18"/>
      <c r="BP88" s="18"/>
      <c r="BQ88" s="18"/>
      <c r="BR88" s="18"/>
      <c r="BS88" s="18"/>
      <c r="BT88" s="18"/>
      <c r="BU88" s="18"/>
      <c r="BV88" s="18"/>
      <c r="BW88" s="18"/>
      <c r="BX88" s="18"/>
      <c r="BY88" s="18"/>
      <c r="BZ88" s="18"/>
      <c r="CA88" s="18"/>
      <c r="CB88" s="18"/>
      <c r="CC88" s="18"/>
      <c r="CD88" s="18"/>
      <c r="CE88" s="18"/>
      <c r="CF88" s="18"/>
      <c r="CG88" s="18"/>
      <c r="CH88" s="18"/>
      <c r="CI88" s="18"/>
      <c r="CJ88" s="18"/>
      <c r="CK88" s="18"/>
      <c r="CL88" s="18"/>
      <c r="CM88" s="18"/>
      <c r="CN88" s="18"/>
      <c r="CO88" s="18"/>
      <c r="CP88" s="18"/>
      <c r="CQ88" s="18"/>
      <c r="CR88" s="18"/>
      <c r="CS88" s="18"/>
      <c r="CT88" s="18"/>
      <c r="CU88" s="18"/>
      <c r="CV88" s="18"/>
      <c r="CW88" s="18"/>
      <c r="CX88" s="18"/>
      <c r="CY88" s="18"/>
      <c r="CZ88" s="18"/>
      <c r="DA88" s="18"/>
      <c r="DB88" s="18"/>
      <c r="DC88" s="18"/>
      <c r="DD88" s="18"/>
      <c r="DE88" s="18"/>
      <c r="DF88" s="18"/>
      <c r="DG88" s="18"/>
      <c r="DH88" s="18"/>
      <c r="DI88" s="18"/>
      <c r="DJ88" s="18"/>
      <c r="DK88" s="18"/>
      <c r="DL88" s="18"/>
      <c r="DM88" s="18"/>
      <c r="DN88" s="18"/>
      <c r="DO88" s="18"/>
      <c r="DP88" s="18"/>
      <c r="DQ88" s="18"/>
      <c r="DR88" s="18"/>
      <c r="DS88" s="18"/>
      <c r="DT88" s="18"/>
      <c r="DU88" s="18"/>
      <c r="DV88" s="18"/>
      <c r="DW88" s="18"/>
      <c r="DX88" s="18"/>
      <c r="DY88" s="18"/>
      <c r="DZ88" s="18"/>
      <c r="EA88" s="18"/>
      <c r="EB88" s="18"/>
      <c r="EC88" s="18"/>
      <c r="ED88" s="18"/>
      <c r="EE88" s="18"/>
      <c r="EF88" s="18"/>
      <c r="EG88" s="18"/>
      <c r="EH88" s="18"/>
      <c r="EI88" s="18"/>
      <c r="EJ88" s="18"/>
      <c r="EK88" s="18"/>
      <c r="EL88" s="18"/>
      <c r="EM88" s="18"/>
      <c r="EN88" s="18"/>
      <c r="EO88" s="18"/>
      <c r="EP88" s="18"/>
      <c r="EQ88" s="18"/>
      <c r="ER88" s="18"/>
      <c r="ES88" s="18"/>
      <c r="ET88" s="18"/>
      <c r="EU88" s="18"/>
      <c r="EV88" s="18"/>
      <c r="EW88" s="18"/>
      <c r="EX88" s="18"/>
      <c r="EY88" s="18"/>
      <c r="EZ88" s="18"/>
      <c r="FA88" s="18"/>
      <c r="FB88" s="18"/>
      <c r="FC88" s="18"/>
      <c r="FD88" s="18"/>
      <c r="FE88" s="18"/>
      <c r="FF88" s="18"/>
      <c r="FG88" s="18"/>
      <c r="FH88" s="18"/>
      <c r="FI88" s="18"/>
      <c r="FJ88" s="18"/>
      <c r="FK88" s="18"/>
      <c r="FL88" s="18"/>
      <c r="FM88" s="18"/>
      <c r="FN88" s="18"/>
      <c r="FO88" s="18"/>
      <c r="FP88" s="18"/>
      <c r="FQ88" s="18"/>
      <c r="FR88" s="18"/>
      <c r="FS88" s="18"/>
      <c r="FT88" s="18"/>
      <c r="FU88" s="18"/>
      <c r="FV88" s="18"/>
      <c r="FW88" s="18"/>
      <c r="FX88" s="18"/>
      <c r="FY88" s="18"/>
      <c r="FZ88" s="18"/>
      <c r="GA88" s="18"/>
      <c r="GB88" s="18"/>
      <c r="GC88" s="18"/>
      <c r="GD88" s="18"/>
      <c r="GE88" s="18"/>
      <c r="GF88" s="18"/>
      <c r="GG88" s="18"/>
      <c r="GH88" s="18"/>
      <c r="GI88" s="18"/>
      <c r="GJ88" s="18"/>
      <c r="GK88" s="18"/>
      <c r="GL88" s="18"/>
      <c r="GM88" s="18"/>
      <c r="GN88" s="18"/>
      <c r="GO88" s="18"/>
      <c r="GP88" s="18"/>
      <c r="GQ88" s="18"/>
      <c r="GR88" s="18"/>
      <c r="GS88" s="18"/>
      <c r="GT88" s="18"/>
      <c r="GU88" s="18"/>
      <c r="GV88" s="18"/>
      <c r="GW88" s="18"/>
      <c r="GX88" s="18"/>
      <c r="GY88" s="18"/>
      <c r="GZ88" s="18"/>
      <c r="HA88" s="18"/>
      <c r="HB88" s="18"/>
      <c r="HC88" s="18"/>
      <c r="HD88" s="18"/>
      <c r="HE88" s="18"/>
      <c r="HF88" s="18"/>
      <c r="HG88" s="18"/>
      <c r="HH88" s="18"/>
      <c r="HI88" s="18"/>
      <c r="HJ88" s="18"/>
      <c r="HK88" s="18"/>
      <c r="HL88" s="18"/>
      <c r="HM88" s="18"/>
      <c r="HN88" s="18"/>
      <c r="HO88" s="18"/>
      <c r="HP88" s="18"/>
      <c r="HQ88" s="18"/>
      <c r="HR88" s="18"/>
      <c r="HS88" s="18"/>
      <c r="HT88" s="18"/>
      <c r="HU88" s="18"/>
      <c r="HV88" s="18"/>
      <c r="HW88" s="18"/>
      <c r="HX88" s="18"/>
      <c r="HY88" s="18"/>
      <c r="HZ88" s="18"/>
      <c r="IA88" s="18"/>
      <c r="IB88" s="18"/>
      <c r="IC88" s="18"/>
      <c r="ID88" s="18"/>
      <c r="IE88" s="18"/>
      <c r="IF88" s="18"/>
      <c r="IG88" s="18"/>
      <c r="IH88" s="18"/>
      <c r="II88" s="18"/>
      <c r="IJ88" s="18"/>
      <c r="IK88" s="18"/>
      <c r="IL88" s="18"/>
      <c r="IM88" s="18"/>
      <c r="IN88" s="18"/>
      <c r="IO88" s="18"/>
      <c r="IP88" s="18"/>
      <c r="IQ88" s="18"/>
      <c r="IR88" s="18"/>
      <c r="IS88" s="18"/>
      <c r="IT88" s="18"/>
      <c r="IU88" s="18"/>
      <c r="IV88" s="18"/>
      <c r="IW88" s="18"/>
      <c r="IX88" s="18"/>
      <c r="IY88" s="18"/>
      <c r="IZ88" s="18"/>
    </row>
    <row r="89" spans="1:260" s="20" customFormat="1">
      <c r="B89" s="18"/>
      <c r="C89" s="22"/>
      <c r="D89" s="23"/>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c r="BF89" s="18"/>
      <c r="BG89" s="18"/>
      <c r="BH89" s="18"/>
      <c r="BI89" s="18"/>
      <c r="BJ89" s="18"/>
      <c r="BK89" s="18"/>
      <c r="BL89" s="18"/>
      <c r="BM89" s="18"/>
      <c r="BN89" s="18"/>
      <c r="BO89" s="18"/>
      <c r="BP89" s="18"/>
      <c r="BQ89" s="18"/>
      <c r="BR89" s="18"/>
      <c r="BS89" s="18"/>
      <c r="BT89" s="18"/>
      <c r="BU89" s="18"/>
      <c r="BV89" s="18"/>
      <c r="BW89" s="18"/>
      <c r="BX89" s="18"/>
      <c r="BY89" s="18"/>
      <c r="BZ89" s="18"/>
      <c r="CA89" s="18"/>
      <c r="CB89" s="18"/>
      <c r="CC89" s="18"/>
      <c r="CD89" s="18"/>
      <c r="CE89" s="18"/>
      <c r="CF89" s="18"/>
      <c r="CG89" s="18"/>
      <c r="CH89" s="18"/>
      <c r="CI89" s="18"/>
      <c r="CJ89" s="18"/>
      <c r="CK89" s="18"/>
      <c r="CL89" s="18"/>
      <c r="CM89" s="18"/>
      <c r="CN89" s="18"/>
      <c r="CO89" s="18"/>
      <c r="CP89" s="18"/>
      <c r="CQ89" s="18"/>
      <c r="CR89" s="18"/>
      <c r="CS89" s="18"/>
      <c r="CT89" s="18"/>
      <c r="CU89" s="18"/>
      <c r="CV89" s="18"/>
      <c r="CW89" s="18"/>
      <c r="CX89" s="18"/>
      <c r="CY89" s="18"/>
      <c r="CZ89" s="18"/>
      <c r="DA89" s="18"/>
      <c r="DB89" s="18"/>
      <c r="DC89" s="18"/>
      <c r="DD89" s="18"/>
      <c r="DE89" s="18"/>
      <c r="DF89" s="18"/>
      <c r="DG89" s="18"/>
      <c r="DH89" s="18"/>
      <c r="DI89" s="18"/>
      <c r="DJ89" s="18"/>
      <c r="DK89" s="18"/>
      <c r="DL89" s="18"/>
      <c r="DM89" s="18"/>
      <c r="DN89" s="18"/>
      <c r="DO89" s="18"/>
      <c r="DP89" s="18"/>
      <c r="DQ89" s="18"/>
      <c r="DR89" s="18"/>
      <c r="DS89" s="18"/>
      <c r="DT89" s="18"/>
      <c r="DU89" s="18"/>
      <c r="DV89" s="18"/>
      <c r="DW89" s="18"/>
      <c r="DX89" s="18"/>
      <c r="DY89" s="18"/>
      <c r="DZ89" s="18"/>
      <c r="EA89" s="18"/>
      <c r="EB89" s="18"/>
      <c r="EC89" s="18"/>
      <c r="ED89" s="18"/>
      <c r="EE89" s="18"/>
      <c r="EF89" s="18"/>
      <c r="EG89" s="18"/>
      <c r="EH89" s="18"/>
      <c r="EI89" s="18"/>
      <c r="EJ89" s="18"/>
      <c r="EK89" s="18"/>
      <c r="EL89" s="18"/>
      <c r="EM89" s="18"/>
      <c r="EN89" s="18"/>
      <c r="EO89" s="18"/>
      <c r="EP89" s="18"/>
      <c r="EQ89" s="18"/>
      <c r="ER89" s="18"/>
      <c r="ES89" s="18"/>
      <c r="ET89" s="18"/>
      <c r="EU89" s="18"/>
      <c r="EV89" s="18"/>
      <c r="EW89" s="18"/>
      <c r="EX89" s="18"/>
      <c r="EY89" s="18"/>
      <c r="EZ89" s="18"/>
      <c r="FA89" s="18"/>
      <c r="FB89" s="18"/>
      <c r="FC89" s="18"/>
      <c r="FD89" s="18"/>
      <c r="FE89" s="18"/>
      <c r="FF89" s="18"/>
      <c r="FG89" s="18"/>
      <c r="FH89" s="18"/>
      <c r="FI89" s="18"/>
      <c r="FJ89" s="18"/>
      <c r="FK89" s="18"/>
      <c r="FL89" s="18"/>
      <c r="FM89" s="18"/>
      <c r="FN89" s="18"/>
      <c r="FO89" s="18"/>
      <c r="FP89" s="18"/>
      <c r="FQ89" s="18"/>
      <c r="FR89" s="18"/>
      <c r="FS89" s="18"/>
      <c r="FT89" s="18"/>
      <c r="FU89" s="18"/>
      <c r="FV89" s="18"/>
      <c r="FW89" s="18"/>
      <c r="FX89" s="18"/>
      <c r="FY89" s="18"/>
      <c r="FZ89" s="18"/>
      <c r="GA89" s="18"/>
      <c r="GB89" s="18"/>
      <c r="GC89" s="18"/>
      <c r="GD89" s="18"/>
      <c r="GE89" s="18"/>
      <c r="GF89" s="18"/>
      <c r="GG89" s="18"/>
      <c r="GH89" s="18"/>
      <c r="GI89" s="18"/>
      <c r="GJ89" s="18"/>
      <c r="GK89" s="18"/>
      <c r="GL89" s="18"/>
      <c r="GM89" s="18"/>
      <c r="GN89" s="18"/>
      <c r="GO89" s="18"/>
      <c r="GP89" s="18"/>
      <c r="GQ89" s="18"/>
      <c r="GR89" s="18"/>
      <c r="GS89" s="18"/>
      <c r="GT89" s="18"/>
      <c r="GU89" s="18"/>
      <c r="GV89" s="18"/>
      <c r="GW89" s="18"/>
      <c r="GX89" s="18"/>
      <c r="GY89" s="18"/>
      <c r="GZ89" s="18"/>
      <c r="HA89" s="18"/>
      <c r="HB89" s="18"/>
      <c r="HC89" s="18"/>
      <c r="HD89" s="18"/>
      <c r="HE89" s="18"/>
      <c r="HF89" s="18"/>
      <c r="HG89" s="18"/>
      <c r="HH89" s="18"/>
      <c r="HI89" s="18"/>
      <c r="HJ89" s="18"/>
      <c r="HK89" s="18"/>
      <c r="HL89" s="18"/>
      <c r="HM89" s="18"/>
      <c r="HN89" s="18"/>
      <c r="HO89" s="18"/>
      <c r="HP89" s="18"/>
      <c r="HQ89" s="18"/>
      <c r="HR89" s="18"/>
      <c r="HS89" s="18"/>
      <c r="HT89" s="18"/>
      <c r="HU89" s="18"/>
      <c r="HV89" s="18"/>
      <c r="HW89" s="18"/>
      <c r="HX89" s="18"/>
      <c r="HY89" s="18"/>
      <c r="HZ89" s="18"/>
      <c r="IA89" s="18"/>
      <c r="IB89" s="18"/>
      <c r="IC89" s="18"/>
      <c r="ID89" s="18"/>
      <c r="IE89" s="18"/>
      <c r="IF89" s="18"/>
      <c r="IG89" s="18"/>
      <c r="IH89" s="18"/>
      <c r="II89" s="18"/>
      <c r="IJ89" s="18"/>
      <c r="IK89" s="18"/>
      <c r="IL89" s="18"/>
      <c r="IM89" s="18"/>
      <c r="IN89" s="18"/>
      <c r="IO89" s="18"/>
      <c r="IP89" s="18"/>
      <c r="IQ89" s="18"/>
      <c r="IR89" s="18"/>
      <c r="IS89" s="18"/>
      <c r="IT89" s="18"/>
      <c r="IU89" s="18"/>
      <c r="IV89" s="18"/>
      <c r="IW89" s="18"/>
      <c r="IX89" s="18"/>
      <c r="IY89" s="18"/>
      <c r="IZ89" s="18"/>
    </row>
    <row r="90" spans="1:260" s="20" customFormat="1">
      <c r="B90" s="18"/>
      <c r="C90" s="22"/>
      <c r="D90" s="23"/>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c r="BF90" s="18"/>
      <c r="BG90" s="18"/>
      <c r="BH90" s="18"/>
      <c r="BI90" s="18"/>
      <c r="BJ90" s="18"/>
      <c r="BK90" s="18"/>
      <c r="BL90" s="18"/>
      <c r="BM90" s="18"/>
      <c r="BN90" s="18"/>
      <c r="BO90" s="18"/>
      <c r="BP90" s="18"/>
      <c r="BQ90" s="18"/>
      <c r="BR90" s="18"/>
      <c r="BS90" s="18"/>
      <c r="BT90" s="18"/>
      <c r="BU90" s="18"/>
      <c r="BV90" s="18"/>
      <c r="BW90" s="18"/>
      <c r="BX90" s="18"/>
      <c r="BY90" s="18"/>
      <c r="BZ90" s="18"/>
      <c r="CA90" s="18"/>
      <c r="CB90" s="18"/>
      <c r="CC90" s="18"/>
      <c r="CD90" s="18"/>
      <c r="CE90" s="18"/>
      <c r="CF90" s="18"/>
      <c r="CG90" s="18"/>
      <c r="CH90" s="18"/>
      <c r="CI90" s="18"/>
      <c r="CJ90" s="18"/>
      <c r="CK90" s="18"/>
      <c r="CL90" s="18"/>
      <c r="CM90" s="18"/>
      <c r="CN90" s="18"/>
      <c r="CO90" s="18"/>
      <c r="CP90" s="18"/>
      <c r="CQ90" s="18"/>
      <c r="CR90" s="18"/>
      <c r="CS90" s="18"/>
      <c r="CT90" s="18"/>
      <c r="CU90" s="18"/>
      <c r="CV90" s="18"/>
      <c r="CW90" s="18"/>
      <c r="CX90" s="18"/>
      <c r="CY90" s="18"/>
      <c r="CZ90" s="18"/>
      <c r="DA90" s="18"/>
      <c r="DB90" s="18"/>
      <c r="DC90" s="18"/>
      <c r="DD90" s="18"/>
      <c r="DE90" s="18"/>
      <c r="DF90" s="18"/>
      <c r="DG90" s="18"/>
      <c r="DH90" s="18"/>
      <c r="DI90" s="18"/>
      <c r="DJ90" s="18"/>
      <c r="DK90" s="18"/>
      <c r="DL90" s="18"/>
      <c r="DM90" s="18"/>
      <c r="DN90" s="18"/>
      <c r="DO90" s="18"/>
      <c r="DP90" s="18"/>
      <c r="DQ90" s="18"/>
      <c r="DR90" s="18"/>
      <c r="DS90" s="18"/>
      <c r="DT90" s="18"/>
      <c r="DU90" s="18"/>
      <c r="DV90" s="18"/>
      <c r="DW90" s="18"/>
      <c r="DX90" s="18"/>
      <c r="DY90" s="18"/>
      <c r="DZ90" s="18"/>
      <c r="EA90" s="18"/>
      <c r="EB90" s="18"/>
      <c r="EC90" s="18"/>
      <c r="ED90" s="18"/>
      <c r="EE90" s="18"/>
      <c r="EF90" s="18"/>
      <c r="EG90" s="18"/>
      <c r="EH90" s="18"/>
      <c r="EI90" s="18"/>
      <c r="EJ90" s="18"/>
      <c r="EK90" s="18"/>
      <c r="EL90" s="18"/>
      <c r="EM90" s="18"/>
      <c r="EN90" s="18"/>
      <c r="EO90" s="18"/>
      <c r="EP90" s="18"/>
      <c r="EQ90" s="18"/>
      <c r="ER90" s="18"/>
      <c r="ES90" s="18"/>
      <c r="ET90" s="18"/>
      <c r="EU90" s="18"/>
      <c r="EV90" s="18"/>
      <c r="EW90" s="18"/>
      <c r="EX90" s="18"/>
      <c r="EY90" s="18"/>
      <c r="EZ90" s="18"/>
      <c r="FA90" s="18"/>
      <c r="FB90" s="18"/>
      <c r="FC90" s="18"/>
      <c r="FD90" s="18"/>
      <c r="FE90" s="18"/>
      <c r="FF90" s="18"/>
      <c r="FG90" s="18"/>
      <c r="FH90" s="18"/>
      <c r="FI90" s="18"/>
      <c r="FJ90" s="18"/>
      <c r="FK90" s="18"/>
      <c r="FL90" s="18"/>
      <c r="FM90" s="18"/>
      <c r="FN90" s="18"/>
      <c r="FO90" s="18"/>
      <c r="FP90" s="18"/>
      <c r="FQ90" s="18"/>
      <c r="FR90" s="18"/>
      <c r="FS90" s="18"/>
      <c r="FT90" s="18"/>
      <c r="FU90" s="18"/>
      <c r="FV90" s="18"/>
      <c r="FW90" s="18"/>
      <c r="FX90" s="18"/>
      <c r="FY90" s="18"/>
      <c r="FZ90" s="18"/>
      <c r="GA90" s="18"/>
      <c r="GB90" s="18"/>
      <c r="GC90" s="18"/>
      <c r="GD90" s="18"/>
      <c r="GE90" s="18"/>
      <c r="GF90" s="18"/>
      <c r="GG90" s="18"/>
      <c r="GH90" s="18"/>
      <c r="GI90" s="18"/>
      <c r="GJ90" s="18"/>
      <c r="GK90" s="18"/>
      <c r="GL90" s="18"/>
      <c r="GM90" s="18"/>
      <c r="GN90" s="18"/>
      <c r="GO90" s="18"/>
      <c r="GP90" s="18"/>
      <c r="GQ90" s="18"/>
      <c r="GR90" s="18"/>
      <c r="GS90" s="18"/>
      <c r="GT90" s="18"/>
      <c r="GU90" s="18"/>
      <c r="GV90" s="18"/>
      <c r="GW90" s="18"/>
      <c r="GX90" s="18"/>
      <c r="GY90" s="18"/>
      <c r="GZ90" s="18"/>
      <c r="HA90" s="18"/>
      <c r="HB90" s="18"/>
      <c r="HC90" s="18"/>
      <c r="HD90" s="18"/>
      <c r="HE90" s="18"/>
      <c r="HF90" s="18"/>
      <c r="HG90" s="18"/>
      <c r="HH90" s="18"/>
      <c r="HI90" s="18"/>
      <c r="HJ90" s="18"/>
      <c r="HK90" s="18"/>
      <c r="HL90" s="18"/>
      <c r="HM90" s="18"/>
      <c r="HN90" s="18"/>
      <c r="HO90" s="18"/>
      <c r="HP90" s="18"/>
      <c r="HQ90" s="18"/>
      <c r="HR90" s="18"/>
      <c r="HS90" s="18"/>
      <c r="HT90" s="18"/>
      <c r="HU90" s="18"/>
      <c r="HV90" s="18"/>
      <c r="HW90" s="18"/>
      <c r="HX90" s="18"/>
      <c r="HY90" s="18"/>
      <c r="HZ90" s="18"/>
      <c r="IA90" s="18"/>
      <c r="IB90" s="18"/>
      <c r="IC90" s="18"/>
      <c r="ID90" s="18"/>
      <c r="IE90" s="18"/>
      <c r="IF90" s="18"/>
      <c r="IG90" s="18"/>
      <c r="IH90" s="18"/>
      <c r="II90" s="18"/>
      <c r="IJ90" s="18"/>
      <c r="IK90" s="18"/>
      <c r="IL90" s="18"/>
      <c r="IM90" s="18"/>
      <c r="IN90" s="18"/>
      <c r="IO90" s="18"/>
      <c r="IP90" s="18"/>
      <c r="IQ90" s="18"/>
      <c r="IR90" s="18"/>
      <c r="IS90" s="18"/>
      <c r="IT90" s="18"/>
      <c r="IU90" s="18"/>
      <c r="IV90" s="18"/>
      <c r="IW90" s="18"/>
      <c r="IX90" s="18"/>
      <c r="IY90" s="18"/>
      <c r="IZ90" s="18"/>
    </row>
    <row r="91" spans="1:260" s="20" customFormat="1">
      <c r="B91" s="18"/>
      <c r="C91" s="22"/>
      <c r="D91" s="23"/>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c r="BI91" s="18"/>
      <c r="BJ91" s="18"/>
      <c r="BK91" s="18"/>
      <c r="BL91" s="18"/>
      <c r="BM91" s="18"/>
      <c r="BN91" s="18"/>
      <c r="BO91" s="18"/>
      <c r="BP91" s="18"/>
      <c r="BQ91" s="18"/>
      <c r="BR91" s="18"/>
      <c r="BS91" s="18"/>
      <c r="BT91" s="18"/>
      <c r="BU91" s="18"/>
      <c r="BV91" s="18"/>
      <c r="BW91" s="18"/>
      <c r="BX91" s="18"/>
      <c r="BY91" s="18"/>
      <c r="BZ91" s="18"/>
      <c r="CA91" s="18"/>
      <c r="CB91" s="18"/>
      <c r="CC91" s="18"/>
      <c r="CD91" s="18"/>
      <c r="CE91" s="18"/>
      <c r="CF91" s="18"/>
      <c r="CG91" s="18"/>
      <c r="CH91" s="18"/>
      <c r="CI91" s="18"/>
      <c r="CJ91" s="18"/>
      <c r="CK91" s="18"/>
      <c r="CL91" s="18"/>
      <c r="CM91" s="18"/>
      <c r="CN91" s="18"/>
      <c r="CO91" s="18"/>
      <c r="CP91" s="18"/>
      <c r="CQ91" s="18"/>
      <c r="CR91" s="18"/>
      <c r="CS91" s="18"/>
      <c r="CT91" s="18"/>
      <c r="CU91" s="18"/>
      <c r="CV91" s="18"/>
      <c r="CW91" s="18"/>
      <c r="CX91" s="18"/>
      <c r="CY91" s="18"/>
      <c r="CZ91" s="18"/>
      <c r="DA91" s="18"/>
      <c r="DB91" s="18"/>
      <c r="DC91" s="18"/>
      <c r="DD91" s="18"/>
      <c r="DE91" s="18"/>
      <c r="DF91" s="18"/>
      <c r="DG91" s="18"/>
      <c r="DH91" s="18"/>
      <c r="DI91" s="18"/>
      <c r="DJ91" s="18"/>
      <c r="DK91" s="18"/>
      <c r="DL91" s="18"/>
      <c r="DM91" s="18"/>
      <c r="DN91" s="18"/>
      <c r="DO91" s="18"/>
      <c r="DP91" s="18"/>
      <c r="DQ91" s="18"/>
      <c r="DR91" s="18"/>
      <c r="DS91" s="18"/>
      <c r="DT91" s="18"/>
      <c r="DU91" s="18"/>
      <c r="DV91" s="18"/>
      <c r="DW91" s="18"/>
      <c r="DX91" s="18"/>
      <c r="DY91" s="18"/>
      <c r="DZ91" s="18"/>
      <c r="EA91" s="18"/>
      <c r="EB91" s="18"/>
      <c r="EC91" s="18"/>
      <c r="ED91" s="18"/>
      <c r="EE91" s="18"/>
      <c r="EF91" s="18"/>
      <c r="EG91" s="18"/>
      <c r="EH91" s="18"/>
      <c r="EI91" s="18"/>
      <c r="EJ91" s="18"/>
      <c r="EK91" s="18"/>
      <c r="EL91" s="18"/>
      <c r="EM91" s="18"/>
      <c r="EN91" s="18"/>
      <c r="EO91" s="18"/>
      <c r="EP91" s="18"/>
      <c r="EQ91" s="18"/>
      <c r="ER91" s="18"/>
      <c r="ES91" s="18"/>
      <c r="ET91" s="18"/>
      <c r="EU91" s="18"/>
      <c r="EV91" s="18"/>
      <c r="EW91" s="18"/>
      <c r="EX91" s="18"/>
      <c r="EY91" s="18"/>
      <c r="EZ91" s="18"/>
      <c r="FA91" s="18"/>
      <c r="FB91" s="18"/>
      <c r="FC91" s="18"/>
      <c r="FD91" s="18"/>
      <c r="FE91" s="18"/>
      <c r="FF91" s="18"/>
      <c r="FG91" s="18"/>
      <c r="FH91" s="18"/>
      <c r="FI91" s="18"/>
      <c r="FJ91" s="18"/>
      <c r="FK91" s="18"/>
      <c r="FL91" s="18"/>
      <c r="FM91" s="18"/>
      <c r="FN91" s="18"/>
      <c r="FO91" s="18"/>
      <c r="FP91" s="18"/>
      <c r="FQ91" s="18"/>
      <c r="FR91" s="18"/>
      <c r="FS91" s="18"/>
      <c r="FT91" s="18"/>
      <c r="FU91" s="18"/>
      <c r="FV91" s="18"/>
      <c r="FW91" s="18"/>
      <c r="FX91" s="18"/>
      <c r="FY91" s="18"/>
      <c r="FZ91" s="18"/>
      <c r="GA91" s="18"/>
      <c r="GB91" s="18"/>
      <c r="GC91" s="18"/>
      <c r="GD91" s="18"/>
      <c r="GE91" s="18"/>
      <c r="GF91" s="18"/>
      <c r="GG91" s="18"/>
      <c r="GH91" s="18"/>
      <c r="GI91" s="18"/>
      <c r="GJ91" s="18"/>
      <c r="GK91" s="18"/>
      <c r="GL91" s="18"/>
      <c r="GM91" s="18"/>
      <c r="GN91" s="18"/>
      <c r="GO91" s="18"/>
      <c r="GP91" s="18"/>
      <c r="GQ91" s="18"/>
      <c r="GR91" s="18"/>
      <c r="GS91" s="18"/>
      <c r="GT91" s="18"/>
      <c r="GU91" s="18"/>
      <c r="GV91" s="18"/>
      <c r="GW91" s="18"/>
      <c r="GX91" s="18"/>
      <c r="GY91" s="18"/>
      <c r="GZ91" s="18"/>
      <c r="HA91" s="18"/>
      <c r="HB91" s="18"/>
      <c r="HC91" s="18"/>
      <c r="HD91" s="18"/>
      <c r="HE91" s="18"/>
      <c r="HF91" s="18"/>
      <c r="HG91" s="18"/>
      <c r="HH91" s="18"/>
      <c r="HI91" s="18"/>
      <c r="HJ91" s="18"/>
      <c r="HK91" s="18"/>
      <c r="HL91" s="18"/>
      <c r="HM91" s="18"/>
      <c r="HN91" s="18"/>
      <c r="HO91" s="18"/>
      <c r="HP91" s="18"/>
      <c r="HQ91" s="18"/>
      <c r="HR91" s="18"/>
      <c r="HS91" s="18"/>
      <c r="HT91" s="18"/>
      <c r="HU91" s="18"/>
      <c r="HV91" s="18"/>
      <c r="HW91" s="18"/>
      <c r="HX91" s="18"/>
      <c r="HY91" s="18"/>
      <c r="HZ91" s="18"/>
      <c r="IA91" s="18"/>
      <c r="IB91" s="18"/>
      <c r="IC91" s="18"/>
      <c r="ID91" s="18"/>
      <c r="IE91" s="18"/>
      <c r="IF91" s="18"/>
      <c r="IG91" s="18"/>
      <c r="IH91" s="18"/>
      <c r="II91" s="18"/>
      <c r="IJ91" s="18"/>
      <c r="IK91" s="18"/>
      <c r="IL91" s="18"/>
      <c r="IM91" s="18"/>
      <c r="IN91" s="18"/>
      <c r="IO91" s="18"/>
      <c r="IP91" s="18"/>
      <c r="IQ91" s="18"/>
      <c r="IR91" s="18"/>
      <c r="IS91" s="18"/>
      <c r="IT91" s="18"/>
      <c r="IU91" s="18"/>
      <c r="IV91" s="18"/>
      <c r="IW91" s="18"/>
      <c r="IX91" s="18"/>
      <c r="IY91" s="18"/>
      <c r="IZ91" s="18"/>
    </row>
    <row r="92" spans="1:260" s="20" customFormat="1">
      <c r="B92" s="18"/>
      <c r="C92" s="22"/>
      <c r="D92" s="23"/>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8"/>
      <c r="BH92" s="18"/>
      <c r="BI92" s="18"/>
      <c r="BJ92" s="18"/>
      <c r="BK92" s="18"/>
      <c r="BL92" s="18"/>
      <c r="BM92" s="18"/>
      <c r="BN92" s="18"/>
      <c r="BO92" s="18"/>
      <c r="BP92" s="18"/>
      <c r="BQ92" s="18"/>
      <c r="BR92" s="18"/>
      <c r="BS92" s="18"/>
      <c r="BT92" s="18"/>
      <c r="BU92" s="18"/>
      <c r="BV92" s="18"/>
      <c r="BW92" s="18"/>
      <c r="BX92" s="18"/>
      <c r="BY92" s="18"/>
      <c r="BZ92" s="18"/>
      <c r="CA92" s="18"/>
      <c r="CB92" s="18"/>
      <c r="CC92" s="18"/>
      <c r="CD92" s="18"/>
      <c r="CE92" s="18"/>
      <c r="CF92" s="18"/>
      <c r="CG92" s="18"/>
      <c r="CH92" s="18"/>
      <c r="CI92" s="18"/>
      <c r="CJ92" s="18"/>
      <c r="CK92" s="18"/>
      <c r="CL92" s="18"/>
      <c r="CM92" s="18"/>
      <c r="CN92" s="18"/>
      <c r="CO92" s="18"/>
      <c r="CP92" s="18"/>
      <c r="CQ92" s="18"/>
      <c r="CR92" s="18"/>
      <c r="CS92" s="18"/>
      <c r="CT92" s="18"/>
      <c r="CU92" s="18"/>
      <c r="CV92" s="18"/>
      <c r="CW92" s="18"/>
      <c r="CX92" s="18"/>
      <c r="CY92" s="18"/>
      <c r="CZ92" s="18"/>
      <c r="DA92" s="18"/>
      <c r="DB92" s="18"/>
      <c r="DC92" s="18"/>
      <c r="DD92" s="18"/>
      <c r="DE92" s="18"/>
      <c r="DF92" s="18"/>
      <c r="DG92" s="18"/>
      <c r="DH92" s="18"/>
      <c r="DI92" s="18"/>
      <c r="DJ92" s="18"/>
      <c r="DK92" s="18"/>
      <c r="DL92" s="18"/>
      <c r="DM92" s="18"/>
      <c r="DN92" s="18"/>
      <c r="DO92" s="18"/>
      <c r="DP92" s="18"/>
      <c r="DQ92" s="18"/>
      <c r="DR92" s="18"/>
      <c r="DS92" s="18"/>
      <c r="DT92" s="18"/>
      <c r="DU92" s="18"/>
      <c r="DV92" s="18"/>
      <c r="DW92" s="18"/>
      <c r="DX92" s="18"/>
      <c r="DY92" s="18"/>
      <c r="DZ92" s="18"/>
      <c r="EA92" s="18"/>
      <c r="EB92" s="18"/>
      <c r="EC92" s="18"/>
      <c r="ED92" s="18"/>
      <c r="EE92" s="18"/>
      <c r="EF92" s="18"/>
      <c r="EG92" s="18"/>
      <c r="EH92" s="18"/>
      <c r="EI92" s="18"/>
      <c r="EJ92" s="18"/>
      <c r="EK92" s="18"/>
      <c r="EL92" s="18"/>
      <c r="EM92" s="18"/>
      <c r="EN92" s="18"/>
      <c r="EO92" s="18"/>
      <c r="EP92" s="18"/>
      <c r="EQ92" s="18"/>
      <c r="ER92" s="18"/>
      <c r="ES92" s="18"/>
      <c r="ET92" s="18"/>
      <c r="EU92" s="18"/>
      <c r="EV92" s="18"/>
      <c r="EW92" s="18"/>
      <c r="EX92" s="18"/>
      <c r="EY92" s="18"/>
      <c r="EZ92" s="18"/>
      <c r="FA92" s="18"/>
      <c r="FB92" s="18"/>
      <c r="FC92" s="18"/>
      <c r="FD92" s="18"/>
      <c r="FE92" s="18"/>
      <c r="FF92" s="18"/>
      <c r="FG92" s="18"/>
      <c r="FH92" s="18"/>
      <c r="FI92" s="18"/>
      <c r="FJ92" s="18"/>
      <c r="FK92" s="18"/>
      <c r="FL92" s="18"/>
      <c r="FM92" s="18"/>
      <c r="FN92" s="18"/>
      <c r="FO92" s="18"/>
      <c r="FP92" s="18"/>
      <c r="FQ92" s="18"/>
      <c r="FR92" s="18"/>
      <c r="FS92" s="18"/>
      <c r="FT92" s="18"/>
      <c r="FU92" s="18"/>
      <c r="FV92" s="18"/>
      <c r="FW92" s="18"/>
      <c r="FX92" s="18"/>
      <c r="FY92" s="18"/>
      <c r="FZ92" s="18"/>
      <c r="GA92" s="18"/>
      <c r="GB92" s="18"/>
      <c r="GC92" s="18"/>
      <c r="GD92" s="18"/>
      <c r="GE92" s="18"/>
      <c r="GF92" s="18"/>
      <c r="GG92" s="18"/>
      <c r="GH92" s="18"/>
      <c r="GI92" s="18"/>
      <c r="GJ92" s="18"/>
      <c r="GK92" s="18"/>
      <c r="GL92" s="18"/>
      <c r="GM92" s="18"/>
      <c r="GN92" s="18"/>
      <c r="GO92" s="18"/>
      <c r="GP92" s="18"/>
      <c r="GQ92" s="18"/>
      <c r="GR92" s="18"/>
      <c r="GS92" s="18"/>
      <c r="GT92" s="18"/>
      <c r="GU92" s="18"/>
      <c r="GV92" s="18"/>
      <c r="GW92" s="18"/>
      <c r="GX92" s="18"/>
      <c r="GY92" s="18"/>
      <c r="GZ92" s="18"/>
      <c r="HA92" s="18"/>
      <c r="HB92" s="18"/>
      <c r="HC92" s="18"/>
      <c r="HD92" s="18"/>
      <c r="HE92" s="18"/>
      <c r="HF92" s="18"/>
      <c r="HG92" s="18"/>
      <c r="HH92" s="18"/>
      <c r="HI92" s="18"/>
      <c r="HJ92" s="18"/>
      <c r="HK92" s="18"/>
      <c r="HL92" s="18"/>
      <c r="HM92" s="18"/>
      <c r="HN92" s="18"/>
      <c r="HO92" s="18"/>
      <c r="HP92" s="18"/>
      <c r="HQ92" s="18"/>
      <c r="HR92" s="18"/>
      <c r="HS92" s="18"/>
      <c r="HT92" s="18"/>
      <c r="HU92" s="18"/>
      <c r="HV92" s="18"/>
      <c r="HW92" s="18"/>
      <c r="HX92" s="18"/>
      <c r="HY92" s="18"/>
      <c r="HZ92" s="18"/>
      <c r="IA92" s="18"/>
      <c r="IB92" s="18"/>
      <c r="IC92" s="18"/>
      <c r="ID92" s="18"/>
      <c r="IE92" s="18"/>
      <c r="IF92" s="18"/>
      <c r="IG92" s="18"/>
      <c r="IH92" s="18"/>
      <c r="II92" s="18"/>
      <c r="IJ92" s="18"/>
      <c r="IK92" s="18"/>
      <c r="IL92" s="18"/>
      <c r="IM92" s="18"/>
      <c r="IN92" s="18"/>
      <c r="IO92" s="18"/>
      <c r="IP92" s="18"/>
      <c r="IQ92" s="18"/>
      <c r="IR92" s="18"/>
      <c r="IS92" s="18"/>
      <c r="IT92" s="18"/>
      <c r="IU92" s="18"/>
      <c r="IV92" s="18"/>
      <c r="IW92" s="18"/>
      <c r="IX92" s="18"/>
      <c r="IY92" s="18"/>
      <c r="IZ92" s="18"/>
    </row>
    <row r="93" spans="1:260" s="20" customFormat="1">
      <c r="B93" s="18"/>
      <c r="C93" s="22"/>
      <c r="D93" s="23"/>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18"/>
      <c r="BJ93" s="18"/>
      <c r="BK93" s="18"/>
      <c r="BL93" s="18"/>
      <c r="BM93" s="18"/>
      <c r="BN93" s="18"/>
      <c r="BO93" s="18"/>
      <c r="BP93" s="18"/>
      <c r="BQ93" s="18"/>
      <c r="BR93" s="18"/>
      <c r="BS93" s="18"/>
      <c r="BT93" s="18"/>
      <c r="BU93" s="18"/>
      <c r="BV93" s="18"/>
      <c r="BW93" s="18"/>
      <c r="BX93" s="18"/>
      <c r="BY93" s="18"/>
      <c r="BZ93" s="18"/>
      <c r="CA93" s="18"/>
      <c r="CB93" s="18"/>
      <c r="CC93" s="18"/>
      <c r="CD93" s="18"/>
      <c r="CE93" s="18"/>
      <c r="CF93" s="18"/>
      <c r="CG93" s="18"/>
      <c r="CH93" s="18"/>
      <c r="CI93" s="18"/>
      <c r="CJ93" s="18"/>
      <c r="CK93" s="18"/>
      <c r="CL93" s="18"/>
      <c r="CM93" s="18"/>
      <c r="CN93" s="18"/>
      <c r="CO93" s="18"/>
      <c r="CP93" s="18"/>
      <c r="CQ93" s="18"/>
      <c r="CR93" s="18"/>
      <c r="CS93" s="18"/>
      <c r="CT93" s="18"/>
      <c r="CU93" s="18"/>
      <c r="CV93" s="18"/>
      <c r="CW93" s="18"/>
      <c r="CX93" s="18"/>
      <c r="CY93" s="18"/>
      <c r="CZ93" s="18"/>
      <c r="DA93" s="18"/>
      <c r="DB93" s="18"/>
      <c r="DC93" s="18"/>
      <c r="DD93" s="18"/>
      <c r="DE93" s="18"/>
      <c r="DF93" s="18"/>
      <c r="DG93" s="18"/>
      <c r="DH93" s="18"/>
      <c r="DI93" s="18"/>
      <c r="DJ93" s="18"/>
      <c r="DK93" s="18"/>
      <c r="DL93" s="18"/>
      <c r="DM93" s="18"/>
      <c r="DN93" s="18"/>
      <c r="DO93" s="18"/>
      <c r="DP93" s="18"/>
      <c r="DQ93" s="18"/>
      <c r="DR93" s="18"/>
      <c r="DS93" s="18"/>
      <c r="DT93" s="18"/>
      <c r="DU93" s="18"/>
      <c r="DV93" s="18"/>
      <c r="DW93" s="18"/>
      <c r="DX93" s="18"/>
      <c r="DY93" s="18"/>
      <c r="DZ93" s="18"/>
      <c r="EA93" s="18"/>
      <c r="EB93" s="18"/>
      <c r="EC93" s="18"/>
      <c r="ED93" s="18"/>
      <c r="EE93" s="18"/>
      <c r="EF93" s="18"/>
      <c r="EG93" s="18"/>
      <c r="EH93" s="18"/>
      <c r="EI93" s="18"/>
      <c r="EJ93" s="18"/>
      <c r="EK93" s="18"/>
      <c r="EL93" s="18"/>
      <c r="EM93" s="18"/>
      <c r="EN93" s="18"/>
      <c r="EO93" s="18"/>
      <c r="EP93" s="18"/>
      <c r="EQ93" s="18"/>
      <c r="ER93" s="18"/>
      <c r="ES93" s="18"/>
      <c r="ET93" s="18"/>
      <c r="EU93" s="18"/>
      <c r="EV93" s="18"/>
      <c r="EW93" s="18"/>
      <c r="EX93" s="18"/>
      <c r="EY93" s="18"/>
      <c r="EZ93" s="18"/>
      <c r="FA93" s="18"/>
      <c r="FB93" s="18"/>
      <c r="FC93" s="18"/>
      <c r="FD93" s="18"/>
      <c r="FE93" s="18"/>
      <c r="FF93" s="18"/>
      <c r="FG93" s="18"/>
      <c r="FH93" s="18"/>
      <c r="FI93" s="18"/>
      <c r="FJ93" s="18"/>
      <c r="FK93" s="18"/>
      <c r="FL93" s="18"/>
      <c r="FM93" s="18"/>
      <c r="FN93" s="18"/>
      <c r="FO93" s="18"/>
      <c r="FP93" s="18"/>
      <c r="FQ93" s="18"/>
      <c r="FR93" s="18"/>
      <c r="FS93" s="18"/>
      <c r="FT93" s="18"/>
      <c r="FU93" s="18"/>
      <c r="FV93" s="18"/>
      <c r="FW93" s="18"/>
      <c r="FX93" s="18"/>
      <c r="FY93" s="18"/>
      <c r="FZ93" s="18"/>
      <c r="GA93" s="18"/>
      <c r="GB93" s="18"/>
      <c r="GC93" s="18"/>
      <c r="GD93" s="18"/>
      <c r="GE93" s="18"/>
      <c r="GF93" s="18"/>
      <c r="GG93" s="18"/>
      <c r="GH93" s="18"/>
      <c r="GI93" s="18"/>
      <c r="GJ93" s="18"/>
      <c r="GK93" s="18"/>
      <c r="GL93" s="18"/>
      <c r="GM93" s="18"/>
      <c r="GN93" s="18"/>
      <c r="GO93" s="18"/>
      <c r="GP93" s="18"/>
      <c r="GQ93" s="18"/>
      <c r="GR93" s="18"/>
      <c r="GS93" s="18"/>
      <c r="GT93" s="18"/>
      <c r="GU93" s="18"/>
      <c r="GV93" s="18"/>
      <c r="GW93" s="18"/>
      <c r="GX93" s="18"/>
      <c r="GY93" s="18"/>
      <c r="GZ93" s="18"/>
      <c r="HA93" s="18"/>
      <c r="HB93" s="18"/>
      <c r="HC93" s="18"/>
      <c r="HD93" s="18"/>
      <c r="HE93" s="18"/>
      <c r="HF93" s="18"/>
      <c r="HG93" s="18"/>
      <c r="HH93" s="18"/>
      <c r="HI93" s="18"/>
      <c r="HJ93" s="18"/>
      <c r="HK93" s="18"/>
      <c r="HL93" s="18"/>
      <c r="HM93" s="18"/>
      <c r="HN93" s="18"/>
      <c r="HO93" s="18"/>
      <c r="HP93" s="18"/>
      <c r="HQ93" s="18"/>
      <c r="HR93" s="18"/>
      <c r="HS93" s="18"/>
      <c r="HT93" s="18"/>
      <c r="HU93" s="18"/>
      <c r="HV93" s="18"/>
      <c r="HW93" s="18"/>
      <c r="HX93" s="18"/>
      <c r="HY93" s="18"/>
      <c r="HZ93" s="18"/>
      <c r="IA93" s="18"/>
      <c r="IB93" s="18"/>
      <c r="IC93" s="18"/>
      <c r="ID93" s="18"/>
      <c r="IE93" s="18"/>
      <c r="IF93" s="18"/>
      <c r="IG93" s="18"/>
      <c r="IH93" s="18"/>
      <c r="II93" s="18"/>
      <c r="IJ93" s="18"/>
      <c r="IK93" s="18"/>
      <c r="IL93" s="18"/>
      <c r="IM93" s="18"/>
      <c r="IN93" s="18"/>
      <c r="IO93" s="18"/>
      <c r="IP93" s="18"/>
      <c r="IQ93" s="18"/>
      <c r="IR93" s="18"/>
      <c r="IS93" s="18"/>
      <c r="IT93" s="18"/>
      <c r="IU93" s="18"/>
      <c r="IV93" s="18"/>
      <c r="IW93" s="18"/>
      <c r="IX93" s="18"/>
      <c r="IY93" s="18"/>
      <c r="IZ93" s="18"/>
    </row>
    <row r="94" spans="1:260" s="20" customFormat="1">
      <c r="B94" s="18"/>
      <c r="C94" s="22"/>
      <c r="D94" s="23"/>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18"/>
      <c r="BA94" s="18"/>
      <c r="BB94" s="18"/>
      <c r="BC94" s="18"/>
      <c r="BD94" s="18"/>
      <c r="BE94" s="18"/>
      <c r="BF94" s="18"/>
      <c r="BG94" s="18"/>
      <c r="BH94" s="18"/>
      <c r="BI94" s="18"/>
      <c r="BJ94" s="18"/>
      <c r="BK94" s="18"/>
      <c r="BL94" s="18"/>
      <c r="BM94" s="18"/>
      <c r="BN94" s="18"/>
      <c r="BO94" s="18"/>
      <c r="BP94" s="18"/>
      <c r="BQ94" s="18"/>
      <c r="BR94" s="18"/>
      <c r="BS94" s="18"/>
      <c r="BT94" s="18"/>
      <c r="BU94" s="18"/>
      <c r="BV94" s="18"/>
      <c r="BW94" s="18"/>
      <c r="BX94" s="18"/>
      <c r="BY94" s="18"/>
      <c r="BZ94" s="18"/>
      <c r="CA94" s="18"/>
      <c r="CB94" s="18"/>
      <c r="CC94" s="18"/>
      <c r="CD94" s="18"/>
      <c r="CE94" s="18"/>
      <c r="CF94" s="18"/>
      <c r="CG94" s="18"/>
      <c r="CH94" s="18"/>
      <c r="CI94" s="18"/>
      <c r="CJ94" s="18"/>
      <c r="CK94" s="18"/>
      <c r="CL94" s="18"/>
      <c r="CM94" s="18"/>
      <c r="CN94" s="18"/>
      <c r="CO94" s="18"/>
      <c r="CP94" s="18"/>
      <c r="CQ94" s="18"/>
      <c r="CR94" s="18"/>
      <c r="CS94" s="18"/>
      <c r="CT94" s="18"/>
      <c r="CU94" s="18"/>
      <c r="CV94" s="18"/>
      <c r="CW94" s="18"/>
      <c r="CX94" s="18"/>
      <c r="CY94" s="18"/>
      <c r="CZ94" s="18"/>
      <c r="DA94" s="18"/>
      <c r="DB94" s="18"/>
      <c r="DC94" s="18"/>
      <c r="DD94" s="18"/>
      <c r="DE94" s="18"/>
      <c r="DF94" s="18"/>
      <c r="DG94" s="18"/>
      <c r="DH94" s="18"/>
      <c r="DI94" s="18"/>
      <c r="DJ94" s="18"/>
      <c r="DK94" s="18"/>
      <c r="DL94" s="18"/>
      <c r="DM94" s="18"/>
      <c r="DN94" s="18"/>
      <c r="DO94" s="18"/>
      <c r="DP94" s="18"/>
      <c r="DQ94" s="18"/>
      <c r="DR94" s="18"/>
      <c r="DS94" s="18"/>
      <c r="DT94" s="18"/>
      <c r="DU94" s="18"/>
      <c r="DV94" s="18"/>
      <c r="DW94" s="18"/>
      <c r="DX94" s="18"/>
      <c r="DY94" s="18"/>
      <c r="DZ94" s="18"/>
      <c r="EA94" s="18"/>
      <c r="EB94" s="18"/>
      <c r="EC94" s="18"/>
      <c r="ED94" s="18"/>
      <c r="EE94" s="18"/>
      <c r="EF94" s="18"/>
      <c r="EG94" s="18"/>
      <c r="EH94" s="18"/>
      <c r="EI94" s="18"/>
      <c r="EJ94" s="18"/>
      <c r="EK94" s="18"/>
      <c r="EL94" s="18"/>
      <c r="EM94" s="18"/>
      <c r="EN94" s="18"/>
      <c r="EO94" s="18"/>
      <c r="EP94" s="18"/>
      <c r="EQ94" s="18"/>
      <c r="ER94" s="18"/>
      <c r="ES94" s="18"/>
      <c r="ET94" s="18"/>
      <c r="EU94" s="18"/>
      <c r="EV94" s="18"/>
      <c r="EW94" s="18"/>
      <c r="EX94" s="18"/>
      <c r="EY94" s="18"/>
      <c r="EZ94" s="18"/>
      <c r="FA94" s="18"/>
      <c r="FB94" s="18"/>
      <c r="FC94" s="18"/>
      <c r="FD94" s="18"/>
      <c r="FE94" s="18"/>
      <c r="FF94" s="18"/>
      <c r="FG94" s="18"/>
      <c r="FH94" s="18"/>
      <c r="FI94" s="18"/>
      <c r="FJ94" s="18"/>
      <c r="FK94" s="18"/>
      <c r="FL94" s="18"/>
      <c r="FM94" s="18"/>
      <c r="FN94" s="18"/>
      <c r="FO94" s="18"/>
      <c r="FP94" s="18"/>
      <c r="FQ94" s="18"/>
      <c r="FR94" s="18"/>
      <c r="FS94" s="18"/>
      <c r="FT94" s="18"/>
      <c r="FU94" s="18"/>
      <c r="FV94" s="18"/>
      <c r="FW94" s="18"/>
      <c r="FX94" s="18"/>
      <c r="FY94" s="18"/>
      <c r="FZ94" s="18"/>
      <c r="GA94" s="18"/>
      <c r="GB94" s="18"/>
      <c r="GC94" s="18"/>
      <c r="GD94" s="18"/>
      <c r="GE94" s="18"/>
      <c r="GF94" s="18"/>
      <c r="GG94" s="18"/>
      <c r="GH94" s="18"/>
      <c r="GI94" s="18"/>
      <c r="GJ94" s="18"/>
      <c r="GK94" s="18"/>
      <c r="GL94" s="18"/>
      <c r="GM94" s="18"/>
      <c r="GN94" s="18"/>
      <c r="GO94" s="18"/>
      <c r="GP94" s="18"/>
      <c r="GQ94" s="18"/>
      <c r="GR94" s="18"/>
      <c r="GS94" s="18"/>
      <c r="GT94" s="18"/>
      <c r="GU94" s="18"/>
      <c r="GV94" s="18"/>
      <c r="GW94" s="18"/>
      <c r="GX94" s="18"/>
      <c r="GY94" s="18"/>
      <c r="GZ94" s="18"/>
      <c r="HA94" s="18"/>
      <c r="HB94" s="18"/>
      <c r="HC94" s="18"/>
      <c r="HD94" s="18"/>
      <c r="HE94" s="18"/>
      <c r="HF94" s="18"/>
      <c r="HG94" s="18"/>
      <c r="HH94" s="18"/>
      <c r="HI94" s="18"/>
      <c r="HJ94" s="18"/>
      <c r="HK94" s="18"/>
      <c r="HL94" s="18"/>
      <c r="HM94" s="18"/>
      <c r="HN94" s="18"/>
      <c r="HO94" s="18"/>
      <c r="HP94" s="18"/>
      <c r="HQ94" s="18"/>
      <c r="HR94" s="18"/>
      <c r="HS94" s="18"/>
      <c r="HT94" s="18"/>
      <c r="HU94" s="18"/>
      <c r="HV94" s="18"/>
      <c r="HW94" s="18"/>
      <c r="HX94" s="18"/>
      <c r="HY94" s="18"/>
      <c r="HZ94" s="18"/>
      <c r="IA94" s="18"/>
      <c r="IB94" s="18"/>
      <c r="IC94" s="18"/>
      <c r="ID94" s="18"/>
      <c r="IE94" s="18"/>
      <c r="IF94" s="18"/>
      <c r="IG94" s="18"/>
      <c r="IH94" s="18"/>
      <c r="II94" s="18"/>
      <c r="IJ94" s="18"/>
      <c r="IK94" s="18"/>
      <c r="IL94" s="18"/>
      <c r="IM94" s="18"/>
      <c r="IN94" s="18"/>
      <c r="IO94" s="18"/>
      <c r="IP94" s="18"/>
      <c r="IQ94" s="18"/>
      <c r="IR94" s="18"/>
      <c r="IS94" s="18"/>
      <c r="IT94" s="18"/>
      <c r="IU94" s="18"/>
      <c r="IV94" s="18"/>
      <c r="IW94" s="18"/>
      <c r="IX94" s="18"/>
      <c r="IY94" s="18"/>
      <c r="IZ94" s="18"/>
    </row>
    <row r="95" spans="1:260" s="20" customFormat="1">
      <c r="B95" s="18"/>
      <c r="C95" s="22"/>
      <c r="D95" s="23"/>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18"/>
      <c r="AZ95" s="18"/>
      <c r="BA95" s="18"/>
      <c r="BB95" s="18"/>
      <c r="BC95" s="18"/>
      <c r="BD95" s="18"/>
      <c r="BE95" s="18"/>
      <c r="BF95" s="18"/>
      <c r="BG95" s="18"/>
      <c r="BH95" s="18"/>
      <c r="BI95" s="18"/>
      <c r="BJ95" s="18"/>
      <c r="BK95" s="18"/>
      <c r="BL95" s="18"/>
      <c r="BM95" s="18"/>
      <c r="BN95" s="18"/>
      <c r="BO95" s="18"/>
      <c r="BP95" s="18"/>
      <c r="BQ95" s="18"/>
      <c r="BR95" s="18"/>
      <c r="BS95" s="18"/>
      <c r="BT95" s="18"/>
      <c r="BU95" s="18"/>
      <c r="BV95" s="18"/>
      <c r="BW95" s="18"/>
      <c r="BX95" s="18"/>
      <c r="BY95" s="18"/>
      <c r="BZ95" s="18"/>
      <c r="CA95" s="18"/>
      <c r="CB95" s="18"/>
      <c r="CC95" s="18"/>
      <c r="CD95" s="18"/>
      <c r="CE95" s="18"/>
      <c r="CF95" s="18"/>
      <c r="CG95" s="18"/>
      <c r="CH95" s="18"/>
      <c r="CI95" s="18"/>
      <c r="CJ95" s="18"/>
      <c r="CK95" s="18"/>
      <c r="CL95" s="18"/>
      <c r="CM95" s="18"/>
      <c r="CN95" s="18"/>
      <c r="CO95" s="18"/>
      <c r="CP95" s="18"/>
      <c r="CQ95" s="18"/>
      <c r="CR95" s="18"/>
      <c r="CS95" s="18"/>
      <c r="CT95" s="18"/>
      <c r="CU95" s="18"/>
      <c r="CV95" s="18"/>
      <c r="CW95" s="18"/>
      <c r="CX95" s="18"/>
      <c r="CY95" s="18"/>
      <c r="CZ95" s="18"/>
      <c r="DA95" s="18"/>
      <c r="DB95" s="18"/>
      <c r="DC95" s="18"/>
      <c r="DD95" s="18"/>
      <c r="DE95" s="18"/>
      <c r="DF95" s="18"/>
      <c r="DG95" s="18"/>
      <c r="DH95" s="18"/>
      <c r="DI95" s="18"/>
      <c r="DJ95" s="18"/>
      <c r="DK95" s="18"/>
      <c r="DL95" s="18"/>
      <c r="DM95" s="18"/>
      <c r="DN95" s="18"/>
      <c r="DO95" s="18"/>
      <c r="DP95" s="18"/>
      <c r="DQ95" s="18"/>
      <c r="DR95" s="18"/>
      <c r="DS95" s="18"/>
      <c r="DT95" s="18"/>
      <c r="DU95" s="18"/>
      <c r="DV95" s="18"/>
      <c r="DW95" s="18"/>
      <c r="DX95" s="18"/>
      <c r="DY95" s="18"/>
      <c r="DZ95" s="18"/>
      <c r="EA95" s="18"/>
      <c r="EB95" s="18"/>
      <c r="EC95" s="18"/>
      <c r="ED95" s="18"/>
      <c r="EE95" s="18"/>
      <c r="EF95" s="18"/>
      <c r="EG95" s="18"/>
      <c r="EH95" s="18"/>
      <c r="EI95" s="18"/>
      <c r="EJ95" s="18"/>
      <c r="EK95" s="18"/>
      <c r="EL95" s="18"/>
      <c r="EM95" s="18"/>
      <c r="EN95" s="18"/>
      <c r="EO95" s="18"/>
      <c r="EP95" s="18"/>
      <c r="EQ95" s="18"/>
      <c r="ER95" s="18"/>
      <c r="ES95" s="18"/>
      <c r="ET95" s="18"/>
      <c r="EU95" s="18"/>
      <c r="EV95" s="18"/>
      <c r="EW95" s="18"/>
      <c r="EX95" s="18"/>
      <c r="EY95" s="18"/>
      <c r="EZ95" s="18"/>
      <c r="FA95" s="18"/>
      <c r="FB95" s="18"/>
      <c r="FC95" s="18"/>
      <c r="FD95" s="18"/>
      <c r="FE95" s="18"/>
      <c r="FF95" s="18"/>
      <c r="FG95" s="18"/>
      <c r="FH95" s="18"/>
      <c r="FI95" s="18"/>
      <c r="FJ95" s="18"/>
      <c r="FK95" s="18"/>
      <c r="FL95" s="18"/>
      <c r="FM95" s="18"/>
      <c r="FN95" s="18"/>
      <c r="FO95" s="18"/>
      <c r="FP95" s="18"/>
      <c r="FQ95" s="18"/>
      <c r="FR95" s="18"/>
      <c r="FS95" s="18"/>
      <c r="FT95" s="18"/>
      <c r="FU95" s="18"/>
      <c r="FV95" s="18"/>
      <c r="FW95" s="18"/>
      <c r="FX95" s="18"/>
      <c r="FY95" s="18"/>
      <c r="FZ95" s="18"/>
      <c r="GA95" s="18"/>
      <c r="GB95" s="18"/>
      <c r="GC95" s="18"/>
      <c r="GD95" s="18"/>
      <c r="GE95" s="18"/>
      <c r="GF95" s="18"/>
      <c r="GG95" s="18"/>
      <c r="GH95" s="18"/>
      <c r="GI95" s="18"/>
      <c r="GJ95" s="18"/>
      <c r="GK95" s="18"/>
      <c r="GL95" s="18"/>
      <c r="GM95" s="18"/>
      <c r="GN95" s="18"/>
      <c r="GO95" s="18"/>
      <c r="GP95" s="18"/>
      <c r="GQ95" s="18"/>
      <c r="GR95" s="18"/>
      <c r="GS95" s="18"/>
      <c r="GT95" s="18"/>
      <c r="GU95" s="18"/>
      <c r="GV95" s="18"/>
      <c r="GW95" s="18"/>
      <c r="GX95" s="18"/>
      <c r="GY95" s="18"/>
      <c r="GZ95" s="18"/>
      <c r="HA95" s="18"/>
      <c r="HB95" s="18"/>
      <c r="HC95" s="18"/>
      <c r="HD95" s="18"/>
      <c r="HE95" s="18"/>
      <c r="HF95" s="18"/>
      <c r="HG95" s="18"/>
      <c r="HH95" s="18"/>
      <c r="HI95" s="18"/>
      <c r="HJ95" s="18"/>
      <c r="HK95" s="18"/>
      <c r="HL95" s="18"/>
      <c r="HM95" s="18"/>
      <c r="HN95" s="18"/>
      <c r="HO95" s="18"/>
      <c r="HP95" s="18"/>
      <c r="HQ95" s="18"/>
      <c r="HR95" s="18"/>
      <c r="HS95" s="18"/>
      <c r="HT95" s="18"/>
      <c r="HU95" s="18"/>
      <c r="HV95" s="18"/>
      <c r="HW95" s="18"/>
      <c r="HX95" s="18"/>
      <c r="HY95" s="18"/>
      <c r="HZ95" s="18"/>
      <c r="IA95" s="18"/>
      <c r="IB95" s="18"/>
      <c r="IC95" s="18"/>
      <c r="ID95" s="18"/>
      <c r="IE95" s="18"/>
      <c r="IF95" s="18"/>
      <c r="IG95" s="18"/>
      <c r="IH95" s="18"/>
      <c r="II95" s="18"/>
      <c r="IJ95" s="18"/>
      <c r="IK95" s="18"/>
      <c r="IL95" s="18"/>
      <c r="IM95" s="18"/>
      <c r="IN95" s="18"/>
      <c r="IO95" s="18"/>
      <c r="IP95" s="18"/>
      <c r="IQ95" s="18"/>
      <c r="IR95" s="18"/>
      <c r="IS95" s="18"/>
      <c r="IT95" s="18"/>
      <c r="IU95" s="18"/>
      <c r="IV95" s="18"/>
      <c r="IW95" s="18"/>
      <c r="IX95" s="18"/>
      <c r="IY95" s="18"/>
      <c r="IZ95" s="18"/>
    </row>
    <row r="96" spans="1:260" s="20" customFormat="1">
      <c r="B96" s="18"/>
      <c r="C96" s="22"/>
      <c r="D96" s="23"/>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c r="BI96" s="18"/>
      <c r="BJ96" s="18"/>
      <c r="BK96" s="18"/>
      <c r="BL96" s="18"/>
      <c r="BM96" s="18"/>
      <c r="BN96" s="18"/>
      <c r="BO96" s="18"/>
      <c r="BP96" s="18"/>
      <c r="BQ96" s="18"/>
      <c r="BR96" s="18"/>
      <c r="BS96" s="18"/>
      <c r="BT96" s="18"/>
      <c r="BU96" s="18"/>
      <c r="BV96" s="18"/>
      <c r="BW96" s="18"/>
      <c r="BX96" s="18"/>
      <c r="BY96" s="18"/>
      <c r="BZ96" s="18"/>
      <c r="CA96" s="18"/>
      <c r="CB96" s="18"/>
      <c r="CC96" s="18"/>
      <c r="CD96" s="18"/>
      <c r="CE96" s="18"/>
      <c r="CF96" s="18"/>
      <c r="CG96" s="18"/>
      <c r="CH96" s="18"/>
      <c r="CI96" s="18"/>
      <c r="CJ96" s="18"/>
      <c r="CK96" s="18"/>
      <c r="CL96" s="18"/>
      <c r="CM96" s="18"/>
      <c r="CN96" s="18"/>
      <c r="CO96" s="18"/>
      <c r="CP96" s="18"/>
      <c r="CQ96" s="18"/>
      <c r="CR96" s="18"/>
      <c r="CS96" s="18"/>
      <c r="CT96" s="18"/>
      <c r="CU96" s="18"/>
      <c r="CV96" s="18"/>
      <c r="CW96" s="18"/>
      <c r="CX96" s="18"/>
      <c r="CY96" s="18"/>
      <c r="CZ96" s="18"/>
      <c r="DA96" s="18"/>
      <c r="DB96" s="18"/>
      <c r="DC96" s="18"/>
      <c r="DD96" s="18"/>
      <c r="DE96" s="18"/>
      <c r="DF96" s="18"/>
      <c r="DG96" s="18"/>
      <c r="DH96" s="18"/>
      <c r="DI96" s="18"/>
      <c r="DJ96" s="18"/>
      <c r="DK96" s="18"/>
      <c r="DL96" s="18"/>
      <c r="DM96" s="18"/>
      <c r="DN96" s="18"/>
      <c r="DO96" s="18"/>
      <c r="DP96" s="18"/>
      <c r="DQ96" s="18"/>
      <c r="DR96" s="18"/>
      <c r="DS96" s="18"/>
      <c r="DT96" s="18"/>
      <c r="DU96" s="18"/>
      <c r="DV96" s="18"/>
      <c r="DW96" s="18"/>
      <c r="DX96" s="18"/>
      <c r="DY96" s="18"/>
      <c r="DZ96" s="18"/>
      <c r="EA96" s="18"/>
      <c r="EB96" s="18"/>
      <c r="EC96" s="18"/>
      <c r="ED96" s="18"/>
      <c r="EE96" s="18"/>
      <c r="EF96" s="18"/>
      <c r="EG96" s="18"/>
      <c r="EH96" s="18"/>
      <c r="EI96" s="18"/>
      <c r="EJ96" s="18"/>
      <c r="EK96" s="18"/>
      <c r="EL96" s="18"/>
      <c r="EM96" s="18"/>
      <c r="EN96" s="18"/>
      <c r="EO96" s="18"/>
      <c r="EP96" s="18"/>
      <c r="EQ96" s="18"/>
      <c r="ER96" s="18"/>
      <c r="ES96" s="18"/>
      <c r="ET96" s="18"/>
      <c r="EU96" s="18"/>
      <c r="EV96" s="18"/>
      <c r="EW96" s="18"/>
      <c r="EX96" s="18"/>
      <c r="EY96" s="18"/>
      <c r="EZ96" s="18"/>
      <c r="FA96" s="18"/>
      <c r="FB96" s="18"/>
      <c r="FC96" s="18"/>
      <c r="FD96" s="18"/>
      <c r="FE96" s="18"/>
      <c r="FF96" s="18"/>
      <c r="FG96" s="18"/>
      <c r="FH96" s="18"/>
      <c r="FI96" s="18"/>
      <c r="FJ96" s="18"/>
      <c r="FK96" s="18"/>
      <c r="FL96" s="18"/>
      <c r="FM96" s="18"/>
      <c r="FN96" s="18"/>
      <c r="FO96" s="18"/>
      <c r="FP96" s="18"/>
      <c r="FQ96" s="18"/>
      <c r="FR96" s="18"/>
      <c r="FS96" s="18"/>
      <c r="FT96" s="18"/>
      <c r="FU96" s="18"/>
      <c r="FV96" s="18"/>
      <c r="FW96" s="18"/>
      <c r="FX96" s="18"/>
      <c r="FY96" s="18"/>
      <c r="FZ96" s="18"/>
      <c r="GA96" s="18"/>
      <c r="GB96" s="18"/>
      <c r="GC96" s="18"/>
      <c r="GD96" s="18"/>
      <c r="GE96" s="18"/>
      <c r="GF96" s="18"/>
      <c r="GG96" s="18"/>
      <c r="GH96" s="18"/>
      <c r="GI96" s="18"/>
      <c r="GJ96" s="18"/>
      <c r="GK96" s="18"/>
      <c r="GL96" s="18"/>
      <c r="GM96" s="18"/>
      <c r="GN96" s="18"/>
      <c r="GO96" s="18"/>
      <c r="GP96" s="18"/>
      <c r="GQ96" s="18"/>
      <c r="GR96" s="18"/>
      <c r="GS96" s="18"/>
      <c r="GT96" s="18"/>
      <c r="GU96" s="18"/>
      <c r="GV96" s="18"/>
      <c r="GW96" s="18"/>
      <c r="GX96" s="18"/>
      <c r="GY96" s="18"/>
      <c r="GZ96" s="18"/>
      <c r="HA96" s="18"/>
      <c r="HB96" s="18"/>
      <c r="HC96" s="18"/>
      <c r="HD96" s="18"/>
      <c r="HE96" s="18"/>
      <c r="HF96" s="18"/>
      <c r="HG96" s="18"/>
      <c r="HH96" s="18"/>
      <c r="HI96" s="18"/>
      <c r="HJ96" s="18"/>
      <c r="HK96" s="18"/>
      <c r="HL96" s="18"/>
      <c r="HM96" s="18"/>
      <c r="HN96" s="18"/>
      <c r="HO96" s="18"/>
      <c r="HP96" s="18"/>
      <c r="HQ96" s="18"/>
      <c r="HR96" s="18"/>
      <c r="HS96" s="18"/>
      <c r="HT96" s="18"/>
      <c r="HU96" s="18"/>
      <c r="HV96" s="18"/>
      <c r="HW96" s="18"/>
      <c r="HX96" s="18"/>
      <c r="HY96" s="18"/>
      <c r="HZ96" s="18"/>
      <c r="IA96" s="18"/>
      <c r="IB96" s="18"/>
      <c r="IC96" s="18"/>
      <c r="ID96" s="18"/>
      <c r="IE96" s="18"/>
      <c r="IF96" s="18"/>
      <c r="IG96" s="18"/>
      <c r="IH96" s="18"/>
      <c r="II96" s="18"/>
      <c r="IJ96" s="18"/>
      <c r="IK96" s="18"/>
      <c r="IL96" s="18"/>
      <c r="IM96" s="18"/>
      <c r="IN96" s="18"/>
      <c r="IO96" s="18"/>
      <c r="IP96" s="18"/>
      <c r="IQ96" s="18"/>
      <c r="IR96" s="18"/>
      <c r="IS96" s="18"/>
      <c r="IT96" s="18"/>
      <c r="IU96" s="18"/>
      <c r="IV96" s="18"/>
      <c r="IW96" s="18"/>
      <c r="IX96" s="18"/>
      <c r="IY96" s="18"/>
      <c r="IZ96" s="18"/>
    </row>
    <row r="97" spans="2:260" s="20" customFormat="1">
      <c r="B97" s="18"/>
      <c r="C97" s="22"/>
      <c r="D97" s="23"/>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18"/>
      <c r="BI97" s="18"/>
      <c r="BJ97" s="18"/>
      <c r="BK97" s="18"/>
      <c r="BL97" s="18"/>
      <c r="BM97" s="18"/>
      <c r="BN97" s="18"/>
      <c r="BO97" s="18"/>
      <c r="BP97" s="18"/>
      <c r="BQ97" s="18"/>
      <c r="BR97" s="18"/>
      <c r="BS97" s="18"/>
      <c r="BT97" s="18"/>
      <c r="BU97" s="18"/>
      <c r="BV97" s="18"/>
      <c r="BW97" s="18"/>
      <c r="BX97" s="18"/>
      <c r="BY97" s="18"/>
      <c r="BZ97" s="18"/>
      <c r="CA97" s="18"/>
      <c r="CB97" s="18"/>
      <c r="CC97" s="18"/>
      <c r="CD97" s="18"/>
      <c r="CE97" s="18"/>
      <c r="CF97" s="18"/>
      <c r="CG97" s="18"/>
      <c r="CH97" s="18"/>
      <c r="CI97" s="18"/>
      <c r="CJ97" s="18"/>
      <c r="CK97" s="18"/>
      <c r="CL97" s="18"/>
      <c r="CM97" s="18"/>
      <c r="CN97" s="18"/>
      <c r="CO97" s="18"/>
      <c r="CP97" s="18"/>
      <c r="CQ97" s="18"/>
      <c r="CR97" s="18"/>
      <c r="CS97" s="18"/>
      <c r="CT97" s="18"/>
      <c r="CU97" s="18"/>
      <c r="CV97" s="18"/>
      <c r="CW97" s="18"/>
      <c r="CX97" s="18"/>
      <c r="CY97" s="18"/>
      <c r="CZ97" s="18"/>
      <c r="DA97" s="18"/>
      <c r="DB97" s="18"/>
      <c r="DC97" s="18"/>
      <c r="DD97" s="18"/>
      <c r="DE97" s="18"/>
      <c r="DF97" s="18"/>
      <c r="DG97" s="18"/>
      <c r="DH97" s="18"/>
      <c r="DI97" s="18"/>
      <c r="DJ97" s="18"/>
      <c r="DK97" s="18"/>
      <c r="DL97" s="18"/>
      <c r="DM97" s="18"/>
      <c r="DN97" s="18"/>
      <c r="DO97" s="18"/>
      <c r="DP97" s="18"/>
      <c r="DQ97" s="18"/>
      <c r="DR97" s="18"/>
      <c r="DS97" s="18"/>
      <c r="DT97" s="18"/>
      <c r="DU97" s="18"/>
      <c r="DV97" s="18"/>
      <c r="DW97" s="18"/>
      <c r="DX97" s="18"/>
      <c r="DY97" s="18"/>
      <c r="DZ97" s="18"/>
      <c r="EA97" s="18"/>
      <c r="EB97" s="18"/>
      <c r="EC97" s="18"/>
      <c r="ED97" s="18"/>
      <c r="EE97" s="18"/>
      <c r="EF97" s="18"/>
      <c r="EG97" s="18"/>
      <c r="EH97" s="18"/>
      <c r="EI97" s="18"/>
      <c r="EJ97" s="18"/>
      <c r="EK97" s="18"/>
      <c r="EL97" s="18"/>
      <c r="EM97" s="18"/>
      <c r="EN97" s="18"/>
      <c r="EO97" s="18"/>
      <c r="EP97" s="18"/>
      <c r="EQ97" s="18"/>
      <c r="ER97" s="18"/>
      <c r="ES97" s="18"/>
      <c r="ET97" s="18"/>
      <c r="EU97" s="18"/>
      <c r="EV97" s="18"/>
      <c r="EW97" s="18"/>
      <c r="EX97" s="18"/>
      <c r="EY97" s="18"/>
      <c r="EZ97" s="18"/>
      <c r="FA97" s="18"/>
      <c r="FB97" s="18"/>
      <c r="FC97" s="18"/>
      <c r="FD97" s="18"/>
      <c r="FE97" s="18"/>
      <c r="FF97" s="18"/>
      <c r="FG97" s="18"/>
      <c r="FH97" s="18"/>
      <c r="FI97" s="18"/>
      <c r="FJ97" s="18"/>
      <c r="FK97" s="18"/>
      <c r="FL97" s="18"/>
      <c r="FM97" s="18"/>
      <c r="FN97" s="18"/>
      <c r="FO97" s="18"/>
      <c r="FP97" s="18"/>
      <c r="FQ97" s="18"/>
      <c r="FR97" s="18"/>
      <c r="FS97" s="18"/>
      <c r="FT97" s="18"/>
      <c r="FU97" s="18"/>
      <c r="FV97" s="18"/>
      <c r="FW97" s="18"/>
      <c r="FX97" s="18"/>
      <c r="FY97" s="18"/>
      <c r="FZ97" s="18"/>
      <c r="GA97" s="18"/>
      <c r="GB97" s="18"/>
      <c r="GC97" s="18"/>
      <c r="GD97" s="18"/>
      <c r="GE97" s="18"/>
      <c r="GF97" s="18"/>
      <c r="GG97" s="18"/>
      <c r="GH97" s="18"/>
      <c r="GI97" s="18"/>
      <c r="GJ97" s="18"/>
      <c r="GK97" s="18"/>
      <c r="GL97" s="18"/>
      <c r="GM97" s="18"/>
      <c r="GN97" s="18"/>
      <c r="GO97" s="18"/>
      <c r="GP97" s="18"/>
      <c r="GQ97" s="18"/>
      <c r="GR97" s="18"/>
      <c r="GS97" s="18"/>
      <c r="GT97" s="18"/>
      <c r="GU97" s="18"/>
      <c r="GV97" s="18"/>
      <c r="GW97" s="18"/>
      <c r="GX97" s="18"/>
      <c r="GY97" s="18"/>
      <c r="GZ97" s="18"/>
      <c r="HA97" s="18"/>
      <c r="HB97" s="18"/>
      <c r="HC97" s="18"/>
      <c r="HD97" s="18"/>
      <c r="HE97" s="18"/>
      <c r="HF97" s="18"/>
      <c r="HG97" s="18"/>
      <c r="HH97" s="18"/>
      <c r="HI97" s="18"/>
      <c r="HJ97" s="18"/>
      <c r="HK97" s="18"/>
      <c r="HL97" s="18"/>
      <c r="HM97" s="18"/>
      <c r="HN97" s="18"/>
      <c r="HO97" s="18"/>
      <c r="HP97" s="18"/>
      <c r="HQ97" s="18"/>
      <c r="HR97" s="18"/>
      <c r="HS97" s="18"/>
      <c r="HT97" s="18"/>
      <c r="HU97" s="18"/>
      <c r="HV97" s="18"/>
      <c r="HW97" s="18"/>
      <c r="HX97" s="18"/>
      <c r="HY97" s="18"/>
      <c r="HZ97" s="18"/>
      <c r="IA97" s="18"/>
      <c r="IB97" s="18"/>
      <c r="IC97" s="18"/>
      <c r="ID97" s="18"/>
      <c r="IE97" s="18"/>
      <c r="IF97" s="18"/>
      <c r="IG97" s="18"/>
      <c r="IH97" s="18"/>
      <c r="II97" s="18"/>
      <c r="IJ97" s="18"/>
      <c r="IK97" s="18"/>
      <c r="IL97" s="18"/>
      <c r="IM97" s="18"/>
      <c r="IN97" s="18"/>
      <c r="IO97" s="18"/>
      <c r="IP97" s="18"/>
      <c r="IQ97" s="18"/>
      <c r="IR97" s="18"/>
      <c r="IS97" s="18"/>
      <c r="IT97" s="18"/>
      <c r="IU97" s="18"/>
      <c r="IV97" s="18"/>
      <c r="IW97" s="18"/>
      <c r="IX97" s="18"/>
      <c r="IY97" s="18"/>
      <c r="IZ97" s="18"/>
    </row>
    <row r="98" spans="2:260" s="20" customFormat="1">
      <c r="B98" s="18"/>
      <c r="C98" s="22"/>
      <c r="D98" s="23"/>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c r="AZ98" s="18"/>
      <c r="BA98" s="18"/>
      <c r="BB98" s="18"/>
      <c r="BC98" s="18"/>
      <c r="BD98" s="18"/>
      <c r="BE98" s="18"/>
      <c r="BF98" s="18"/>
      <c r="BG98" s="18"/>
      <c r="BH98" s="18"/>
      <c r="BI98" s="18"/>
      <c r="BJ98" s="18"/>
      <c r="BK98" s="18"/>
      <c r="BL98" s="18"/>
      <c r="BM98" s="18"/>
      <c r="BN98" s="18"/>
      <c r="BO98" s="18"/>
      <c r="BP98" s="18"/>
      <c r="BQ98" s="18"/>
      <c r="BR98" s="18"/>
      <c r="BS98" s="18"/>
      <c r="BT98" s="18"/>
      <c r="BU98" s="18"/>
      <c r="BV98" s="18"/>
      <c r="BW98" s="18"/>
      <c r="BX98" s="18"/>
      <c r="BY98" s="18"/>
      <c r="BZ98" s="18"/>
      <c r="CA98" s="18"/>
      <c r="CB98" s="18"/>
      <c r="CC98" s="18"/>
      <c r="CD98" s="18"/>
      <c r="CE98" s="18"/>
      <c r="CF98" s="18"/>
      <c r="CG98" s="18"/>
      <c r="CH98" s="18"/>
      <c r="CI98" s="18"/>
      <c r="CJ98" s="18"/>
      <c r="CK98" s="18"/>
      <c r="CL98" s="18"/>
      <c r="CM98" s="18"/>
      <c r="CN98" s="18"/>
      <c r="CO98" s="18"/>
      <c r="CP98" s="18"/>
      <c r="CQ98" s="18"/>
      <c r="CR98" s="18"/>
      <c r="CS98" s="18"/>
      <c r="CT98" s="18"/>
      <c r="CU98" s="18"/>
      <c r="CV98" s="18"/>
      <c r="CW98" s="18"/>
      <c r="CX98" s="18"/>
      <c r="CY98" s="18"/>
      <c r="CZ98" s="18"/>
      <c r="DA98" s="18"/>
      <c r="DB98" s="18"/>
      <c r="DC98" s="18"/>
      <c r="DD98" s="18"/>
      <c r="DE98" s="18"/>
      <c r="DF98" s="18"/>
      <c r="DG98" s="18"/>
      <c r="DH98" s="18"/>
      <c r="DI98" s="18"/>
      <c r="DJ98" s="18"/>
      <c r="DK98" s="18"/>
      <c r="DL98" s="18"/>
      <c r="DM98" s="18"/>
      <c r="DN98" s="18"/>
      <c r="DO98" s="18"/>
      <c r="DP98" s="18"/>
      <c r="DQ98" s="18"/>
      <c r="DR98" s="18"/>
      <c r="DS98" s="18"/>
      <c r="DT98" s="18"/>
      <c r="DU98" s="18"/>
      <c r="DV98" s="18"/>
      <c r="DW98" s="18"/>
      <c r="DX98" s="18"/>
      <c r="DY98" s="18"/>
      <c r="DZ98" s="18"/>
      <c r="EA98" s="18"/>
      <c r="EB98" s="18"/>
      <c r="EC98" s="18"/>
      <c r="ED98" s="18"/>
      <c r="EE98" s="18"/>
      <c r="EF98" s="18"/>
      <c r="EG98" s="18"/>
      <c r="EH98" s="18"/>
      <c r="EI98" s="18"/>
      <c r="EJ98" s="18"/>
      <c r="EK98" s="18"/>
      <c r="EL98" s="18"/>
      <c r="EM98" s="18"/>
      <c r="EN98" s="18"/>
      <c r="EO98" s="18"/>
      <c r="EP98" s="18"/>
      <c r="EQ98" s="18"/>
      <c r="ER98" s="18"/>
      <c r="ES98" s="18"/>
      <c r="ET98" s="18"/>
      <c r="EU98" s="18"/>
      <c r="EV98" s="18"/>
      <c r="EW98" s="18"/>
      <c r="EX98" s="18"/>
      <c r="EY98" s="18"/>
      <c r="EZ98" s="18"/>
      <c r="FA98" s="18"/>
      <c r="FB98" s="18"/>
      <c r="FC98" s="18"/>
      <c r="FD98" s="18"/>
      <c r="FE98" s="18"/>
      <c r="FF98" s="18"/>
      <c r="FG98" s="18"/>
      <c r="FH98" s="18"/>
      <c r="FI98" s="18"/>
      <c r="FJ98" s="18"/>
      <c r="FK98" s="18"/>
      <c r="FL98" s="18"/>
      <c r="FM98" s="18"/>
      <c r="FN98" s="18"/>
      <c r="FO98" s="18"/>
      <c r="FP98" s="18"/>
      <c r="FQ98" s="18"/>
      <c r="FR98" s="18"/>
      <c r="FS98" s="18"/>
      <c r="FT98" s="18"/>
      <c r="FU98" s="18"/>
      <c r="FV98" s="18"/>
      <c r="FW98" s="18"/>
      <c r="FX98" s="18"/>
      <c r="FY98" s="18"/>
      <c r="FZ98" s="18"/>
      <c r="GA98" s="18"/>
      <c r="GB98" s="18"/>
      <c r="GC98" s="18"/>
      <c r="GD98" s="18"/>
      <c r="GE98" s="18"/>
      <c r="GF98" s="18"/>
      <c r="GG98" s="18"/>
      <c r="GH98" s="18"/>
      <c r="GI98" s="18"/>
      <c r="GJ98" s="18"/>
      <c r="GK98" s="18"/>
      <c r="GL98" s="18"/>
      <c r="GM98" s="18"/>
      <c r="GN98" s="18"/>
      <c r="GO98" s="18"/>
      <c r="GP98" s="18"/>
      <c r="GQ98" s="18"/>
      <c r="GR98" s="18"/>
      <c r="GS98" s="18"/>
      <c r="GT98" s="18"/>
      <c r="GU98" s="18"/>
      <c r="GV98" s="18"/>
      <c r="GW98" s="18"/>
      <c r="GX98" s="18"/>
      <c r="GY98" s="18"/>
      <c r="GZ98" s="18"/>
      <c r="HA98" s="18"/>
      <c r="HB98" s="18"/>
      <c r="HC98" s="18"/>
      <c r="HD98" s="18"/>
      <c r="HE98" s="18"/>
      <c r="HF98" s="18"/>
      <c r="HG98" s="18"/>
      <c r="HH98" s="18"/>
      <c r="HI98" s="18"/>
      <c r="HJ98" s="18"/>
      <c r="HK98" s="18"/>
      <c r="HL98" s="18"/>
      <c r="HM98" s="18"/>
      <c r="HN98" s="18"/>
      <c r="HO98" s="18"/>
      <c r="HP98" s="18"/>
      <c r="HQ98" s="18"/>
      <c r="HR98" s="18"/>
      <c r="HS98" s="18"/>
      <c r="HT98" s="18"/>
      <c r="HU98" s="18"/>
      <c r="HV98" s="18"/>
      <c r="HW98" s="18"/>
      <c r="HX98" s="18"/>
      <c r="HY98" s="18"/>
      <c r="HZ98" s="18"/>
      <c r="IA98" s="18"/>
      <c r="IB98" s="18"/>
      <c r="IC98" s="18"/>
      <c r="ID98" s="18"/>
      <c r="IE98" s="18"/>
      <c r="IF98" s="18"/>
      <c r="IG98" s="18"/>
      <c r="IH98" s="18"/>
      <c r="II98" s="18"/>
      <c r="IJ98" s="18"/>
      <c r="IK98" s="18"/>
      <c r="IL98" s="18"/>
      <c r="IM98" s="18"/>
      <c r="IN98" s="18"/>
      <c r="IO98" s="18"/>
      <c r="IP98" s="18"/>
      <c r="IQ98" s="18"/>
      <c r="IR98" s="18"/>
      <c r="IS98" s="18"/>
      <c r="IT98" s="18"/>
      <c r="IU98" s="18"/>
      <c r="IV98" s="18"/>
      <c r="IW98" s="18"/>
      <c r="IX98" s="18"/>
      <c r="IY98" s="18"/>
      <c r="IZ98" s="18"/>
    </row>
    <row r="99" spans="2:260" s="20" customFormat="1">
      <c r="B99" s="18"/>
      <c r="C99" s="22"/>
      <c r="D99" s="23"/>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c r="AZ99" s="18"/>
      <c r="BA99" s="18"/>
      <c r="BB99" s="18"/>
      <c r="BC99" s="18"/>
      <c r="BD99" s="18"/>
      <c r="BE99" s="18"/>
      <c r="BF99" s="18"/>
      <c r="BG99" s="18"/>
      <c r="BH99" s="18"/>
      <c r="BI99" s="18"/>
      <c r="BJ99" s="18"/>
      <c r="BK99" s="18"/>
      <c r="BL99" s="18"/>
      <c r="BM99" s="18"/>
      <c r="BN99" s="18"/>
      <c r="BO99" s="18"/>
      <c r="BP99" s="18"/>
      <c r="BQ99" s="18"/>
      <c r="BR99" s="18"/>
      <c r="BS99" s="18"/>
      <c r="BT99" s="18"/>
      <c r="BU99" s="18"/>
      <c r="BV99" s="18"/>
      <c r="BW99" s="18"/>
      <c r="BX99" s="18"/>
      <c r="BY99" s="18"/>
      <c r="BZ99" s="18"/>
      <c r="CA99" s="18"/>
      <c r="CB99" s="18"/>
      <c r="CC99" s="18"/>
      <c r="CD99" s="18"/>
      <c r="CE99" s="18"/>
      <c r="CF99" s="18"/>
      <c r="CG99" s="18"/>
      <c r="CH99" s="18"/>
      <c r="CI99" s="18"/>
      <c r="CJ99" s="18"/>
      <c r="CK99" s="18"/>
      <c r="CL99" s="18"/>
      <c r="CM99" s="18"/>
      <c r="CN99" s="18"/>
      <c r="CO99" s="18"/>
      <c r="CP99" s="18"/>
      <c r="CQ99" s="18"/>
      <c r="CR99" s="18"/>
      <c r="CS99" s="18"/>
      <c r="CT99" s="18"/>
      <c r="CU99" s="18"/>
      <c r="CV99" s="18"/>
      <c r="CW99" s="18"/>
      <c r="CX99" s="18"/>
      <c r="CY99" s="18"/>
      <c r="CZ99" s="18"/>
      <c r="DA99" s="18"/>
      <c r="DB99" s="18"/>
      <c r="DC99" s="18"/>
      <c r="DD99" s="18"/>
      <c r="DE99" s="18"/>
      <c r="DF99" s="18"/>
      <c r="DG99" s="18"/>
      <c r="DH99" s="18"/>
      <c r="DI99" s="18"/>
      <c r="DJ99" s="18"/>
      <c r="DK99" s="18"/>
      <c r="DL99" s="18"/>
      <c r="DM99" s="18"/>
      <c r="DN99" s="18"/>
      <c r="DO99" s="18"/>
      <c r="DP99" s="18"/>
      <c r="DQ99" s="18"/>
      <c r="DR99" s="18"/>
      <c r="DS99" s="18"/>
      <c r="DT99" s="18"/>
      <c r="DU99" s="18"/>
      <c r="DV99" s="18"/>
      <c r="DW99" s="18"/>
      <c r="DX99" s="18"/>
      <c r="DY99" s="18"/>
      <c r="DZ99" s="18"/>
      <c r="EA99" s="18"/>
      <c r="EB99" s="18"/>
      <c r="EC99" s="18"/>
      <c r="ED99" s="18"/>
      <c r="EE99" s="18"/>
      <c r="EF99" s="18"/>
      <c r="EG99" s="18"/>
      <c r="EH99" s="18"/>
      <c r="EI99" s="18"/>
      <c r="EJ99" s="18"/>
      <c r="EK99" s="18"/>
      <c r="EL99" s="18"/>
      <c r="EM99" s="18"/>
      <c r="EN99" s="18"/>
      <c r="EO99" s="18"/>
      <c r="EP99" s="18"/>
      <c r="EQ99" s="18"/>
      <c r="ER99" s="18"/>
      <c r="ES99" s="18"/>
      <c r="ET99" s="18"/>
      <c r="EU99" s="18"/>
      <c r="EV99" s="18"/>
      <c r="EW99" s="18"/>
      <c r="EX99" s="18"/>
      <c r="EY99" s="18"/>
      <c r="EZ99" s="18"/>
      <c r="FA99" s="18"/>
      <c r="FB99" s="18"/>
      <c r="FC99" s="18"/>
      <c r="FD99" s="18"/>
      <c r="FE99" s="18"/>
      <c r="FF99" s="18"/>
      <c r="FG99" s="18"/>
      <c r="FH99" s="18"/>
      <c r="FI99" s="18"/>
      <c r="FJ99" s="18"/>
      <c r="FK99" s="18"/>
      <c r="FL99" s="18"/>
      <c r="FM99" s="18"/>
      <c r="FN99" s="18"/>
      <c r="FO99" s="18"/>
      <c r="FP99" s="18"/>
      <c r="FQ99" s="18"/>
      <c r="FR99" s="18"/>
      <c r="FS99" s="18"/>
      <c r="FT99" s="18"/>
      <c r="FU99" s="18"/>
      <c r="FV99" s="18"/>
      <c r="FW99" s="18"/>
      <c r="FX99" s="18"/>
      <c r="FY99" s="18"/>
      <c r="FZ99" s="18"/>
      <c r="GA99" s="18"/>
      <c r="GB99" s="18"/>
      <c r="GC99" s="18"/>
      <c r="GD99" s="18"/>
      <c r="GE99" s="18"/>
      <c r="GF99" s="18"/>
      <c r="GG99" s="18"/>
      <c r="GH99" s="18"/>
      <c r="GI99" s="18"/>
      <c r="GJ99" s="18"/>
      <c r="GK99" s="18"/>
      <c r="GL99" s="18"/>
      <c r="GM99" s="18"/>
      <c r="GN99" s="18"/>
      <c r="GO99" s="18"/>
      <c r="GP99" s="18"/>
      <c r="GQ99" s="18"/>
      <c r="GR99" s="18"/>
      <c r="GS99" s="18"/>
      <c r="GT99" s="18"/>
      <c r="GU99" s="18"/>
      <c r="GV99" s="18"/>
      <c r="GW99" s="18"/>
      <c r="GX99" s="18"/>
      <c r="GY99" s="18"/>
      <c r="GZ99" s="18"/>
      <c r="HA99" s="18"/>
      <c r="HB99" s="18"/>
      <c r="HC99" s="18"/>
      <c r="HD99" s="18"/>
      <c r="HE99" s="18"/>
      <c r="HF99" s="18"/>
      <c r="HG99" s="18"/>
      <c r="HH99" s="18"/>
      <c r="HI99" s="18"/>
      <c r="HJ99" s="18"/>
      <c r="HK99" s="18"/>
      <c r="HL99" s="18"/>
      <c r="HM99" s="18"/>
      <c r="HN99" s="18"/>
      <c r="HO99" s="18"/>
      <c r="HP99" s="18"/>
      <c r="HQ99" s="18"/>
      <c r="HR99" s="18"/>
      <c r="HS99" s="18"/>
      <c r="HT99" s="18"/>
      <c r="HU99" s="18"/>
      <c r="HV99" s="18"/>
      <c r="HW99" s="18"/>
      <c r="HX99" s="18"/>
      <c r="HY99" s="18"/>
      <c r="HZ99" s="18"/>
      <c r="IA99" s="18"/>
      <c r="IB99" s="18"/>
      <c r="IC99" s="18"/>
      <c r="ID99" s="18"/>
      <c r="IE99" s="18"/>
      <c r="IF99" s="18"/>
      <c r="IG99" s="18"/>
      <c r="IH99" s="18"/>
      <c r="II99" s="18"/>
      <c r="IJ99" s="18"/>
      <c r="IK99" s="18"/>
      <c r="IL99" s="18"/>
      <c r="IM99" s="18"/>
      <c r="IN99" s="18"/>
      <c r="IO99" s="18"/>
      <c r="IP99" s="18"/>
      <c r="IQ99" s="18"/>
      <c r="IR99" s="18"/>
      <c r="IS99" s="18"/>
      <c r="IT99" s="18"/>
      <c r="IU99" s="18"/>
      <c r="IV99" s="18"/>
      <c r="IW99" s="18"/>
      <c r="IX99" s="18"/>
      <c r="IY99" s="18"/>
      <c r="IZ99" s="18"/>
    </row>
    <row r="100" spans="2:260" s="20" customFormat="1">
      <c r="B100" s="18"/>
      <c r="C100" s="22"/>
      <c r="D100" s="23"/>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8"/>
      <c r="AZ100" s="18"/>
      <c r="BA100" s="18"/>
      <c r="BB100" s="18"/>
      <c r="BC100" s="18"/>
      <c r="BD100" s="18"/>
      <c r="BE100" s="18"/>
      <c r="BF100" s="18"/>
      <c r="BG100" s="18"/>
      <c r="BH100" s="18"/>
      <c r="BI100" s="18"/>
      <c r="BJ100" s="18"/>
      <c r="BK100" s="18"/>
      <c r="BL100" s="18"/>
      <c r="BM100" s="18"/>
      <c r="BN100" s="18"/>
      <c r="BO100" s="18"/>
      <c r="BP100" s="18"/>
      <c r="BQ100" s="18"/>
      <c r="BR100" s="18"/>
      <c r="BS100" s="18"/>
      <c r="BT100" s="18"/>
      <c r="BU100" s="18"/>
      <c r="BV100" s="18"/>
      <c r="BW100" s="18"/>
      <c r="BX100" s="18"/>
      <c r="BY100" s="18"/>
      <c r="BZ100" s="18"/>
      <c r="CA100" s="18"/>
      <c r="CB100" s="18"/>
      <c r="CC100" s="18"/>
      <c r="CD100" s="18"/>
      <c r="CE100" s="18"/>
      <c r="CF100" s="18"/>
      <c r="CG100" s="18"/>
      <c r="CH100" s="18"/>
      <c r="CI100" s="18"/>
      <c r="CJ100" s="18"/>
      <c r="CK100" s="18"/>
      <c r="CL100" s="18"/>
      <c r="CM100" s="18"/>
      <c r="CN100" s="18"/>
      <c r="CO100" s="18"/>
      <c r="CP100" s="18"/>
      <c r="CQ100" s="18"/>
      <c r="CR100" s="18"/>
      <c r="CS100" s="18"/>
      <c r="CT100" s="18"/>
      <c r="CU100" s="18"/>
      <c r="CV100" s="18"/>
      <c r="CW100" s="18"/>
      <c r="CX100" s="18"/>
      <c r="CY100" s="18"/>
      <c r="CZ100" s="18"/>
      <c r="DA100" s="18"/>
      <c r="DB100" s="18"/>
      <c r="DC100" s="18"/>
      <c r="DD100" s="18"/>
      <c r="DE100" s="18"/>
      <c r="DF100" s="18"/>
      <c r="DG100" s="18"/>
      <c r="DH100" s="18"/>
      <c r="DI100" s="18"/>
      <c r="DJ100" s="18"/>
      <c r="DK100" s="18"/>
      <c r="DL100" s="18"/>
      <c r="DM100" s="18"/>
      <c r="DN100" s="18"/>
      <c r="DO100" s="18"/>
      <c r="DP100" s="18"/>
      <c r="DQ100" s="18"/>
      <c r="DR100" s="18"/>
      <c r="DS100" s="18"/>
      <c r="DT100" s="18"/>
      <c r="DU100" s="18"/>
      <c r="DV100" s="18"/>
      <c r="DW100" s="18"/>
      <c r="DX100" s="18"/>
      <c r="DY100" s="18"/>
      <c r="DZ100" s="18"/>
      <c r="EA100" s="18"/>
      <c r="EB100" s="18"/>
      <c r="EC100" s="18"/>
      <c r="ED100" s="18"/>
      <c r="EE100" s="18"/>
      <c r="EF100" s="18"/>
      <c r="EG100" s="18"/>
      <c r="EH100" s="18"/>
      <c r="EI100" s="18"/>
      <c r="EJ100" s="18"/>
      <c r="EK100" s="18"/>
      <c r="EL100" s="18"/>
      <c r="EM100" s="18"/>
      <c r="EN100" s="18"/>
      <c r="EO100" s="18"/>
      <c r="EP100" s="18"/>
      <c r="EQ100" s="18"/>
      <c r="ER100" s="18"/>
      <c r="ES100" s="18"/>
      <c r="ET100" s="18"/>
      <c r="EU100" s="18"/>
      <c r="EV100" s="18"/>
      <c r="EW100" s="18"/>
      <c r="EX100" s="18"/>
      <c r="EY100" s="18"/>
      <c r="EZ100" s="18"/>
      <c r="FA100" s="18"/>
      <c r="FB100" s="18"/>
      <c r="FC100" s="18"/>
      <c r="FD100" s="18"/>
      <c r="FE100" s="18"/>
      <c r="FF100" s="18"/>
      <c r="FG100" s="18"/>
      <c r="FH100" s="18"/>
      <c r="FI100" s="18"/>
      <c r="FJ100" s="18"/>
      <c r="FK100" s="18"/>
      <c r="FL100" s="18"/>
      <c r="FM100" s="18"/>
      <c r="FN100" s="18"/>
      <c r="FO100" s="18"/>
      <c r="FP100" s="18"/>
      <c r="FQ100" s="18"/>
      <c r="FR100" s="18"/>
      <c r="FS100" s="18"/>
      <c r="FT100" s="18"/>
      <c r="FU100" s="18"/>
      <c r="FV100" s="18"/>
      <c r="FW100" s="18"/>
      <c r="FX100" s="18"/>
      <c r="FY100" s="18"/>
      <c r="FZ100" s="18"/>
      <c r="GA100" s="18"/>
      <c r="GB100" s="18"/>
      <c r="GC100" s="18"/>
      <c r="GD100" s="18"/>
      <c r="GE100" s="18"/>
      <c r="GF100" s="18"/>
      <c r="GG100" s="18"/>
      <c r="GH100" s="18"/>
      <c r="GI100" s="18"/>
      <c r="GJ100" s="18"/>
      <c r="GK100" s="18"/>
      <c r="GL100" s="18"/>
      <c r="GM100" s="18"/>
      <c r="GN100" s="18"/>
      <c r="GO100" s="18"/>
      <c r="GP100" s="18"/>
      <c r="GQ100" s="18"/>
      <c r="GR100" s="18"/>
      <c r="GS100" s="18"/>
      <c r="GT100" s="18"/>
      <c r="GU100" s="18"/>
      <c r="GV100" s="18"/>
      <c r="GW100" s="18"/>
      <c r="GX100" s="18"/>
      <c r="GY100" s="18"/>
      <c r="GZ100" s="18"/>
      <c r="HA100" s="18"/>
      <c r="HB100" s="18"/>
      <c r="HC100" s="18"/>
      <c r="HD100" s="18"/>
      <c r="HE100" s="18"/>
      <c r="HF100" s="18"/>
      <c r="HG100" s="18"/>
      <c r="HH100" s="18"/>
      <c r="HI100" s="18"/>
      <c r="HJ100" s="18"/>
      <c r="HK100" s="18"/>
      <c r="HL100" s="18"/>
      <c r="HM100" s="18"/>
      <c r="HN100" s="18"/>
      <c r="HO100" s="18"/>
      <c r="HP100" s="18"/>
      <c r="HQ100" s="18"/>
      <c r="HR100" s="18"/>
      <c r="HS100" s="18"/>
      <c r="HT100" s="18"/>
      <c r="HU100" s="18"/>
      <c r="HV100" s="18"/>
      <c r="HW100" s="18"/>
      <c r="HX100" s="18"/>
      <c r="HY100" s="18"/>
      <c r="HZ100" s="18"/>
      <c r="IA100" s="18"/>
      <c r="IB100" s="18"/>
      <c r="IC100" s="18"/>
      <c r="ID100" s="18"/>
      <c r="IE100" s="18"/>
      <c r="IF100" s="18"/>
      <c r="IG100" s="18"/>
      <c r="IH100" s="18"/>
      <c r="II100" s="18"/>
      <c r="IJ100" s="18"/>
      <c r="IK100" s="18"/>
      <c r="IL100" s="18"/>
      <c r="IM100" s="18"/>
      <c r="IN100" s="18"/>
      <c r="IO100" s="18"/>
      <c r="IP100" s="18"/>
      <c r="IQ100" s="18"/>
      <c r="IR100" s="18"/>
      <c r="IS100" s="18"/>
      <c r="IT100" s="18"/>
      <c r="IU100" s="18"/>
      <c r="IV100" s="18"/>
      <c r="IW100" s="18"/>
      <c r="IX100" s="18"/>
      <c r="IY100" s="18"/>
      <c r="IZ100" s="18"/>
    </row>
    <row r="101" spans="2:260" s="20" customFormat="1">
      <c r="B101" s="18"/>
      <c r="C101" s="22"/>
      <c r="D101" s="23"/>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c r="BC101" s="18"/>
      <c r="BD101" s="18"/>
      <c r="BE101" s="18"/>
      <c r="BF101" s="18"/>
      <c r="BG101" s="18"/>
      <c r="BH101" s="18"/>
      <c r="BI101" s="18"/>
      <c r="BJ101" s="18"/>
      <c r="BK101" s="18"/>
      <c r="BL101" s="18"/>
      <c r="BM101" s="18"/>
      <c r="BN101" s="18"/>
      <c r="BO101" s="18"/>
      <c r="BP101" s="18"/>
      <c r="BQ101" s="18"/>
      <c r="BR101" s="18"/>
      <c r="BS101" s="18"/>
      <c r="BT101" s="18"/>
      <c r="BU101" s="18"/>
      <c r="BV101" s="18"/>
      <c r="BW101" s="18"/>
      <c r="BX101" s="18"/>
      <c r="BY101" s="18"/>
      <c r="BZ101" s="18"/>
      <c r="CA101" s="18"/>
      <c r="CB101" s="18"/>
      <c r="CC101" s="18"/>
      <c r="CD101" s="18"/>
      <c r="CE101" s="18"/>
      <c r="CF101" s="18"/>
      <c r="CG101" s="18"/>
      <c r="CH101" s="18"/>
      <c r="CI101" s="18"/>
      <c r="CJ101" s="18"/>
      <c r="CK101" s="18"/>
      <c r="CL101" s="18"/>
      <c r="CM101" s="18"/>
      <c r="CN101" s="18"/>
      <c r="CO101" s="18"/>
      <c r="CP101" s="18"/>
      <c r="CQ101" s="18"/>
      <c r="CR101" s="18"/>
      <c r="CS101" s="18"/>
      <c r="CT101" s="18"/>
      <c r="CU101" s="18"/>
      <c r="CV101" s="18"/>
      <c r="CW101" s="18"/>
      <c r="CX101" s="18"/>
      <c r="CY101" s="18"/>
      <c r="CZ101" s="18"/>
      <c r="DA101" s="18"/>
      <c r="DB101" s="18"/>
      <c r="DC101" s="18"/>
      <c r="DD101" s="18"/>
      <c r="DE101" s="18"/>
      <c r="DF101" s="18"/>
      <c r="DG101" s="18"/>
      <c r="DH101" s="18"/>
      <c r="DI101" s="18"/>
      <c r="DJ101" s="18"/>
      <c r="DK101" s="18"/>
      <c r="DL101" s="18"/>
      <c r="DM101" s="18"/>
      <c r="DN101" s="18"/>
      <c r="DO101" s="18"/>
      <c r="DP101" s="18"/>
      <c r="DQ101" s="18"/>
      <c r="DR101" s="18"/>
      <c r="DS101" s="18"/>
      <c r="DT101" s="18"/>
      <c r="DU101" s="18"/>
      <c r="DV101" s="18"/>
      <c r="DW101" s="18"/>
      <c r="DX101" s="18"/>
      <c r="DY101" s="18"/>
      <c r="DZ101" s="18"/>
      <c r="EA101" s="18"/>
      <c r="EB101" s="18"/>
      <c r="EC101" s="18"/>
      <c r="ED101" s="18"/>
      <c r="EE101" s="18"/>
      <c r="EF101" s="18"/>
      <c r="EG101" s="18"/>
      <c r="EH101" s="18"/>
      <c r="EI101" s="18"/>
      <c r="EJ101" s="18"/>
      <c r="EK101" s="18"/>
      <c r="EL101" s="18"/>
      <c r="EM101" s="18"/>
      <c r="EN101" s="18"/>
      <c r="EO101" s="18"/>
      <c r="EP101" s="18"/>
      <c r="EQ101" s="18"/>
      <c r="ER101" s="18"/>
      <c r="ES101" s="18"/>
      <c r="ET101" s="18"/>
      <c r="EU101" s="18"/>
      <c r="EV101" s="18"/>
      <c r="EW101" s="18"/>
      <c r="EX101" s="18"/>
      <c r="EY101" s="18"/>
      <c r="EZ101" s="18"/>
      <c r="FA101" s="18"/>
      <c r="FB101" s="18"/>
      <c r="FC101" s="18"/>
      <c r="FD101" s="18"/>
      <c r="FE101" s="18"/>
      <c r="FF101" s="18"/>
      <c r="FG101" s="18"/>
      <c r="FH101" s="18"/>
      <c r="FI101" s="18"/>
      <c r="FJ101" s="18"/>
      <c r="FK101" s="18"/>
      <c r="FL101" s="18"/>
      <c r="FM101" s="18"/>
      <c r="FN101" s="18"/>
      <c r="FO101" s="18"/>
      <c r="FP101" s="18"/>
      <c r="FQ101" s="18"/>
      <c r="FR101" s="18"/>
      <c r="FS101" s="18"/>
      <c r="FT101" s="18"/>
      <c r="FU101" s="18"/>
      <c r="FV101" s="18"/>
      <c r="FW101" s="18"/>
      <c r="FX101" s="18"/>
      <c r="FY101" s="18"/>
      <c r="FZ101" s="18"/>
      <c r="GA101" s="18"/>
      <c r="GB101" s="18"/>
      <c r="GC101" s="18"/>
      <c r="GD101" s="18"/>
      <c r="GE101" s="18"/>
      <c r="GF101" s="18"/>
      <c r="GG101" s="18"/>
      <c r="GH101" s="18"/>
      <c r="GI101" s="18"/>
      <c r="GJ101" s="18"/>
      <c r="GK101" s="18"/>
      <c r="GL101" s="18"/>
      <c r="GM101" s="18"/>
      <c r="GN101" s="18"/>
      <c r="GO101" s="18"/>
      <c r="GP101" s="18"/>
      <c r="GQ101" s="18"/>
      <c r="GR101" s="18"/>
      <c r="GS101" s="18"/>
      <c r="GT101" s="18"/>
      <c r="GU101" s="18"/>
      <c r="GV101" s="18"/>
      <c r="GW101" s="18"/>
      <c r="GX101" s="18"/>
      <c r="GY101" s="18"/>
      <c r="GZ101" s="18"/>
      <c r="HA101" s="18"/>
      <c r="HB101" s="18"/>
      <c r="HC101" s="18"/>
      <c r="HD101" s="18"/>
      <c r="HE101" s="18"/>
      <c r="HF101" s="18"/>
      <c r="HG101" s="18"/>
      <c r="HH101" s="18"/>
      <c r="HI101" s="18"/>
      <c r="HJ101" s="18"/>
      <c r="HK101" s="18"/>
      <c r="HL101" s="18"/>
      <c r="HM101" s="18"/>
      <c r="HN101" s="18"/>
      <c r="HO101" s="18"/>
      <c r="HP101" s="18"/>
      <c r="HQ101" s="18"/>
      <c r="HR101" s="18"/>
      <c r="HS101" s="18"/>
      <c r="HT101" s="18"/>
      <c r="HU101" s="18"/>
      <c r="HV101" s="18"/>
      <c r="HW101" s="18"/>
      <c r="HX101" s="18"/>
      <c r="HY101" s="18"/>
      <c r="HZ101" s="18"/>
      <c r="IA101" s="18"/>
      <c r="IB101" s="18"/>
      <c r="IC101" s="18"/>
      <c r="ID101" s="18"/>
      <c r="IE101" s="18"/>
      <c r="IF101" s="18"/>
      <c r="IG101" s="18"/>
      <c r="IH101" s="18"/>
      <c r="II101" s="18"/>
      <c r="IJ101" s="18"/>
      <c r="IK101" s="18"/>
      <c r="IL101" s="18"/>
      <c r="IM101" s="18"/>
      <c r="IN101" s="18"/>
      <c r="IO101" s="18"/>
      <c r="IP101" s="18"/>
      <c r="IQ101" s="18"/>
      <c r="IR101" s="18"/>
      <c r="IS101" s="18"/>
      <c r="IT101" s="18"/>
      <c r="IU101" s="18"/>
      <c r="IV101" s="18"/>
      <c r="IW101" s="18"/>
      <c r="IX101" s="18"/>
      <c r="IY101" s="18"/>
      <c r="IZ101" s="18"/>
    </row>
    <row r="102" spans="2:260" s="20" customFormat="1">
      <c r="B102" s="18"/>
      <c r="C102" s="22"/>
      <c r="D102" s="23"/>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18"/>
      <c r="AZ102" s="18"/>
      <c r="BA102" s="18"/>
      <c r="BB102" s="18"/>
      <c r="BC102" s="18"/>
      <c r="BD102" s="18"/>
      <c r="BE102" s="18"/>
      <c r="BF102" s="18"/>
      <c r="BG102" s="18"/>
      <c r="BH102" s="18"/>
      <c r="BI102" s="18"/>
      <c r="BJ102" s="18"/>
      <c r="BK102" s="18"/>
      <c r="BL102" s="18"/>
      <c r="BM102" s="18"/>
      <c r="BN102" s="18"/>
      <c r="BO102" s="18"/>
      <c r="BP102" s="18"/>
      <c r="BQ102" s="18"/>
      <c r="BR102" s="18"/>
      <c r="BS102" s="18"/>
      <c r="BT102" s="18"/>
      <c r="BU102" s="18"/>
      <c r="BV102" s="18"/>
      <c r="BW102" s="18"/>
      <c r="BX102" s="18"/>
      <c r="BY102" s="18"/>
      <c r="BZ102" s="18"/>
      <c r="CA102" s="18"/>
      <c r="CB102" s="18"/>
      <c r="CC102" s="18"/>
      <c r="CD102" s="18"/>
      <c r="CE102" s="18"/>
      <c r="CF102" s="18"/>
      <c r="CG102" s="18"/>
      <c r="CH102" s="18"/>
      <c r="CI102" s="18"/>
      <c r="CJ102" s="18"/>
      <c r="CK102" s="18"/>
      <c r="CL102" s="18"/>
      <c r="CM102" s="18"/>
      <c r="CN102" s="18"/>
      <c r="CO102" s="18"/>
      <c r="CP102" s="18"/>
      <c r="CQ102" s="18"/>
      <c r="CR102" s="18"/>
      <c r="CS102" s="18"/>
      <c r="CT102" s="18"/>
      <c r="CU102" s="18"/>
      <c r="CV102" s="18"/>
      <c r="CW102" s="18"/>
      <c r="CX102" s="18"/>
      <c r="CY102" s="18"/>
      <c r="CZ102" s="18"/>
      <c r="DA102" s="18"/>
      <c r="DB102" s="18"/>
      <c r="DC102" s="18"/>
      <c r="DD102" s="18"/>
      <c r="DE102" s="18"/>
      <c r="DF102" s="18"/>
      <c r="DG102" s="18"/>
      <c r="DH102" s="18"/>
      <c r="DI102" s="18"/>
      <c r="DJ102" s="18"/>
      <c r="DK102" s="18"/>
      <c r="DL102" s="18"/>
      <c r="DM102" s="18"/>
      <c r="DN102" s="18"/>
      <c r="DO102" s="18"/>
      <c r="DP102" s="18"/>
      <c r="DQ102" s="18"/>
      <c r="DR102" s="18"/>
      <c r="DS102" s="18"/>
      <c r="DT102" s="18"/>
      <c r="DU102" s="18"/>
      <c r="DV102" s="18"/>
      <c r="DW102" s="18"/>
      <c r="DX102" s="18"/>
      <c r="DY102" s="18"/>
      <c r="DZ102" s="18"/>
      <c r="EA102" s="18"/>
      <c r="EB102" s="18"/>
      <c r="EC102" s="18"/>
      <c r="ED102" s="18"/>
      <c r="EE102" s="18"/>
      <c r="EF102" s="18"/>
      <c r="EG102" s="18"/>
      <c r="EH102" s="18"/>
      <c r="EI102" s="18"/>
      <c r="EJ102" s="18"/>
      <c r="EK102" s="18"/>
      <c r="EL102" s="18"/>
      <c r="EM102" s="18"/>
      <c r="EN102" s="18"/>
      <c r="EO102" s="18"/>
      <c r="EP102" s="18"/>
      <c r="EQ102" s="18"/>
      <c r="ER102" s="18"/>
      <c r="ES102" s="18"/>
      <c r="ET102" s="18"/>
      <c r="EU102" s="18"/>
      <c r="EV102" s="18"/>
      <c r="EW102" s="18"/>
      <c r="EX102" s="18"/>
      <c r="EY102" s="18"/>
      <c r="EZ102" s="18"/>
      <c r="FA102" s="18"/>
      <c r="FB102" s="18"/>
      <c r="FC102" s="18"/>
      <c r="FD102" s="18"/>
      <c r="FE102" s="18"/>
      <c r="FF102" s="18"/>
      <c r="FG102" s="18"/>
      <c r="FH102" s="18"/>
      <c r="FI102" s="18"/>
      <c r="FJ102" s="18"/>
      <c r="FK102" s="18"/>
      <c r="FL102" s="18"/>
      <c r="FM102" s="18"/>
      <c r="FN102" s="18"/>
      <c r="FO102" s="18"/>
      <c r="FP102" s="18"/>
      <c r="FQ102" s="18"/>
      <c r="FR102" s="18"/>
      <c r="FS102" s="18"/>
      <c r="FT102" s="18"/>
      <c r="FU102" s="18"/>
      <c r="FV102" s="18"/>
      <c r="FW102" s="18"/>
      <c r="FX102" s="18"/>
      <c r="FY102" s="18"/>
      <c r="FZ102" s="18"/>
      <c r="GA102" s="18"/>
      <c r="GB102" s="18"/>
      <c r="GC102" s="18"/>
      <c r="GD102" s="18"/>
      <c r="GE102" s="18"/>
      <c r="GF102" s="18"/>
      <c r="GG102" s="18"/>
      <c r="GH102" s="18"/>
      <c r="GI102" s="18"/>
      <c r="GJ102" s="18"/>
      <c r="GK102" s="18"/>
      <c r="GL102" s="18"/>
      <c r="GM102" s="18"/>
      <c r="GN102" s="18"/>
      <c r="GO102" s="18"/>
      <c r="GP102" s="18"/>
      <c r="GQ102" s="18"/>
      <c r="GR102" s="18"/>
      <c r="GS102" s="18"/>
      <c r="GT102" s="18"/>
      <c r="GU102" s="18"/>
      <c r="GV102" s="18"/>
      <c r="GW102" s="18"/>
      <c r="GX102" s="18"/>
      <c r="GY102" s="18"/>
      <c r="GZ102" s="18"/>
      <c r="HA102" s="18"/>
      <c r="HB102" s="18"/>
      <c r="HC102" s="18"/>
      <c r="HD102" s="18"/>
      <c r="HE102" s="18"/>
      <c r="HF102" s="18"/>
      <c r="HG102" s="18"/>
      <c r="HH102" s="18"/>
      <c r="HI102" s="18"/>
      <c r="HJ102" s="18"/>
      <c r="HK102" s="18"/>
      <c r="HL102" s="18"/>
      <c r="HM102" s="18"/>
      <c r="HN102" s="18"/>
      <c r="HO102" s="18"/>
      <c r="HP102" s="18"/>
      <c r="HQ102" s="18"/>
      <c r="HR102" s="18"/>
      <c r="HS102" s="18"/>
      <c r="HT102" s="18"/>
      <c r="HU102" s="18"/>
      <c r="HV102" s="18"/>
      <c r="HW102" s="18"/>
      <c r="HX102" s="18"/>
      <c r="HY102" s="18"/>
      <c r="HZ102" s="18"/>
      <c r="IA102" s="18"/>
      <c r="IB102" s="18"/>
      <c r="IC102" s="18"/>
      <c r="ID102" s="18"/>
      <c r="IE102" s="18"/>
      <c r="IF102" s="18"/>
      <c r="IG102" s="18"/>
      <c r="IH102" s="18"/>
      <c r="II102" s="18"/>
      <c r="IJ102" s="18"/>
      <c r="IK102" s="18"/>
      <c r="IL102" s="18"/>
      <c r="IM102" s="18"/>
      <c r="IN102" s="18"/>
      <c r="IO102" s="18"/>
      <c r="IP102" s="18"/>
      <c r="IQ102" s="18"/>
      <c r="IR102" s="18"/>
      <c r="IS102" s="18"/>
      <c r="IT102" s="18"/>
      <c r="IU102" s="18"/>
      <c r="IV102" s="18"/>
      <c r="IW102" s="18"/>
      <c r="IX102" s="18"/>
      <c r="IY102" s="18"/>
      <c r="IZ102" s="18"/>
    </row>
    <row r="103" spans="2:260" s="20" customFormat="1">
      <c r="B103" s="18"/>
      <c r="C103" s="22"/>
      <c r="D103" s="23"/>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18"/>
      <c r="BB103" s="18"/>
      <c r="BC103" s="18"/>
      <c r="BD103" s="18"/>
      <c r="BE103" s="18"/>
      <c r="BF103" s="18"/>
      <c r="BG103" s="18"/>
      <c r="BH103" s="18"/>
      <c r="BI103" s="18"/>
      <c r="BJ103" s="18"/>
      <c r="BK103" s="18"/>
      <c r="BL103" s="18"/>
      <c r="BM103" s="18"/>
      <c r="BN103" s="18"/>
      <c r="BO103" s="18"/>
      <c r="BP103" s="18"/>
      <c r="BQ103" s="18"/>
      <c r="BR103" s="18"/>
      <c r="BS103" s="18"/>
      <c r="BT103" s="18"/>
      <c r="BU103" s="18"/>
      <c r="BV103" s="18"/>
      <c r="BW103" s="18"/>
      <c r="BX103" s="18"/>
      <c r="BY103" s="18"/>
      <c r="BZ103" s="18"/>
      <c r="CA103" s="18"/>
      <c r="CB103" s="18"/>
      <c r="CC103" s="18"/>
      <c r="CD103" s="18"/>
      <c r="CE103" s="18"/>
      <c r="CF103" s="18"/>
      <c r="CG103" s="18"/>
      <c r="CH103" s="18"/>
      <c r="CI103" s="18"/>
      <c r="CJ103" s="18"/>
      <c r="CK103" s="18"/>
      <c r="CL103" s="18"/>
      <c r="CM103" s="18"/>
      <c r="CN103" s="18"/>
      <c r="CO103" s="18"/>
      <c r="CP103" s="18"/>
      <c r="CQ103" s="18"/>
      <c r="CR103" s="18"/>
      <c r="CS103" s="18"/>
      <c r="CT103" s="18"/>
      <c r="CU103" s="18"/>
      <c r="CV103" s="18"/>
      <c r="CW103" s="18"/>
      <c r="CX103" s="18"/>
      <c r="CY103" s="18"/>
      <c r="CZ103" s="18"/>
      <c r="DA103" s="18"/>
      <c r="DB103" s="18"/>
      <c r="DC103" s="18"/>
      <c r="DD103" s="18"/>
      <c r="DE103" s="18"/>
      <c r="DF103" s="18"/>
      <c r="DG103" s="18"/>
      <c r="DH103" s="18"/>
      <c r="DI103" s="18"/>
      <c r="DJ103" s="18"/>
      <c r="DK103" s="18"/>
      <c r="DL103" s="18"/>
      <c r="DM103" s="18"/>
      <c r="DN103" s="18"/>
      <c r="DO103" s="18"/>
      <c r="DP103" s="18"/>
      <c r="DQ103" s="18"/>
      <c r="DR103" s="18"/>
      <c r="DS103" s="18"/>
      <c r="DT103" s="18"/>
      <c r="DU103" s="18"/>
      <c r="DV103" s="18"/>
      <c r="DW103" s="18"/>
      <c r="DX103" s="18"/>
      <c r="DY103" s="18"/>
      <c r="DZ103" s="18"/>
      <c r="EA103" s="18"/>
      <c r="EB103" s="18"/>
      <c r="EC103" s="18"/>
      <c r="ED103" s="18"/>
      <c r="EE103" s="18"/>
      <c r="EF103" s="18"/>
      <c r="EG103" s="18"/>
      <c r="EH103" s="18"/>
      <c r="EI103" s="18"/>
      <c r="EJ103" s="18"/>
      <c r="EK103" s="18"/>
      <c r="EL103" s="18"/>
      <c r="EM103" s="18"/>
      <c r="EN103" s="18"/>
      <c r="EO103" s="18"/>
      <c r="EP103" s="18"/>
      <c r="EQ103" s="18"/>
      <c r="ER103" s="18"/>
      <c r="ES103" s="18"/>
      <c r="ET103" s="18"/>
      <c r="EU103" s="18"/>
      <c r="EV103" s="18"/>
      <c r="EW103" s="18"/>
      <c r="EX103" s="18"/>
      <c r="EY103" s="18"/>
      <c r="EZ103" s="18"/>
      <c r="FA103" s="18"/>
      <c r="FB103" s="18"/>
      <c r="FC103" s="18"/>
      <c r="FD103" s="18"/>
      <c r="FE103" s="18"/>
      <c r="FF103" s="18"/>
      <c r="FG103" s="18"/>
      <c r="FH103" s="18"/>
      <c r="FI103" s="18"/>
      <c r="FJ103" s="18"/>
      <c r="FK103" s="18"/>
      <c r="FL103" s="18"/>
      <c r="FM103" s="18"/>
      <c r="FN103" s="18"/>
      <c r="FO103" s="18"/>
      <c r="FP103" s="18"/>
      <c r="FQ103" s="18"/>
      <c r="FR103" s="18"/>
      <c r="FS103" s="18"/>
      <c r="FT103" s="18"/>
      <c r="FU103" s="18"/>
      <c r="FV103" s="18"/>
      <c r="FW103" s="18"/>
      <c r="FX103" s="18"/>
      <c r="FY103" s="18"/>
      <c r="FZ103" s="18"/>
      <c r="GA103" s="18"/>
      <c r="GB103" s="18"/>
      <c r="GC103" s="18"/>
      <c r="GD103" s="18"/>
      <c r="GE103" s="18"/>
      <c r="GF103" s="18"/>
      <c r="GG103" s="18"/>
      <c r="GH103" s="18"/>
      <c r="GI103" s="18"/>
      <c r="GJ103" s="18"/>
      <c r="GK103" s="18"/>
      <c r="GL103" s="18"/>
      <c r="GM103" s="18"/>
      <c r="GN103" s="18"/>
      <c r="GO103" s="18"/>
      <c r="GP103" s="18"/>
      <c r="GQ103" s="18"/>
      <c r="GR103" s="18"/>
      <c r="GS103" s="18"/>
      <c r="GT103" s="18"/>
      <c r="GU103" s="18"/>
      <c r="GV103" s="18"/>
      <c r="GW103" s="18"/>
      <c r="GX103" s="18"/>
      <c r="GY103" s="18"/>
      <c r="GZ103" s="18"/>
      <c r="HA103" s="18"/>
      <c r="HB103" s="18"/>
      <c r="HC103" s="18"/>
      <c r="HD103" s="18"/>
      <c r="HE103" s="18"/>
      <c r="HF103" s="18"/>
      <c r="HG103" s="18"/>
      <c r="HH103" s="18"/>
      <c r="HI103" s="18"/>
      <c r="HJ103" s="18"/>
      <c r="HK103" s="18"/>
      <c r="HL103" s="18"/>
      <c r="HM103" s="18"/>
      <c r="HN103" s="18"/>
      <c r="HO103" s="18"/>
      <c r="HP103" s="18"/>
      <c r="HQ103" s="18"/>
      <c r="HR103" s="18"/>
      <c r="HS103" s="18"/>
      <c r="HT103" s="18"/>
      <c r="HU103" s="18"/>
      <c r="HV103" s="18"/>
      <c r="HW103" s="18"/>
      <c r="HX103" s="18"/>
      <c r="HY103" s="18"/>
      <c r="HZ103" s="18"/>
      <c r="IA103" s="18"/>
      <c r="IB103" s="18"/>
      <c r="IC103" s="18"/>
      <c r="ID103" s="18"/>
      <c r="IE103" s="18"/>
      <c r="IF103" s="18"/>
      <c r="IG103" s="18"/>
      <c r="IH103" s="18"/>
      <c r="II103" s="18"/>
      <c r="IJ103" s="18"/>
      <c r="IK103" s="18"/>
      <c r="IL103" s="18"/>
      <c r="IM103" s="18"/>
      <c r="IN103" s="18"/>
      <c r="IO103" s="18"/>
      <c r="IP103" s="18"/>
      <c r="IQ103" s="18"/>
      <c r="IR103" s="18"/>
      <c r="IS103" s="18"/>
      <c r="IT103" s="18"/>
      <c r="IU103" s="18"/>
      <c r="IV103" s="18"/>
      <c r="IW103" s="18"/>
      <c r="IX103" s="18"/>
      <c r="IY103" s="18"/>
      <c r="IZ103" s="18"/>
    </row>
    <row r="104" spans="2:260" s="20" customFormat="1">
      <c r="B104" s="18"/>
      <c r="C104" s="22"/>
      <c r="D104" s="23"/>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c r="BK104" s="18"/>
      <c r="BL104" s="18"/>
      <c r="BM104" s="18"/>
      <c r="BN104" s="18"/>
      <c r="BO104" s="18"/>
      <c r="BP104" s="18"/>
      <c r="BQ104" s="18"/>
      <c r="BR104" s="18"/>
      <c r="BS104" s="18"/>
      <c r="BT104" s="18"/>
      <c r="BU104" s="18"/>
      <c r="BV104" s="18"/>
      <c r="BW104" s="18"/>
      <c r="BX104" s="18"/>
      <c r="BY104" s="18"/>
      <c r="BZ104" s="18"/>
      <c r="CA104" s="18"/>
      <c r="CB104" s="18"/>
      <c r="CC104" s="18"/>
      <c r="CD104" s="18"/>
      <c r="CE104" s="18"/>
      <c r="CF104" s="18"/>
      <c r="CG104" s="18"/>
      <c r="CH104" s="18"/>
      <c r="CI104" s="18"/>
      <c r="CJ104" s="18"/>
      <c r="CK104" s="18"/>
      <c r="CL104" s="18"/>
      <c r="CM104" s="18"/>
      <c r="CN104" s="18"/>
      <c r="CO104" s="18"/>
      <c r="CP104" s="18"/>
      <c r="CQ104" s="18"/>
      <c r="CR104" s="18"/>
      <c r="CS104" s="18"/>
      <c r="CT104" s="18"/>
      <c r="CU104" s="18"/>
      <c r="CV104" s="18"/>
      <c r="CW104" s="18"/>
      <c r="CX104" s="18"/>
      <c r="CY104" s="18"/>
      <c r="CZ104" s="18"/>
      <c r="DA104" s="18"/>
      <c r="DB104" s="18"/>
      <c r="DC104" s="18"/>
      <c r="DD104" s="18"/>
      <c r="DE104" s="18"/>
      <c r="DF104" s="18"/>
      <c r="DG104" s="18"/>
      <c r="DH104" s="18"/>
      <c r="DI104" s="18"/>
      <c r="DJ104" s="18"/>
      <c r="DK104" s="18"/>
      <c r="DL104" s="18"/>
      <c r="DM104" s="18"/>
      <c r="DN104" s="18"/>
      <c r="DO104" s="18"/>
      <c r="DP104" s="18"/>
      <c r="DQ104" s="18"/>
      <c r="DR104" s="18"/>
      <c r="DS104" s="18"/>
      <c r="DT104" s="18"/>
      <c r="DU104" s="18"/>
      <c r="DV104" s="18"/>
      <c r="DW104" s="18"/>
      <c r="DX104" s="18"/>
      <c r="DY104" s="18"/>
      <c r="DZ104" s="18"/>
      <c r="EA104" s="18"/>
      <c r="EB104" s="18"/>
      <c r="EC104" s="18"/>
      <c r="ED104" s="18"/>
      <c r="EE104" s="18"/>
      <c r="EF104" s="18"/>
      <c r="EG104" s="18"/>
      <c r="EH104" s="18"/>
      <c r="EI104" s="18"/>
      <c r="EJ104" s="18"/>
      <c r="EK104" s="18"/>
      <c r="EL104" s="18"/>
      <c r="EM104" s="18"/>
      <c r="EN104" s="18"/>
      <c r="EO104" s="18"/>
      <c r="EP104" s="18"/>
      <c r="EQ104" s="18"/>
      <c r="ER104" s="18"/>
      <c r="ES104" s="18"/>
      <c r="ET104" s="18"/>
      <c r="EU104" s="18"/>
      <c r="EV104" s="18"/>
      <c r="EW104" s="18"/>
      <c r="EX104" s="18"/>
      <c r="EY104" s="18"/>
      <c r="EZ104" s="18"/>
      <c r="FA104" s="18"/>
      <c r="FB104" s="18"/>
      <c r="FC104" s="18"/>
      <c r="FD104" s="18"/>
      <c r="FE104" s="18"/>
      <c r="FF104" s="18"/>
      <c r="FG104" s="18"/>
      <c r="FH104" s="18"/>
      <c r="FI104" s="18"/>
      <c r="FJ104" s="18"/>
      <c r="FK104" s="18"/>
      <c r="FL104" s="18"/>
      <c r="FM104" s="18"/>
      <c r="FN104" s="18"/>
      <c r="FO104" s="18"/>
      <c r="FP104" s="18"/>
      <c r="FQ104" s="18"/>
      <c r="FR104" s="18"/>
      <c r="FS104" s="18"/>
      <c r="FT104" s="18"/>
      <c r="FU104" s="18"/>
      <c r="FV104" s="18"/>
      <c r="FW104" s="18"/>
      <c r="FX104" s="18"/>
      <c r="FY104" s="18"/>
      <c r="FZ104" s="18"/>
      <c r="GA104" s="18"/>
      <c r="GB104" s="18"/>
      <c r="GC104" s="18"/>
      <c r="GD104" s="18"/>
      <c r="GE104" s="18"/>
      <c r="GF104" s="18"/>
      <c r="GG104" s="18"/>
      <c r="GH104" s="18"/>
      <c r="GI104" s="18"/>
      <c r="GJ104" s="18"/>
      <c r="GK104" s="18"/>
      <c r="GL104" s="18"/>
      <c r="GM104" s="18"/>
      <c r="GN104" s="18"/>
      <c r="GO104" s="18"/>
      <c r="GP104" s="18"/>
      <c r="GQ104" s="18"/>
      <c r="GR104" s="18"/>
      <c r="GS104" s="18"/>
      <c r="GT104" s="18"/>
      <c r="GU104" s="18"/>
      <c r="GV104" s="18"/>
      <c r="GW104" s="18"/>
      <c r="GX104" s="18"/>
      <c r="GY104" s="18"/>
      <c r="GZ104" s="18"/>
      <c r="HA104" s="18"/>
      <c r="HB104" s="18"/>
      <c r="HC104" s="18"/>
      <c r="HD104" s="18"/>
      <c r="HE104" s="18"/>
      <c r="HF104" s="18"/>
      <c r="HG104" s="18"/>
      <c r="HH104" s="18"/>
      <c r="HI104" s="18"/>
      <c r="HJ104" s="18"/>
      <c r="HK104" s="18"/>
      <c r="HL104" s="18"/>
      <c r="HM104" s="18"/>
      <c r="HN104" s="18"/>
      <c r="HO104" s="18"/>
      <c r="HP104" s="18"/>
      <c r="HQ104" s="18"/>
      <c r="HR104" s="18"/>
      <c r="HS104" s="18"/>
      <c r="HT104" s="18"/>
      <c r="HU104" s="18"/>
      <c r="HV104" s="18"/>
      <c r="HW104" s="18"/>
      <c r="HX104" s="18"/>
      <c r="HY104" s="18"/>
      <c r="HZ104" s="18"/>
      <c r="IA104" s="18"/>
      <c r="IB104" s="18"/>
      <c r="IC104" s="18"/>
      <c r="ID104" s="18"/>
      <c r="IE104" s="18"/>
      <c r="IF104" s="18"/>
      <c r="IG104" s="18"/>
      <c r="IH104" s="18"/>
      <c r="II104" s="18"/>
      <c r="IJ104" s="18"/>
      <c r="IK104" s="18"/>
      <c r="IL104" s="18"/>
      <c r="IM104" s="18"/>
      <c r="IN104" s="18"/>
      <c r="IO104" s="18"/>
      <c r="IP104" s="18"/>
      <c r="IQ104" s="18"/>
      <c r="IR104" s="18"/>
      <c r="IS104" s="18"/>
      <c r="IT104" s="18"/>
      <c r="IU104" s="18"/>
      <c r="IV104" s="18"/>
      <c r="IW104" s="18"/>
      <c r="IX104" s="18"/>
      <c r="IY104" s="18"/>
      <c r="IZ104" s="18"/>
    </row>
    <row r="105" spans="2:260" s="20" customFormat="1">
      <c r="B105" s="18"/>
      <c r="C105" s="22"/>
      <c r="D105" s="23"/>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c r="BK105" s="18"/>
      <c r="BL105" s="18"/>
      <c r="BM105" s="18"/>
      <c r="BN105" s="18"/>
      <c r="BO105" s="18"/>
      <c r="BP105" s="18"/>
      <c r="BQ105" s="18"/>
      <c r="BR105" s="18"/>
      <c r="BS105" s="18"/>
      <c r="BT105" s="18"/>
      <c r="BU105" s="18"/>
      <c r="BV105" s="18"/>
      <c r="BW105" s="18"/>
      <c r="BX105" s="18"/>
      <c r="BY105" s="18"/>
      <c r="BZ105" s="18"/>
      <c r="CA105" s="18"/>
      <c r="CB105" s="18"/>
      <c r="CC105" s="18"/>
      <c r="CD105" s="18"/>
      <c r="CE105" s="18"/>
      <c r="CF105" s="18"/>
      <c r="CG105" s="18"/>
      <c r="CH105" s="18"/>
      <c r="CI105" s="18"/>
      <c r="CJ105" s="18"/>
      <c r="CK105" s="18"/>
      <c r="CL105" s="18"/>
      <c r="CM105" s="18"/>
      <c r="CN105" s="18"/>
      <c r="CO105" s="18"/>
      <c r="CP105" s="18"/>
      <c r="CQ105" s="18"/>
      <c r="CR105" s="18"/>
      <c r="CS105" s="18"/>
      <c r="CT105" s="18"/>
      <c r="CU105" s="18"/>
      <c r="CV105" s="18"/>
      <c r="CW105" s="18"/>
      <c r="CX105" s="18"/>
      <c r="CY105" s="18"/>
      <c r="CZ105" s="18"/>
      <c r="DA105" s="18"/>
      <c r="DB105" s="18"/>
      <c r="DC105" s="18"/>
      <c r="DD105" s="18"/>
      <c r="DE105" s="18"/>
      <c r="DF105" s="18"/>
      <c r="DG105" s="18"/>
      <c r="DH105" s="18"/>
      <c r="DI105" s="18"/>
      <c r="DJ105" s="18"/>
      <c r="DK105" s="18"/>
      <c r="DL105" s="18"/>
      <c r="DM105" s="18"/>
      <c r="DN105" s="18"/>
      <c r="DO105" s="18"/>
      <c r="DP105" s="18"/>
      <c r="DQ105" s="18"/>
      <c r="DR105" s="18"/>
      <c r="DS105" s="18"/>
      <c r="DT105" s="18"/>
      <c r="DU105" s="18"/>
      <c r="DV105" s="18"/>
      <c r="DW105" s="18"/>
      <c r="DX105" s="18"/>
      <c r="DY105" s="18"/>
      <c r="DZ105" s="18"/>
      <c r="EA105" s="18"/>
      <c r="EB105" s="18"/>
      <c r="EC105" s="18"/>
      <c r="ED105" s="18"/>
      <c r="EE105" s="18"/>
      <c r="EF105" s="18"/>
      <c r="EG105" s="18"/>
      <c r="EH105" s="18"/>
      <c r="EI105" s="18"/>
      <c r="EJ105" s="18"/>
      <c r="EK105" s="18"/>
      <c r="EL105" s="18"/>
      <c r="EM105" s="18"/>
      <c r="EN105" s="18"/>
      <c r="EO105" s="18"/>
      <c r="EP105" s="18"/>
      <c r="EQ105" s="18"/>
      <c r="ER105" s="18"/>
      <c r="ES105" s="18"/>
      <c r="ET105" s="18"/>
      <c r="EU105" s="18"/>
      <c r="EV105" s="18"/>
      <c r="EW105" s="18"/>
      <c r="EX105" s="18"/>
      <c r="EY105" s="18"/>
      <c r="EZ105" s="18"/>
      <c r="FA105" s="18"/>
      <c r="FB105" s="18"/>
      <c r="FC105" s="18"/>
      <c r="FD105" s="18"/>
      <c r="FE105" s="18"/>
      <c r="FF105" s="18"/>
      <c r="FG105" s="18"/>
      <c r="FH105" s="18"/>
      <c r="FI105" s="18"/>
      <c r="FJ105" s="18"/>
      <c r="FK105" s="18"/>
      <c r="FL105" s="18"/>
      <c r="FM105" s="18"/>
      <c r="FN105" s="18"/>
      <c r="FO105" s="18"/>
      <c r="FP105" s="18"/>
      <c r="FQ105" s="18"/>
      <c r="FR105" s="18"/>
      <c r="FS105" s="18"/>
      <c r="FT105" s="18"/>
      <c r="FU105" s="18"/>
      <c r="FV105" s="18"/>
      <c r="FW105" s="18"/>
      <c r="FX105" s="18"/>
      <c r="FY105" s="18"/>
      <c r="FZ105" s="18"/>
      <c r="GA105" s="18"/>
      <c r="GB105" s="18"/>
      <c r="GC105" s="18"/>
      <c r="GD105" s="18"/>
      <c r="GE105" s="18"/>
      <c r="GF105" s="18"/>
      <c r="GG105" s="18"/>
      <c r="GH105" s="18"/>
      <c r="GI105" s="18"/>
      <c r="GJ105" s="18"/>
      <c r="GK105" s="18"/>
      <c r="GL105" s="18"/>
      <c r="GM105" s="18"/>
      <c r="GN105" s="18"/>
      <c r="GO105" s="18"/>
      <c r="GP105" s="18"/>
      <c r="GQ105" s="18"/>
      <c r="GR105" s="18"/>
      <c r="GS105" s="18"/>
      <c r="GT105" s="18"/>
      <c r="GU105" s="18"/>
      <c r="GV105" s="18"/>
      <c r="GW105" s="18"/>
      <c r="GX105" s="18"/>
      <c r="GY105" s="18"/>
      <c r="GZ105" s="18"/>
      <c r="HA105" s="18"/>
      <c r="HB105" s="18"/>
      <c r="HC105" s="18"/>
      <c r="HD105" s="18"/>
      <c r="HE105" s="18"/>
      <c r="HF105" s="18"/>
      <c r="HG105" s="18"/>
      <c r="HH105" s="18"/>
      <c r="HI105" s="18"/>
      <c r="HJ105" s="18"/>
      <c r="HK105" s="18"/>
      <c r="HL105" s="18"/>
      <c r="HM105" s="18"/>
      <c r="HN105" s="18"/>
      <c r="HO105" s="18"/>
      <c r="HP105" s="18"/>
      <c r="HQ105" s="18"/>
      <c r="HR105" s="18"/>
      <c r="HS105" s="18"/>
      <c r="HT105" s="18"/>
      <c r="HU105" s="18"/>
      <c r="HV105" s="18"/>
      <c r="HW105" s="18"/>
      <c r="HX105" s="18"/>
      <c r="HY105" s="18"/>
      <c r="HZ105" s="18"/>
      <c r="IA105" s="18"/>
      <c r="IB105" s="18"/>
      <c r="IC105" s="18"/>
      <c r="ID105" s="18"/>
      <c r="IE105" s="18"/>
      <c r="IF105" s="18"/>
      <c r="IG105" s="18"/>
      <c r="IH105" s="18"/>
      <c r="II105" s="18"/>
      <c r="IJ105" s="18"/>
      <c r="IK105" s="18"/>
      <c r="IL105" s="18"/>
      <c r="IM105" s="18"/>
      <c r="IN105" s="18"/>
      <c r="IO105" s="18"/>
      <c r="IP105" s="18"/>
      <c r="IQ105" s="18"/>
      <c r="IR105" s="18"/>
      <c r="IS105" s="18"/>
      <c r="IT105" s="18"/>
      <c r="IU105" s="18"/>
      <c r="IV105" s="18"/>
      <c r="IW105" s="18"/>
      <c r="IX105" s="18"/>
      <c r="IY105" s="18"/>
      <c r="IZ105" s="18"/>
    </row>
    <row r="106" spans="2:260" s="20" customFormat="1">
      <c r="B106" s="18"/>
      <c r="C106" s="22"/>
      <c r="D106" s="23"/>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c r="BH106" s="18"/>
      <c r="BI106" s="18"/>
      <c r="BJ106" s="18"/>
      <c r="BK106" s="18"/>
      <c r="BL106" s="18"/>
      <c r="BM106" s="18"/>
      <c r="BN106" s="18"/>
      <c r="BO106" s="18"/>
      <c r="BP106" s="18"/>
      <c r="BQ106" s="18"/>
      <c r="BR106" s="18"/>
      <c r="BS106" s="18"/>
      <c r="BT106" s="18"/>
      <c r="BU106" s="18"/>
      <c r="BV106" s="18"/>
      <c r="BW106" s="18"/>
      <c r="BX106" s="18"/>
      <c r="BY106" s="18"/>
      <c r="BZ106" s="18"/>
      <c r="CA106" s="18"/>
      <c r="CB106" s="18"/>
      <c r="CC106" s="18"/>
      <c r="CD106" s="18"/>
      <c r="CE106" s="18"/>
      <c r="CF106" s="18"/>
      <c r="CG106" s="18"/>
      <c r="CH106" s="18"/>
      <c r="CI106" s="18"/>
      <c r="CJ106" s="18"/>
      <c r="CK106" s="18"/>
      <c r="CL106" s="18"/>
      <c r="CM106" s="18"/>
      <c r="CN106" s="18"/>
      <c r="CO106" s="18"/>
      <c r="CP106" s="18"/>
      <c r="CQ106" s="18"/>
      <c r="CR106" s="18"/>
      <c r="CS106" s="18"/>
      <c r="CT106" s="18"/>
      <c r="CU106" s="18"/>
      <c r="CV106" s="18"/>
      <c r="CW106" s="18"/>
      <c r="CX106" s="18"/>
      <c r="CY106" s="18"/>
      <c r="CZ106" s="18"/>
      <c r="DA106" s="18"/>
      <c r="DB106" s="18"/>
      <c r="DC106" s="18"/>
      <c r="DD106" s="18"/>
      <c r="DE106" s="18"/>
      <c r="DF106" s="18"/>
      <c r="DG106" s="18"/>
      <c r="DH106" s="18"/>
      <c r="DI106" s="18"/>
      <c r="DJ106" s="18"/>
      <c r="DK106" s="18"/>
      <c r="DL106" s="18"/>
      <c r="DM106" s="18"/>
      <c r="DN106" s="18"/>
      <c r="DO106" s="18"/>
      <c r="DP106" s="18"/>
      <c r="DQ106" s="18"/>
      <c r="DR106" s="18"/>
      <c r="DS106" s="18"/>
      <c r="DT106" s="18"/>
      <c r="DU106" s="18"/>
      <c r="DV106" s="18"/>
      <c r="DW106" s="18"/>
      <c r="DX106" s="18"/>
      <c r="DY106" s="18"/>
      <c r="DZ106" s="18"/>
      <c r="EA106" s="18"/>
      <c r="EB106" s="18"/>
      <c r="EC106" s="18"/>
      <c r="ED106" s="18"/>
      <c r="EE106" s="18"/>
      <c r="EF106" s="18"/>
      <c r="EG106" s="18"/>
      <c r="EH106" s="18"/>
      <c r="EI106" s="18"/>
      <c r="EJ106" s="18"/>
      <c r="EK106" s="18"/>
      <c r="EL106" s="18"/>
      <c r="EM106" s="18"/>
      <c r="EN106" s="18"/>
      <c r="EO106" s="18"/>
      <c r="EP106" s="18"/>
      <c r="EQ106" s="18"/>
      <c r="ER106" s="18"/>
      <c r="ES106" s="18"/>
      <c r="ET106" s="18"/>
      <c r="EU106" s="18"/>
      <c r="EV106" s="18"/>
      <c r="EW106" s="18"/>
      <c r="EX106" s="18"/>
      <c r="EY106" s="18"/>
      <c r="EZ106" s="18"/>
      <c r="FA106" s="18"/>
      <c r="FB106" s="18"/>
      <c r="FC106" s="18"/>
      <c r="FD106" s="18"/>
      <c r="FE106" s="18"/>
      <c r="FF106" s="18"/>
      <c r="FG106" s="18"/>
      <c r="FH106" s="18"/>
      <c r="FI106" s="18"/>
      <c r="FJ106" s="18"/>
      <c r="FK106" s="18"/>
      <c r="FL106" s="18"/>
      <c r="FM106" s="18"/>
      <c r="FN106" s="18"/>
      <c r="FO106" s="18"/>
      <c r="FP106" s="18"/>
      <c r="FQ106" s="18"/>
      <c r="FR106" s="18"/>
      <c r="FS106" s="18"/>
      <c r="FT106" s="18"/>
      <c r="FU106" s="18"/>
      <c r="FV106" s="18"/>
      <c r="FW106" s="18"/>
      <c r="FX106" s="18"/>
      <c r="FY106" s="18"/>
      <c r="FZ106" s="18"/>
      <c r="GA106" s="18"/>
      <c r="GB106" s="18"/>
      <c r="GC106" s="18"/>
      <c r="GD106" s="18"/>
      <c r="GE106" s="18"/>
      <c r="GF106" s="18"/>
      <c r="GG106" s="18"/>
      <c r="GH106" s="18"/>
      <c r="GI106" s="18"/>
      <c r="GJ106" s="18"/>
      <c r="GK106" s="18"/>
      <c r="GL106" s="18"/>
      <c r="GM106" s="18"/>
      <c r="GN106" s="18"/>
      <c r="GO106" s="18"/>
      <c r="GP106" s="18"/>
      <c r="GQ106" s="18"/>
      <c r="GR106" s="18"/>
      <c r="GS106" s="18"/>
      <c r="GT106" s="18"/>
      <c r="GU106" s="18"/>
      <c r="GV106" s="18"/>
      <c r="GW106" s="18"/>
      <c r="GX106" s="18"/>
      <c r="GY106" s="18"/>
      <c r="GZ106" s="18"/>
      <c r="HA106" s="18"/>
      <c r="HB106" s="18"/>
      <c r="HC106" s="18"/>
      <c r="HD106" s="18"/>
      <c r="HE106" s="18"/>
      <c r="HF106" s="18"/>
      <c r="HG106" s="18"/>
      <c r="HH106" s="18"/>
      <c r="HI106" s="18"/>
      <c r="HJ106" s="18"/>
      <c r="HK106" s="18"/>
      <c r="HL106" s="18"/>
      <c r="HM106" s="18"/>
      <c r="HN106" s="18"/>
      <c r="HO106" s="18"/>
      <c r="HP106" s="18"/>
      <c r="HQ106" s="18"/>
      <c r="HR106" s="18"/>
      <c r="HS106" s="18"/>
      <c r="HT106" s="18"/>
      <c r="HU106" s="18"/>
      <c r="HV106" s="18"/>
      <c r="HW106" s="18"/>
      <c r="HX106" s="18"/>
      <c r="HY106" s="18"/>
      <c r="HZ106" s="18"/>
      <c r="IA106" s="18"/>
      <c r="IB106" s="18"/>
      <c r="IC106" s="18"/>
      <c r="ID106" s="18"/>
      <c r="IE106" s="18"/>
      <c r="IF106" s="18"/>
      <c r="IG106" s="18"/>
      <c r="IH106" s="18"/>
      <c r="II106" s="18"/>
      <c r="IJ106" s="18"/>
      <c r="IK106" s="18"/>
      <c r="IL106" s="18"/>
      <c r="IM106" s="18"/>
      <c r="IN106" s="18"/>
      <c r="IO106" s="18"/>
      <c r="IP106" s="18"/>
      <c r="IQ106" s="18"/>
      <c r="IR106" s="18"/>
      <c r="IS106" s="18"/>
      <c r="IT106" s="18"/>
      <c r="IU106" s="18"/>
      <c r="IV106" s="18"/>
      <c r="IW106" s="18"/>
      <c r="IX106" s="18"/>
      <c r="IY106" s="18"/>
      <c r="IZ106" s="18"/>
    </row>
    <row r="107" spans="2:260" s="20" customFormat="1">
      <c r="B107" s="18"/>
      <c r="C107" s="22"/>
      <c r="D107" s="23"/>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C107" s="18"/>
      <c r="BD107" s="18"/>
      <c r="BE107" s="18"/>
      <c r="BF107" s="18"/>
      <c r="BG107" s="18"/>
      <c r="BH107" s="18"/>
      <c r="BI107" s="18"/>
      <c r="BJ107" s="18"/>
      <c r="BK107" s="18"/>
      <c r="BL107" s="18"/>
      <c r="BM107" s="18"/>
      <c r="BN107" s="18"/>
      <c r="BO107" s="18"/>
      <c r="BP107" s="18"/>
      <c r="BQ107" s="18"/>
      <c r="BR107" s="18"/>
      <c r="BS107" s="18"/>
      <c r="BT107" s="18"/>
      <c r="BU107" s="18"/>
      <c r="BV107" s="18"/>
      <c r="BW107" s="18"/>
      <c r="BX107" s="18"/>
      <c r="BY107" s="18"/>
      <c r="BZ107" s="18"/>
      <c r="CA107" s="18"/>
      <c r="CB107" s="18"/>
      <c r="CC107" s="18"/>
      <c r="CD107" s="18"/>
      <c r="CE107" s="18"/>
      <c r="CF107" s="18"/>
      <c r="CG107" s="18"/>
      <c r="CH107" s="18"/>
      <c r="CI107" s="18"/>
      <c r="CJ107" s="18"/>
      <c r="CK107" s="18"/>
      <c r="CL107" s="18"/>
      <c r="CM107" s="18"/>
      <c r="CN107" s="18"/>
      <c r="CO107" s="18"/>
      <c r="CP107" s="18"/>
      <c r="CQ107" s="18"/>
      <c r="CR107" s="18"/>
      <c r="CS107" s="18"/>
      <c r="CT107" s="18"/>
      <c r="CU107" s="18"/>
      <c r="CV107" s="18"/>
      <c r="CW107" s="18"/>
      <c r="CX107" s="18"/>
      <c r="CY107" s="18"/>
      <c r="CZ107" s="18"/>
      <c r="DA107" s="18"/>
      <c r="DB107" s="18"/>
      <c r="DC107" s="18"/>
      <c r="DD107" s="18"/>
      <c r="DE107" s="18"/>
      <c r="DF107" s="18"/>
      <c r="DG107" s="18"/>
      <c r="DH107" s="18"/>
      <c r="DI107" s="18"/>
      <c r="DJ107" s="18"/>
      <c r="DK107" s="18"/>
      <c r="DL107" s="18"/>
      <c r="DM107" s="18"/>
      <c r="DN107" s="18"/>
      <c r="DO107" s="18"/>
      <c r="DP107" s="18"/>
      <c r="DQ107" s="18"/>
      <c r="DR107" s="18"/>
      <c r="DS107" s="18"/>
      <c r="DT107" s="18"/>
      <c r="DU107" s="18"/>
      <c r="DV107" s="18"/>
      <c r="DW107" s="18"/>
      <c r="DX107" s="18"/>
      <c r="DY107" s="18"/>
      <c r="DZ107" s="18"/>
      <c r="EA107" s="18"/>
      <c r="EB107" s="18"/>
      <c r="EC107" s="18"/>
      <c r="ED107" s="18"/>
      <c r="EE107" s="18"/>
      <c r="EF107" s="18"/>
      <c r="EG107" s="18"/>
      <c r="EH107" s="18"/>
      <c r="EI107" s="18"/>
      <c r="EJ107" s="18"/>
      <c r="EK107" s="18"/>
      <c r="EL107" s="18"/>
      <c r="EM107" s="18"/>
      <c r="EN107" s="18"/>
      <c r="EO107" s="18"/>
      <c r="EP107" s="18"/>
      <c r="EQ107" s="18"/>
      <c r="ER107" s="18"/>
      <c r="ES107" s="18"/>
      <c r="ET107" s="18"/>
      <c r="EU107" s="18"/>
      <c r="EV107" s="18"/>
      <c r="EW107" s="18"/>
      <c r="EX107" s="18"/>
      <c r="EY107" s="18"/>
      <c r="EZ107" s="18"/>
      <c r="FA107" s="18"/>
      <c r="FB107" s="18"/>
      <c r="FC107" s="18"/>
      <c r="FD107" s="18"/>
      <c r="FE107" s="18"/>
      <c r="FF107" s="18"/>
      <c r="FG107" s="18"/>
      <c r="FH107" s="18"/>
      <c r="FI107" s="18"/>
      <c r="FJ107" s="18"/>
      <c r="FK107" s="18"/>
      <c r="FL107" s="18"/>
      <c r="FM107" s="18"/>
      <c r="FN107" s="18"/>
      <c r="FO107" s="18"/>
      <c r="FP107" s="18"/>
      <c r="FQ107" s="18"/>
      <c r="FR107" s="18"/>
      <c r="FS107" s="18"/>
      <c r="FT107" s="18"/>
      <c r="FU107" s="18"/>
      <c r="FV107" s="18"/>
      <c r="FW107" s="18"/>
      <c r="FX107" s="18"/>
      <c r="FY107" s="18"/>
      <c r="FZ107" s="18"/>
      <c r="GA107" s="18"/>
      <c r="GB107" s="18"/>
      <c r="GC107" s="18"/>
      <c r="GD107" s="18"/>
      <c r="GE107" s="18"/>
      <c r="GF107" s="18"/>
      <c r="GG107" s="18"/>
      <c r="GH107" s="18"/>
      <c r="GI107" s="18"/>
      <c r="GJ107" s="18"/>
      <c r="GK107" s="18"/>
      <c r="GL107" s="18"/>
      <c r="GM107" s="18"/>
      <c r="GN107" s="18"/>
      <c r="GO107" s="18"/>
      <c r="GP107" s="18"/>
      <c r="GQ107" s="18"/>
      <c r="GR107" s="18"/>
      <c r="GS107" s="18"/>
      <c r="GT107" s="18"/>
      <c r="GU107" s="18"/>
      <c r="GV107" s="18"/>
      <c r="GW107" s="18"/>
      <c r="GX107" s="18"/>
      <c r="GY107" s="18"/>
      <c r="GZ107" s="18"/>
      <c r="HA107" s="18"/>
      <c r="HB107" s="18"/>
      <c r="HC107" s="18"/>
      <c r="HD107" s="18"/>
      <c r="HE107" s="18"/>
      <c r="HF107" s="18"/>
      <c r="HG107" s="18"/>
      <c r="HH107" s="18"/>
      <c r="HI107" s="18"/>
      <c r="HJ107" s="18"/>
      <c r="HK107" s="18"/>
      <c r="HL107" s="18"/>
      <c r="HM107" s="18"/>
      <c r="HN107" s="18"/>
      <c r="HO107" s="18"/>
      <c r="HP107" s="18"/>
      <c r="HQ107" s="18"/>
      <c r="HR107" s="18"/>
      <c r="HS107" s="18"/>
      <c r="HT107" s="18"/>
      <c r="HU107" s="18"/>
      <c r="HV107" s="18"/>
      <c r="HW107" s="18"/>
      <c r="HX107" s="18"/>
      <c r="HY107" s="18"/>
      <c r="HZ107" s="18"/>
      <c r="IA107" s="18"/>
      <c r="IB107" s="18"/>
      <c r="IC107" s="18"/>
      <c r="ID107" s="18"/>
      <c r="IE107" s="18"/>
      <c r="IF107" s="18"/>
      <c r="IG107" s="18"/>
      <c r="IH107" s="18"/>
      <c r="II107" s="18"/>
      <c r="IJ107" s="18"/>
      <c r="IK107" s="18"/>
      <c r="IL107" s="18"/>
      <c r="IM107" s="18"/>
      <c r="IN107" s="18"/>
      <c r="IO107" s="18"/>
      <c r="IP107" s="18"/>
      <c r="IQ107" s="18"/>
      <c r="IR107" s="18"/>
      <c r="IS107" s="18"/>
      <c r="IT107" s="18"/>
      <c r="IU107" s="18"/>
      <c r="IV107" s="18"/>
      <c r="IW107" s="18"/>
      <c r="IX107" s="18"/>
      <c r="IY107" s="18"/>
      <c r="IZ107" s="18"/>
    </row>
    <row r="108" spans="2:260" s="20" customFormat="1">
      <c r="B108" s="18"/>
      <c r="C108" s="22"/>
      <c r="D108" s="23"/>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C108" s="18"/>
      <c r="BD108" s="18"/>
      <c r="BE108" s="18"/>
      <c r="BF108" s="18"/>
      <c r="BG108" s="18"/>
      <c r="BH108" s="18"/>
      <c r="BI108" s="18"/>
      <c r="BJ108" s="18"/>
      <c r="BK108" s="18"/>
      <c r="BL108" s="18"/>
      <c r="BM108" s="18"/>
      <c r="BN108" s="18"/>
      <c r="BO108" s="18"/>
      <c r="BP108" s="18"/>
      <c r="BQ108" s="18"/>
      <c r="BR108" s="18"/>
      <c r="BS108" s="18"/>
      <c r="BT108" s="18"/>
      <c r="BU108" s="18"/>
      <c r="BV108" s="18"/>
      <c r="BW108" s="18"/>
      <c r="BX108" s="18"/>
      <c r="BY108" s="18"/>
      <c r="BZ108" s="18"/>
      <c r="CA108" s="18"/>
      <c r="CB108" s="18"/>
      <c r="CC108" s="18"/>
      <c r="CD108" s="18"/>
      <c r="CE108" s="18"/>
      <c r="CF108" s="18"/>
      <c r="CG108" s="18"/>
      <c r="CH108" s="18"/>
      <c r="CI108" s="18"/>
      <c r="CJ108" s="18"/>
      <c r="CK108" s="18"/>
      <c r="CL108" s="18"/>
      <c r="CM108" s="18"/>
      <c r="CN108" s="18"/>
      <c r="CO108" s="18"/>
      <c r="CP108" s="18"/>
      <c r="CQ108" s="18"/>
      <c r="CR108" s="18"/>
      <c r="CS108" s="18"/>
      <c r="CT108" s="18"/>
      <c r="CU108" s="18"/>
      <c r="CV108" s="18"/>
      <c r="CW108" s="18"/>
      <c r="CX108" s="18"/>
      <c r="CY108" s="18"/>
      <c r="CZ108" s="18"/>
      <c r="DA108" s="18"/>
      <c r="DB108" s="18"/>
      <c r="DC108" s="18"/>
      <c r="DD108" s="18"/>
      <c r="DE108" s="18"/>
      <c r="DF108" s="18"/>
      <c r="DG108" s="18"/>
      <c r="DH108" s="18"/>
      <c r="DI108" s="18"/>
      <c r="DJ108" s="18"/>
      <c r="DK108" s="18"/>
      <c r="DL108" s="18"/>
      <c r="DM108" s="18"/>
      <c r="DN108" s="18"/>
      <c r="DO108" s="18"/>
      <c r="DP108" s="18"/>
      <c r="DQ108" s="18"/>
      <c r="DR108" s="18"/>
      <c r="DS108" s="18"/>
      <c r="DT108" s="18"/>
      <c r="DU108" s="18"/>
      <c r="DV108" s="18"/>
      <c r="DW108" s="18"/>
      <c r="DX108" s="18"/>
      <c r="DY108" s="18"/>
      <c r="DZ108" s="18"/>
      <c r="EA108" s="18"/>
      <c r="EB108" s="18"/>
      <c r="EC108" s="18"/>
      <c r="ED108" s="18"/>
      <c r="EE108" s="18"/>
      <c r="EF108" s="18"/>
      <c r="EG108" s="18"/>
      <c r="EH108" s="18"/>
      <c r="EI108" s="18"/>
      <c r="EJ108" s="18"/>
      <c r="EK108" s="18"/>
      <c r="EL108" s="18"/>
      <c r="EM108" s="18"/>
      <c r="EN108" s="18"/>
      <c r="EO108" s="18"/>
      <c r="EP108" s="18"/>
      <c r="EQ108" s="18"/>
      <c r="ER108" s="18"/>
      <c r="ES108" s="18"/>
      <c r="ET108" s="18"/>
      <c r="EU108" s="18"/>
      <c r="EV108" s="18"/>
      <c r="EW108" s="18"/>
      <c r="EX108" s="18"/>
      <c r="EY108" s="18"/>
      <c r="EZ108" s="18"/>
      <c r="FA108" s="18"/>
      <c r="FB108" s="18"/>
      <c r="FC108" s="18"/>
      <c r="FD108" s="18"/>
      <c r="FE108" s="18"/>
      <c r="FF108" s="18"/>
      <c r="FG108" s="18"/>
      <c r="FH108" s="18"/>
      <c r="FI108" s="18"/>
      <c r="FJ108" s="18"/>
      <c r="FK108" s="18"/>
      <c r="FL108" s="18"/>
      <c r="FM108" s="18"/>
      <c r="FN108" s="18"/>
      <c r="FO108" s="18"/>
      <c r="FP108" s="18"/>
      <c r="FQ108" s="18"/>
      <c r="FR108" s="18"/>
      <c r="FS108" s="18"/>
      <c r="FT108" s="18"/>
      <c r="FU108" s="18"/>
      <c r="FV108" s="18"/>
      <c r="FW108" s="18"/>
      <c r="FX108" s="18"/>
      <c r="FY108" s="18"/>
      <c r="FZ108" s="18"/>
      <c r="GA108" s="18"/>
      <c r="GB108" s="18"/>
      <c r="GC108" s="18"/>
      <c r="GD108" s="18"/>
      <c r="GE108" s="18"/>
      <c r="GF108" s="18"/>
      <c r="GG108" s="18"/>
      <c r="GH108" s="18"/>
      <c r="GI108" s="18"/>
      <c r="GJ108" s="18"/>
      <c r="GK108" s="18"/>
      <c r="GL108" s="18"/>
      <c r="GM108" s="18"/>
      <c r="GN108" s="18"/>
      <c r="GO108" s="18"/>
      <c r="GP108" s="18"/>
      <c r="GQ108" s="18"/>
      <c r="GR108" s="18"/>
      <c r="GS108" s="18"/>
      <c r="GT108" s="18"/>
      <c r="GU108" s="18"/>
      <c r="GV108" s="18"/>
      <c r="GW108" s="18"/>
      <c r="GX108" s="18"/>
      <c r="GY108" s="18"/>
      <c r="GZ108" s="18"/>
      <c r="HA108" s="18"/>
      <c r="HB108" s="18"/>
      <c r="HC108" s="18"/>
      <c r="HD108" s="18"/>
      <c r="HE108" s="18"/>
      <c r="HF108" s="18"/>
      <c r="HG108" s="18"/>
      <c r="HH108" s="18"/>
      <c r="HI108" s="18"/>
      <c r="HJ108" s="18"/>
      <c r="HK108" s="18"/>
      <c r="HL108" s="18"/>
      <c r="HM108" s="18"/>
      <c r="HN108" s="18"/>
      <c r="HO108" s="18"/>
      <c r="HP108" s="18"/>
      <c r="HQ108" s="18"/>
      <c r="HR108" s="18"/>
      <c r="HS108" s="18"/>
      <c r="HT108" s="18"/>
      <c r="HU108" s="18"/>
      <c r="HV108" s="18"/>
      <c r="HW108" s="18"/>
      <c r="HX108" s="18"/>
      <c r="HY108" s="18"/>
      <c r="HZ108" s="18"/>
      <c r="IA108" s="18"/>
      <c r="IB108" s="18"/>
      <c r="IC108" s="18"/>
      <c r="ID108" s="18"/>
      <c r="IE108" s="18"/>
      <c r="IF108" s="18"/>
      <c r="IG108" s="18"/>
      <c r="IH108" s="18"/>
      <c r="II108" s="18"/>
      <c r="IJ108" s="18"/>
      <c r="IK108" s="18"/>
      <c r="IL108" s="18"/>
      <c r="IM108" s="18"/>
      <c r="IN108" s="18"/>
      <c r="IO108" s="18"/>
      <c r="IP108" s="18"/>
      <c r="IQ108" s="18"/>
      <c r="IR108" s="18"/>
      <c r="IS108" s="18"/>
      <c r="IT108" s="18"/>
      <c r="IU108" s="18"/>
      <c r="IV108" s="18"/>
      <c r="IW108" s="18"/>
      <c r="IX108" s="18"/>
      <c r="IY108" s="18"/>
      <c r="IZ108" s="18"/>
    </row>
    <row r="109" spans="2:260" s="20" customFormat="1">
      <c r="B109" s="18"/>
      <c r="C109" s="22"/>
      <c r="D109" s="23"/>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c r="BD109" s="18"/>
      <c r="BE109" s="18"/>
      <c r="BF109" s="18"/>
      <c r="BG109" s="18"/>
      <c r="BH109" s="18"/>
      <c r="BI109" s="18"/>
      <c r="BJ109" s="18"/>
      <c r="BK109" s="18"/>
      <c r="BL109" s="18"/>
      <c r="BM109" s="18"/>
      <c r="BN109" s="18"/>
      <c r="BO109" s="18"/>
      <c r="BP109" s="18"/>
      <c r="BQ109" s="18"/>
      <c r="BR109" s="18"/>
      <c r="BS109" s="18"/>
      <c r="BT109" s="18"/>
      <c r="BU109" s="18"/>
      <c r="BV109" s="18"/>
      <c r="BW109" s="18"/>
      <c r="BX109" s="18"/>
      <c r="BY109" s="18"/>
      <c r="BZ109" s="18"/>
      <c r="CA109" s="18"/>
      <c r="CB109" s="18"/>
      <c r="CC109" s="18"/>
      <c r="CD109" s="18"/>
      <c r="CE109" s="18"/>
      <c r="CF109" s="18"/>
      <c r="CG109" s="18"/>
      <c r="CH109" s="18"/>
      <c r="CI109" s="18"/>
      <c r="CJ109" s="18"/>
      <c r="CK109" s="18"/>
      <c r="CL109" s="18"/>
      <c r="CM109" s="18"/>
      <c r="CN109" s="18"/>
      <c r="CO109" s="18"/>
      <c r="CP109" s="18"/>
      <c r="CQ109" s="18"/>
      <c r="CR109" s="18"/>
      <c r="CS109" s="18"/>
      <c r="CT109" s="18"/>
      <c r="CU109" s="18"/>
      <c r="CV109" s="18"/>
      <c r="CW109" s="18"/>
      <c r="CX109" s="18"/>
      <c r="CY109" s="18"/>
      <c r="CZ109" s="18"/>
      <c r="DA109" s="18"/>
      <c r="DB109" s="18"/>
      <c r="DC109" s="18"/>
      <c r="DD109" s="18"/>
      <c r="DE109" s="18"/>
      <c r="DF109" s="18"/>
      <c r="DG109" s="18"/>
      <c r="DH109" s="18"/>
      <c r="DI109" s="18"/>
      <c r="DJ109" s="18"/>
      <c r="DK109" s="18"/>
      <c r="DL109" s="18"/>
      <c r="DM109" s="18"/>
      <c r="DN109" s="18"/>
      <c r="DO109" s="18"/>
      <c r="DP109" s="18"/>
      <c r="DQ109" s="18"/>
      <c r="DR109" s="18"/>
      <c r="DS109" s="18"/>
      <c r="DT109" s="18"/>
      <c r="DU109" s="18"/>
      <c r="DV109" s="18"/>
      <c r="DW109" s="18"/>
      <c r="DX109" s="18"/>
      <c r="DY109" s="18"/>
      <c r="DZ109" s="18"/>
      <c r="EA109" s="18"/>
      <c r="EB109" s="18"/>
      <c r="EC109" s="18"/>
      <c r="ED109" s="18"/>
      <c r="EE109" s="18"/>
      <c r="EF109" s="18"/>
      <c r="EG109" s="18"/>
      <c r="EH109" s="18"/>
      <c r="EI109" s="18"/>
      <c r="EJ109" s="18"/>
      <c r="EK109" s="18"/>
      <c r="EL109" s="18"/>
      <c r="EM109" s="18"/>
      <c r="EN109" s="18"/>
      <c r="EO109" s="18"/>
      <c r="EP109" s="18"/>
      <c r="EQ109" s="18"/>
      <c r="ER109" s="18"/>
      <c r="ES109" s="18"/>
      <c r="ET109" s="18"/>
      <c r="EU109" s="18"/>
      <c r="EV109" s="18"/>
      <c r="EW109" s="18"/>
      <c r="EX109" s="18"/>
      <c r="EY109" s="18"/>
      <c r="EZ109" s="18"/>
      <c r="FA109" s="18"/>
      <c r="FB109" s="18"/>
      <c r="FC109" s="18"/>
      <c r="FD109" s="18"/>
      <c r="FE109" s="18"/>
      <c r="FF109" s="18"/>
      <c r="FG109" s="18"/>
      <c r="FH109" s="18"/>
      <c r="FI109" s="18"/>
      <c r="FJ109" s="18"/>
      <c r="FK109" s="18"/>
      <c r="FL109" s="18"/>
      <c r="FM109" s="18"/>
      <c r="FN109" s="18"/>
      <c r="FO109" s="18"/>
      <c r="FP109" s="18"/>
      <c r="FQ109" s="18"/>
      <c r="FR109" s="18"/>
      <c r="FS109" s="18"/>
      <c r="FT109" s="18"/>
      <c r="FU109" s="18"/>
      <c r="FV109" s="18"/>
      <c r="FW109" s="18"/>
      <c r="FX109" s="18"/>
      <c r="FY109" s="18"/>
      <c r="FZ109" s="18"/>
      <c r="GA109" s="18"/>
      <c r="GB109" s="18"/>
      <c r="GC109" s="18"/>
      <c r="GD109" s="18"/>
      <c r="GE109" s="18"/>
      <c r="GF109" s="18"/>
      <c r="GG109" s="18"/>
      <c r="GH109" s="18"/>
      <c r="GI109" s="18"/>
      <c r="GJ109" s="18"/>
      <c r="GK109" s="18"/>
      <c r="GL109" s="18"/>
      <c r="GM109" s="18"/>
      <c r="GN109" s="18"/>
      <c r="GO109" s="18"/>
      <c r="GP109" s="18"/>
      <c r="GQ109" s="18"/>
      <c r="GR109" s="18"/>
      <c r="GS109" s="18"/>
      <c r="GT109" s="18"/>
      <c r="GU109" s="18"/>
      <c r="GV109" s="18"/>
      <c r="GW109" s="18"/>
      <c r="GX109" s="18"/>
      <c r="GY109" s="18"/>
      <c r="GZ109" s="18"/>
      <c r="HA109" s="18"/>
      <c r="HB109" s="18"/>
      <c r="HC109" s="18"/>
      <c r="HD109" s="18"/>
      <c r="HE109" s="18"/>
      <c r="HF109" s="18"/>
      <c r="HG109" s="18"/>
      <c r="HH109" s="18"/>
      <c r="HI109" s="18"/>
      <c r="HJ109" s="18"/>
      <c r="HK109" s="18"/>
      <c r="HL109" s="18"/>
      <c r="HM109" s="18"/>
      <c r="HN109" s="18"/>
      <c r="HO109" s="18"/>
      <c r="HP109" s="18"/>
      <c r="HQ109" s="18"/>
      <c r="HR109" s="18"/>
      <c r="HS109" s="18"/>
      <c r="HT109" s="18"/>
      <c r="HU109" s="18"/>
      <c r="HV109" s="18"/>
      <c r="HW109" s="18"/>
      <c r="HX109" s="18"/>
      <c r="HY109" s="18"/>
      <c r="HZ109" s="18"/>
      <c r="IA109" s="18"/>
      <c r="IB109" s="18"/>
      <c r="IC109" s="18"/>
      <c r="ID109" s="18"/>
      <c r="IE109" s="18"/>
      <c r="IF109" s="18"/>
      <c r="IG109" s="18"/>
      <c r="IH109" s="18"/>
      <c r="II109" s="18"/>
      <c r="IJ109" s="18"/>
      <c r="IK109" s="18"/>
      <c r="IL109" s="18"/>
      <c r="IM109" s="18"/>
      <c r="IN109" s="18"/>
      <c r="IO109" s="18"/>
      <c r="IP109" s="18"/>
      <c r="IQ109" s="18"/>
      <c r="IR109" s="18"/>
      <c r="IS109" s="18"/>
      <c r="IT109" s="18"/>
      <c r="IU109" s="18"/>
      <c r="IV109" s="18"/>
      <c r="IW109" s="18"/>
      <c r="IX109" s="18"/>
      <c r="IY109" s="18"/>
      <c r="IZ109" s="18"/>
    </row>
    <row r="110" spans="2:260" s="20" customFormat="1">
      <c r="B110" s="18"/>
      <c r="C110" s="22"/>
      <c r="D110" s="23"/>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c r="AZ110" s="18"/>
      <c r="BA110" s="18"/>
      <c r="BB110" s="18"/>
      <c r="BC110" s="18"/>
      <c r="BD110" s="18"/>
      <c r="BE110" s="18"/>
      <c r="BF110" s="18"/>
      <c r="BG110" s="18"/>
      <c r="BH110" s="18"/>
      <c r="BI110" s="18"/>
      <c r="BJ110" s="18"/>
      <c r="BK110" s="18"/>
      <c r="BL110" s="18"/>
      <c r="BM110" s="18"/>
      <c r="BN110" s="18"/>
      <c r="BO110" s="18"/>
      <c r="BP110" s="18"/>
      <c r="BQ110" s="18"/>
      <c r="BR110" s="18"/>
      <c r="BS110" s="18"/>
      <c r="BT110" s="18"/>
      <c r="BU110" s="18"/>
      <c r="BV110" s="18"/>
      <c r="BW110" s="18"/>
      <c r="BX110" s="18"/>
      <c r="BY110" s="18"/>
      <c r="BZ110" s="18"/>
      <c r="CA110" s="18"/>
      <c r="CB110" s="18"/>
      <c r="CC110" s="18"/>
      <c r="CD110" s="18"/>
      <c r="CE110" s="18"/>
      <c r="CF110" s="18"/>
      <c r="CG110" s="18"/>
      <c r="CH110" s="18"/>
      <c r="CI110" s="18"/>
      <c r="CJ110" s="18"/>
      <c r="CK110" s="18"/>
      <c r="CL110" s="18"/>
      <c r="CM110" s="18"/>
      <c r="CN110" s="18"/>
      <c r="CO110" s="18"/>
      <c r="CP110" s="18"/>
      <c r="CQ110" s="18"/>
      <c r="CR110" s="18"/>
      <c r="CS110" s="18"/>
      <c r="CT110" s="18"/>
      <c r="CU110" s="18"/>
      <c r="CV110" s="18"/>
      <c r="CW110" s="18"/>
      <c r="CX110" s="18"/>
      <c r="CY110" s="18"/>
      <c r="CZ110" s="18"/>
      <c r="DA110" s="18"/>
      <c r="DB110" s="18"/>
      <c r="DC110" s="18"/>
      <c r="DD110" s="18"/>
      <c r="DE110" s="18"/>
      <c r="DF110" s="18"/>
      <c r="DG110" s="18"/>
      <c r="DH110" s="18"/>
      <c r="DI110" s="18"/>
      <c r="DJ110" s="18"/>
      <c r="DK110" s="18"/>
      <c r="DL110" s="18"/>
      <c r="DM110" s="18"/>
      <c r="DN110" s="18"/>
      <c r="DO110" s="18"/>
      <c r="DP110" s="18"/>
      <c r="DQ110" s="18"/>
      <c r="DR110" s="18"/>
      <c r="DS110" s="18"/>
      <c r="DT110" s="18"/>
      <c r="DU110" s="18"/>
      <c r="DV110" s="18"/>
      <c r="DW110" s="18"/>
      <c r="DX110" s="18"/>
      <c r="DY110" s="18"/>
      <c r="DZ110" s="18"/>
      <c r="EA110" s="18"/>
      <c r="EB110" s="18"/>
      <c r="EC110" s="18"/>
      <c r="ED110" s="18"/>
      <c r="EE110" s="18"/>
      <c r="EF110" s="18"/>
      <c r="EG110" s="18"/>
      <c r="EH110" s="18"/>
      <c r="EI110" s="18"/>
      <c r="EJ110" s="18"/>
      <c r="EK110" s="18"/>
      <c r="EL110" s="18"/>
      <c r="EM110" s="18"/>
      <c r="EN110" s="18"/>
      <c r="EO110" s="18"/>
      <c r="EP110" s="18"/>
      <c r="EQ110" s="18"/>
      <c r="ER110" s="18"/>
      <c r="ES110" s="18"/>
      <c r="ET110" s="18"/>
      <c r="EU110" s="18"/>
      <c r="EV110" s="18"/>
      <c r="EW110" s="18"/>
      <c r="EX110" s="18"/>
      <c r="EY110" s="18"/>
      <c r="EZ110" s="18"/>
      <c r="FA110" s="18"/>
      <c r="FB110" s="18"/>
      <c r="FC110" s="18"/>
      <c r="FD110" s="18"/>
      <c r="FE110" s="18"/>
      <c r="FF110" s="18"/>
      <c r="FG110" s="18"/>
      <c r="FH110" s="18"/>
      <c r="FI110" s="18"/>
      <c r="FJ110" s="18"/>
      <c r="FK110" s="18"/>
      <c r="FL110" s="18"/>
      <c r="FM110" s="18"/>
      <c r="FN110" s="18"/>
      <c r="FO110" s="18"/>
      <c r="FP110" s="18"/>
      <c r="FQ110" s="18"/>
      <c r="FR110" s="18"/>
      <c r="FS110" s="18"/>
      <c r="FT110" s="18"/>
      <c r="FU110" s="18"/>
      <c r="FV110" s="18"/>
      <c r="FW110" s="18"/>
      <c r="FX110" s="18"/>
      <c r="FY110" s="18"/>
      <c r="FZ110" s="18"/>
      <c r="GA110" s="18"/>
      <c r="GB110" s="18"/>
      <c r="GC110" s="18"/>
      <c r="GD110" s="18"/>
      <c r="GE110" s="18"/>
      <c r="GF110" s="18"/>
      <c r="GG110" s="18"/>
      <c r="GH110" s="18"/>
      <c r="GI110" s="18"/>
      <c r="GJ110" s="18"/>
      <c r="GK110" s="18"/>
      <c r="GL110" s="18"/>
      <c r="GM110" s="18"/>
      <c r="GN110" s="18"/>
      <c r="GO110" s="18"/>
      <c r="GP110" s="18"/>
      <c r="GQ110" s="18"/>
      <c r="GR110" s="18"/>
      <c r="GS110" s="18"/>
      <c r="GT110" s="18"/>
      <c r="GU110" s="18"/>
      <c r="GV110" s="18"/>
      <c r="GW110" s="18"/>
      <c r="GX110" s="18"/>
      <c r="GY110" s="18"/>
      <c r="GZ110" s="18"/>
      <c r="HA110" s="18"/>
      <c r="HB110" s="18"/>
      <c r="HC110" s="18"/>
      <c r="HD110" s="18"/>
      <c r="HE110" s="18"/>
      <c r="HF110" s="18"/>
      <c r="HG110" s="18"/>
      <c r="HH110" s="18"/>
      <c r="HI110" s="18"/>
      <c r="HJ110" s="18"/>
      <c r="HK110" s="18"/>
      <c r="HL110" s="18"/>
      <c r="HM110" s="18"/>
      <c r="HN110" s="18"/>
      <c r="HO110" s="18"/>
      <c r="HP110" s="18"/>
      <c r="HQ110" s="18"/>
      <c r="HR110" s="18"/>
      <c r="HS110" s="18"/>
      <c r="HT110" s="18"/>
      <c r="HU110" s="18"/>
      <c r="HV110" s="18"/>
      <c r="HW110" s="18"/>
      <c r="HX110" s="18"/>
      <c r="HY110" s="18"/>
      <c r="HZ110" s="18"/>
      <c r="IA110" s="18"/>
      <c r="IB110" s="18"/>
      <c r="IC110" s="18"/>
      <c r="ID110" s="18"/>
      <c r="IE110" s="18"/>
      <c r="IF110" s="18"/>
      <c r="IG110" s="18"/>
      <c r="IH110" s="18"/>
      <c r="II110" s="18"/>
      <c r="IJ110" s="18"/>
      <c r="IK110" s="18"/>
      <c r="IL110" s="18"/>
      <c r="IM110" s="18"/>
      <c r="IN110" s="18"/>
      <c r="IO110" s="18"/>
      <c r="IP110" s="18"/>
      <c r="IQ110" s="18"/>
      <c r="IR110" s="18"/>
      <c r="IS110" s="18"/>
      <c r="IT110" s="18"/>
      <c r="IU110" s="18"/>
      <c r="IV110" s="18"/>
      <c r="IW110" s="18"/>
      <c r="IX110" s="18"/>
      <c r="IY110" s="18"/>
      <c r="IZ110" s="18"/>
    </row>
    <row r="111" spans="2:260" s="20" customFormat="1">
      <c r="B111" s="18"/>
      <c r="C111" s="22"/>
      <c r="D111" s="23"/>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c r="BD111" s="18"/>
      <c r="BE111" s="18"/>
      <c r="BF111" s="18"/>
      <c r="BG111" s="18"/>
      <c r="BH111" s="18"/>
      <c r="BI111" s="18"/>
      <c r="BJ111" s="18"/>
      <c r="BK111" s="18"/>
      <c r="BL111" s="18"/>
      <c r="BM111" s="18"/>
      <c r="BN111" s="18"/>
      <c r="BO111" s="18"/>
      <c r="BP111" s="18"/>
      <c r="BQ111" s="18"/>
      <c r="BR111" s="18"/>
      <c r="BS111" s="18"/>
      <c r="BT111" s="18"/>
      <c r="BU111" s="18"/>
      <c r="BV111" s="18"/>
      <c r="BW111" s="18"/>
      <c r="BX111" s="18"/>
      <c r="BY111" s="18"/>
      <c r="BZ111" s="18"/>
      <c r="CA111" s="18"/>
      <c r="CB111" s="18"/>
      <c r="CC111" s="18"/>
      <c r="CD111" s="18"/>
      <c r="CE111" s="18"/>
      <c r="CF111" s="18"/>
      <c r="CG111" s="18"/>
      <c r="CH111" s="18"/>
      <c r="CI111" s="18"/>
      <c r="CJ111" s="18"/>
      <c r="CK111" s="18"/>
      <c r="CL111" s="18"/>
      <c r="CM111" s="18"/>
      <c r="CN111" s="18"/>
      <c r="CO111" s="18"/>
      <c r="CP111" s="18"/>
      <c r="CQ111" s="18"/>
      <c r="CR111" s="18"/>
      <c r="CS111" s="18"/>
      <c r="CT111" s="18"/>
      <c r="CU111" s="18"/>
      <c r="CV111" s="18"/>
      <c r="CW111" s="18"/>
      <c r="CX111" s="18"/>
      <c r="CY111" s="18"/>
      <c r="CZ111" s="18"/>
      <c r="DA111" s="18"/>
      <c r="DB111" s="18"/>
      <c r="DC111" s="18"/>
      <c r="DD111" s="18"/>
      <c r="DE111" s="18"/>
      <c r="DF111" s="18"/>
      <c r="DG111" s="18"/>
      <c r="DH111" s="18"/>
      <c r="DI111" s="18"/>
      <c r="DJ111" s="18"/>
      <c r="DK111" s="18"/>
      <c r="DL111" s="18"/>
      <c r="DM111" s="18"/>
      <c r="DN111" s="18"/>
      <c r="DO111" s="18"/>
      <c r="DP111" s="18"/>
      <c r="DQ111" s="18"/>
      <c r="DR111" s="18"/>
      <c r="DS111" s="18"/>
      <c r="DT111" s="18"/>
      <c r="DU111" s="18"/>
      <c r="DV111" s="18"/>
      <c r="DW111" s="18"/>
      <c r="DX111" s="18"/>
      <c r="DY111" s="18"/>
      <c r="DZ111" s="18"/>
      <c r="EA111" s="18"/>
      <c r="EB111" s="18"/>
      <c r="EC111" s="18"/>
      <c r="ED111" s="18"/>
      <c r="EE111" s="18"/>
      <c r="EF111" s="18"/>
      <c r="EG111" s="18"/>
      <c r="EH111" s="18"/>
      <c r="EI111" s="18"/>
      <c r="EJ111" s="18"/>
      <c r="EK111" s="18"/>
      <c r="EL111" s="18"/>
      <c r="EM111" s="18"/>
      <c r="EN111" s="18"/>
      <c r="EO111" s="18"/>
      <c r="EP111" s="18"/>
      <c r="EQ111" s="18"/>
      <c r="ER111" s="18"/>
      <c r="ES111" s="18"/>
      <c r="ET111" s="18"/>
      <c r="EU111" s="18"/>
      <c r="EV111" s="18"/>
      <c r="EW111" s="18"/>
      <c r="EX111" s="18"/>
      <c r="EY111" s="18"/>
      <c r="EZ111" s="18"/>
      <c r="FA111" s="18"/>
      <c r="FB111" s="18"/>
      <c r="FC111" s="18"/>
      <c r="FD111" s="18"/>
      <c r="FE111" s="18"/>
      <c r="FF111" s="18"/>
      <c r="FG111" s="18"/>
      <c r="FH111" s="18"/>
      <c r="FI111" s="18"/>
      <c r="FJ111" s="18"/>
      <c r="FK111" s="18"/>
      <c r="FL111" s="18"/>
      <c r="FM111" s="18"/>
      <c r="FN111" s="18"/>
      <c r="FO111" s="18"/>
      <c r="FP111" s="18"/>
      <c r="FQ111" s="18"/>
      <c r="FR111" s="18"/>
      <c r="FS111" s="18"/>
      <c r="FT111" s="18"/>
      <c r="FU111" s="18"/>
      <c r="FV111" s="18"/>
      <c r="FW111" s="18"/>
      <c r="FX111" s="18"/>
      <c r="FY111" s="18"/>
      <c r="FZ111" s="18"/>
      <c r="GA111" s="18"/>
      <c r="GB111" s="18"/>
      <c r="GC111" s="18"/>
      <c r="GD111" s="18"/>
      <c r="GE111" s="18"/>
      <c r="GF111" s="18"/>
      <c r="GG111" s="18"/>
      <c r="GH111" s="18"/>
      <c r="GI111" s="18"/>
      <c r="GJ111" s="18"/>
      <c r="GK111" s="18"/>
      <c r="GL111" s="18"/>
      <c r="GM111" s="18"/>
      <c r="GN111" s="18"/>
      <c r="GO111" s="18"/>
      <c r="GP111" s="18"/>
      <c r="GQ111" s="18"/>
      <c r="GR111" s="18"/>
      <c r="GS111" s="18"/>
      <c r="GT111" s="18"/>
      <c r="GU111" s="18"/>
      <c r="GV111" s="18"/>
      <c r="GW111" s="18"/>
      <c r="GX111" s="18"/>
      <c r="GY111" s="18"/>
      <c r="GZ111" s="18"/>
      <c r="HA111" s="18"/>
      <c r="HB111" s="18"/>
      <c r="HC111" s="18"/>
      <c r="HD111" s="18"/>
      <c r="HE111" s="18"/>
      <c r="HF111" s="18"/>
      <c r="HG111" s="18"/>
      <c r="HH111" s="18"/>
      <c r="HI111" s="18"/>
      <c r="HJ111" s="18"/>
      <c r="HK111" s="18"/>
      <c r="HL111" s="18"/>
      <c r="HM111" s="18"/>
      <c r="HN111" s="18"/>
      <c r="HO111" s="18"/>
      <c r="HP111" s="18"/>
      <c r="HQ111" s="18"/>
      <c r="HR111" s="18"/>
      <c r="HS111" s="18"/>
      <c r="HT111" s="18"/>
      <c r="HU111" s="18"/>
      <c r="HV111" s="18"/>
      <c r="HW111" s="18"/>
      <c r="HX111" s="18"/>
      <c r="HY111" s="18"/>
      <c r="HZ111" s="18"/>
      <c r="IA111" s="18"/>
      <c r="IB111" s="18"/>
      <c r="IC111" s="18"/>
      <c r="ID111" s="18"/>
      <c r="IE111" s="18"/>
      <c r="IF111" s="18"/>
      <c r="IG111" s="18"/>
      <c r="IH111" s="18"/>
      <c r="II111" s="18"/>
      <c r="IJ111" s="18"/>
      <c r="IK111" s="18"/>
      <c r="IL111" s="18"/>
      <c r="IM111" s="18"/>
      <c r="IN111" s="18"/>
      <c r="IO111" s="18"/>
      <c r="IP111" s="18"/>
      <c r="IQ111" s="18"/>
      <c r="IR111" s="18"/>
      <c r="IS111" s="18"/>
      <c r="IT111" s="18"/>
      <c r="IU111" s="18"/>
      <c r="IV111" s="18"/>
      <c r="IW111" s="18"/>
      <c r="IX111" s="18"/>
      <c r="IY111" s="18"/>
      <c r="IZ111" s="18"/>
    </row>
    <row r="112" spans="2:260" s="20" customFormat="1">
      <c r="B112" s="18"/>
      <c r="C112" s="22"/>
      <c r="D112" s="23"/>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c r="AY112" s="18"/>
      <c r="AZ112" s="18"/>
      <c r="BA112" s="18"/>
      <c r="BB112" s="18"/>
      <c r="BC112" s="18"/>
      <c r="BD112" s="18"/>
      <c r="BE112" s="18"/>
      <c r="BF112" s="18"/>
      <c r="BG112" s="18"/>
      <c r="BH112" s="18"/>
      <c r="BI112" s="18"/>
      <c r="BJ112" s="18"/>
      <c r="BK112" s="18"/>
      <c r="BL112" s="18"/>
      <c r="BM112" s="18"/>
      <c r="BN112" s="18"/>
      <c r="BO112" s="18"/>
      <c r="BP112" s="18"/>
      <c r="BQ112" s="18"/>
      <c r="BR112" s="18"/>
      <c r="BS112" s="18"/>
      <c r="BT112" s="18"/>
      <c r="BU112" s="18"/>
      <c r="BV112" s="18"/>
      <c r="BW112" s="18"/>
      <c r="BX112" s="18"/>
      <c r="BY112" s="18"/>
      <c r="BZ112" s="18"/>
      <c r="CA112" s="18"/>
      <c r="CB112" s="18"/>
      <c r="CC112" s="18"/>
      <c r="CD112" s="18"/>
      <c r="CE112" s="18"/>
      <c r="CF112" s="18"/>
      <c r="CG112" s="18"/>
      <c r="CH112" s="18"/>
      <c r="CI112" s="18"/>
      <c r="CJ112" s="18"/>
      <c r="CK112" s="18"/>
      <c r="CL112" s="18"/>
      <c r="CM112" s="18"/>
      <c r="CN112" s="18"/>
      <c r="CO112" s="18"/>
      <c r="CP112" s="18"/>
      <c r="CQ112" s="18"/>
      <c r="CR112" s="18"/>
      <c r="CS112" s="18"/>
      <c r="CT112" s="18"/>
      <c r="CU112" s="18"/>
      <c r="CV112" s="18"/>
      <c r="CW112" s="18"/>
      <c r="CX112" s="18"/>
      <c r="CY112" s="18"/>
      <c r="CZ112" s="18"/>
      <c r="DA112" s="18"/>
      <c r="DB112" s="18"/>
      <c r="DC112" s="18"/>
      <c r="DD112" s="18"/>
      <c r="DE112" s="18"/>
      <c r="DF112" s="18"/>
      <c r="DG112" s="18"/>
      <c r="DH112" s="18"/>
      <c r="DI112" s="18"/>
      <c r="DJ112" s="18"/>
      <c r="DK112" s="18"/>
      <c r="DL112" s="18"/>
      <c r="DM112" s="18"/>
      <c r="DN112" s="18"/>
      <c r="DO112" s="18"/>
      <c r="DP112" s="18"/>
      <c r="DQ112" s="18"/>
      <c r="DR112" s="18"/>
      <c r="DS112" s="18"/>
      <c r="DT112" s="18"/>
      <c r="DU112" s="18"/>
      <c r="DV112" s="18"/>
      <c r="DW112" s="18"/>
      <c r="DX112" s="18"/>
      <c r="DY112" s="18"/>
      <c r="DZ112" s="18"/>
      <c r="EA112" s="18"/>
      <c r="EB112" s="18"/>
      <c r="EC112" s="18"/>
      <c r="ED112" s="18"/>
      <c r="EE112" s="18"/>
      <c r="EF112" s="18"/>
      <c r="EG112" s="18"/>
      <c r="EH112" s="18"/>
      <c r="EI112" s="18"/>
      <c r="EJ112" s="18"/>
      <c r="EK112" s="18"/>
      <c r="EL112" s="18"/>
      <c r="EM112" s="18"/>
      <c r="EN112" s="18"/>
      <c r="EO112" s="18"/>
      <c r="EP112" s="18"/>
      <c r="EQ112" s="18"/>
      <c r="ER112" s="18"/>
      <c r="ES112" s="18"/>
      <c r="ET112" s="18"/>
      <c r="EU112" s="18"/>
      <c r="EV112" s="18"/>
      <c r="EW112" s="18"/>
      <c r="EX112" s="18"/>
      <c r="EY112" s="18"/>
      <c r="EZ112" s="18"/>
      <c r="FA112" s="18"/>
      <c r="FB112" s="18"/>
      <c r="FC112" s="18"/>
      <c r="FD112" s="18"/>
      <c r="FE112" s="18"/>
      <c r="FF112" s="18"/>
      <c r="FG112" s="18"/>
      <c r="FH112" s="18"/>
      <c r="FI112" s="18"/>
      <c r="FJ112" s="18"/>
      <c r="FK112" s="18"/>
      <c r="FL112" s="18"/>
      <c r="FM112" s="18"/>
      <c r="FN112" s="18"/>
      <c r="FO112" s="18"/>
      <c r="FP112" s="18"/>
      <c r="FQ112" s="18"/>
      <c r="FR112" s="18"/>
      <c r="FS112" s="18"/>
      <c r="FT112" s="18"/>
      <c r="FU112" s="18"/>
      <c r="FV112" s="18"/>
      <c r="FW112" s="18"/>
      <c r="FX112" s="18"/>
      <c r="FY112" s="18"/>
      <c r="FZ112" s="18"/>
      <c r="GA112" s="18"/>
      <c r="GB112" s="18"/>
      <c r="GC112" s="18"/>
      <c r="GD112" s="18"/>
      <c r="GE112" s="18"/>
      <c r="GF112" s="18"/>
      <c r="GG112" s="18"/>
      <c r="GH112" s="18"/>
      <c r="GI112" s="18"/>
      <c r="GJ112" s="18"/>
      <c r="GK112" s="18"/>
      <c r="GL112" s="18"/>
      <c r="GM112" s="18"/>
      <c r="GN112" s="18"/>
      <c r="GO112" s="18"/>
      <c r="GP112" s="18"/>
      <c r="GQ112" s="18"/>
      <c r="GR112" s="18"/>
      <c r="GS112" s="18"/>
      <c r="GT112" s="18"/>
      <c r="GU112" s="18"/>
      <c r="GV112" s="18"/>
      <c r="GW112" s="18"/>
      <c r="GX112" s="18"/>
      <c r="GY112" s="18"/>
      <c r="GZ112" s="18"/>
      <c r="HA112" s="18"/>
      <c r="HB112" s="18"/>
      <c r="HC112" s="18"/>
      <c r="HD112" s="18"/>
      <c r="HE112" s="18"/>
      <c r="HF112" s="18"/>
      <c r="HG112" s="18"/>
      <c r="HH112" s="18"/>
      <c r="HI112" s="18"/>
      <c r="HJ112" s="18"/>
      <c r="HK112" s="18"/>
      <c r="HL112" s="18"/>
      <c r="HM112" s="18"/>
      <c r="HN112" s="18"/>
      <c r="HO112" s="18"/>
      <c r="HP112" s="18"/>
      <c r="HQ112" s="18"/>
      <c r="HR112" s="18"/>
      <c r="HS112" s="18"/>
      <c r="HT112" s="18"/>
      <c r="HU112" s="18"/>
      <c r="HV112" s="18"/>
      <c r="HW112" s="18"/>
      <c r="HX112" s="18"/>
      <c r="HY112" s="18"/>
      <c r="HZ112" s="18"/>
      <c r="IA112" s="18"/>
      <c r="IB112" s="18"/>
      <c r="IC112" s="18"/>
      <c r="ID112" s="18"/>
      <c r="IE112" s="18"/>
      <c r="IF112" s="18"/>
      <c r="IG112" s="18"/>
      <c r="IH112" s="18"/>
      <c r="II112" s="18"/>
      <c r="IJ112" s="18"/>
      <c r="IK112" s="18"/>
      <c r="IL112" s="18"/>
      <c r="IM112" s="18"/>
      <c r="IN112" s="18"/>
      <c r="IO112" s="18"/>
      <c r="IP112" s="18"/>
      <c r="IQ112" s="18"/>
      <c r="IR112" s="18"/>
      <c r="IS112" s="18"/>
      <c r="IT112" s="18"/>
      <c r="IU112" s="18"/>
      <c r="IV112" s="18"/>
      <c r="IW112" s="18"/>
      <c r="IX112" s="18"/>
      <c r="IY112" s="18"/>
      <c r="IZ112" s="18"/>
    </row>
    <row r="113" spans="2:260" s="20" customFormat="1">
      <c r="B113" s="18"/>
      <c r="C113" s="22"/>
      <c r="D113" s="23"/>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c r="AY113" s="18"/>
      <c r="AZ113" s="18"/>
      <c r="BA113" s="18"/>
      <c r="BB113" s="18"/>
      <c r="BC113" s="18"/>
      <c r="BD113" s="18"/>
      <c r="BE113" s="18"/>
      <c r="BF113" s="18"/>
      <c r="BG113" s="18"/>
      <c r="BH113" s="18"/>
      <c r="BI113" s="18"/>
      <c r="BJ113" s="18"/>
      <c r="BK113" s="18"/>
      <c r="BL113" s="18"/>
      <c r="BM113" s="18"/>
      <c r="BN113" s="18"/>
      <c r="BO113" s="18"/>
      <c r="BP113" s="18"/>
      <c r="BQ113" s="18"/>
      <c r="BR113" s="18"/>
      <c r="BS113" s="18"/>
      <c r="BT113" s="18"/>
      <c r="BU113" s="18"/>
      <c r="BV113" s="18"/>
      <c r="BW113" s="18"/>
      <c r="BX113" s="18"/>
      <c r="BY113" s="18"/>
      <c r="BZ113" s="18"/>
      <c r="CA113" s="18"/>
      <c r="CB113" s="18"/>
      <c r="CC113" s="18"/>
      <c r="CD113" s="18"/>
      <c r="CE113" s="18"/>
      <c r="CF113" s="18"/>
      <c r="CG113" s="18"/>
      <c r="CH113" s="18"/>
      <c r="CI113" s="18"/>
      <c r="CJ113" s="18"/>
      <c r="CK113" s="18"/>
      <c r="CL113" s="18"/>
      <c r="CM113" s="18"/>
      <c r="CN113" s="18"/>
      <c r="CO113" s="18"/>
      <c r="CP113" s="18"/>
      <c r="CQ113" s="18"/>
      <c r="CR113" s="18"/>
      <c r="CS113" s="18"/>
      <c r="CT113" s="18"/>
      <c r="CU113" s="18"/>
      <c r="CV113" s="18"/>
      <c r="CW113" s="18"/>
      <c r="CX113" s="18"/>
      <c r="CY113" s="18"/>
      <c r="CZ113" s="18"/>
      <c r="DA113" s="18"/>
      <c r="DB113" s="18"/>
      <c r="DC113" s="18"/>
      <c r="DD113" s="18"/>
      <c r="DE113" s="18"/>
      <c r="DF113" s="18"/>
      <c r="DG113" s="18"/>
      <c r="DH113" s="18"/>
      <c r="DI113" s="18"/>
      <c r="DJ113" s="18"/>
      <c r="DK113" s="18"/>
      <c r="DL113" s="18"/>
      <c r="DM113" s="18"/>
      <c r="DN113" s="18"/>
      <c r="DO113" s="18"/>
      <c r="DP113" s="18"/>
      <c r="DQ113" s="18"/>
      <c r="DR113" s="18"/>
      <c r="DS113" s="18"/>
      <c r="DT113" s="18"/>
      <c r="DU113" s="18"/>
      <c r="DV113" s="18"/>
      <c r="DW113" s="18"/>
      <c r="DX113" s="18"/>
      <c r="DY113" s="18"/>
      <c r="DZ113" s="18"/>
      <c r="EA113" s="18"/>
      <c r="EB113" s="18"/>
      <c r="EC113" s="18"/>
      <c r="ED113" s="18"/>
      <c r="EE113" s="18"/>
      <c r="EF113" s="18"/>
      <c r="EG113" s="18"/>
      <c r="EH113" s="18"/>
      <c r="EI113" s="18"/>
      <c r="EJ113" s="18"/>
      <c r="EK113" s="18"/>
      <c r="EL113" s="18"/>
      <c r="EM113" s="18"/>
      <c r="EN113" s="18"/>
      <c r="EO113" s="18"/>
      <c r="EP113" s="18"/>
      <c r="EQ113" s="18"/>
      <c r="ER113" s="18"/>
      <c r="ES113" s="18"/>
      <c r="ET113" s="18"/>
      <c r="EU113" s="18"/>
      <c r="EV113" s="18"/>
      <c r="EW113" s="18"/>
      <c r="EX113" s="18"/>
      <c r="EY113" s="18"/>
      <c r="EZ113" s="18"/>
      <c r="FA113" s="18"/>
      <c r="FB113" s="18"/>
      <c r="FC113" s="18"/>
      <c r="FD113" s="18"/>
      <c r="FE113" s="18"/>
      <c r="FF113" s="18"/>
      <c r="FG113" s="18"/>
      <c r="FH113" s="18"/>
      <c r="FI113" s="18"/>
      <c r="FJ113" s="18"/>
      <c r="FK113" s="18"/>
      <c r="FL113" s="18"/>
      <c r="FM113" s="18"/>
      <c r="FN113" s="18"/>
      <c r="FO113" s="18"/>
      <c r="FP113" s="18"/>
      <c r="FQ113" s="18"/>
      <c r="FR113" s="18"/>
      <c r="FS113" s="18"/>
      <c r="FT113" s="18"/>
      <c r="FU113" s="18"/>
      <c r="FV113" s="18"/>
      <c r="FW113" s="18"/>
      <c r="FX113" s="18"/>
      <c r="FY113" s="18"/>
      <c r="FZ113" s="18"/>
      <c r="GA113" s="18"/>
      <c r="GB113" s="18"/>
      <c r="GC113" s="18"/>
      <c r="GD113" s="18"/>
      <c r="GE113" s="18"/>
      <c r="GF113" s="18"/>
      <c r="GG113" s="18"/>
      <c r="GH113" s="18"/>
      <c r="GI113" s="18"/>
      <c r="GJ113" s="18"/>
      <c r="GK113" s="18"/>
      <c r="GL113" s="18"/>
      <c r="GM113" s="18"/>
      <c r="GN113" s="18"/>
      <c r="GO113" s="18"/>
      <c r="GP113" s="18"/>
      <c r="GQ113" s="18"/>
      <c r="GR113" s="18"/>
      <c r="GS113" s="18"/>
      <c r="GT113" s="18"/>
      <c r="GU113" s="18"/>
      <c r="GV113" s="18"/>
      <c r="GW113" s="18"/>
      <c r="GX113" s="18"/>
      <c r="GY113" s="18"/>
      <c r="GZ113" s="18"/>
      <c r="HA113" s="18"/>
      <c r="HB113" s="18"/>
      <c r="HC113" s="18"/>
      <c r="HD113" s="18"/>
      <c r="HE113" s="18"/>
      <c r="HF113" s="18"/>
      <c r="HG113" s="18"/>
      <c r="HH113" s="18"/>
      <c r="HI113" s="18"/>
      <c r="HJ113" s="18"/>
      <c r="HK113" s="18"/>
      <c r="HL113" s="18"/>
      <c r="HM113" s="18"/>
      <c r="HN113" s="18"/>
      <c r="HO113" s="18"/>
      <c r="HP113" s="18"/>
      <c r="HQ113" s="18"/>
      <c r="HR113" s="18"/>
      <c r="HS113" s="18"/>
      <c r="HT113" s="18"/>
      <c r="HU113" s="18"/>
      <c r="HV113" s="18"/>
      <c r="HW113" s="18"/>
      <c r="HX113" s="18"/>
      <c r="HY113" s="18"/>
      <c r="HZ113" s="18"/>
      <c r="IA113" s="18"/>
      <c r="IB113" s="18"/>
      <c r="IC113" s="18"/>
      <c r="ID113" s="18"/>
      <c r="IE113" s="18"/>
      <c r="IF113" s="18"/>
      <c r="IG113" s="18"/>
      <c r="IH113" s="18"/>
      <c r="II113" s="18"/>
      <c r="IJ113" s="18"/>
      <c r="IK113" s="18"/>
      <c r="IL113" s="18"/>
      <c r="IM113" s="18"/>
      <c r="IN113" s="18"/>
      <c r="IO113" s="18"/>
      <c r="IP113" s="18"/>
      <c r="IQ113" s="18"/>
      <c r="IR113" s="18"/>
      <c r="IS113" s="18"/>
      <c r="IT113" s="18"/>
      <c r="IU113" s="18"/>
      <c r="IV113" s="18"/>
      <c r="IW113" s="18"/>
      <c r="IX113" s="18"/>
      <c r="IY113" s="18"/>
      <c r="IZ113" s="18"/>
    </row>
    <row r="114" spans="2:260" s="20" customFormat="1">
      <c r="B114" s="18"/>
      <c r="C114" s="22"/>
      <c r="D114" s="23"/>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c r="AY114" s="18"/>
      <c r="AZ114" s="18"/>
      <c r="BA114" s="18"/>
      <c r="BB114" s="18"/>
      <c r="BC114" s="18"/>
      <c r="BD114" s="18"/>
      <c r="BE114" s="18"/>
      <c r="BF114" s="18"/>
      <c r="BG114" s="18"/>
      <c r="BH114" s="18"/>
      <c r="BI114" s="18"/>
      <c r="BJ114" s="18"/>
      <c r="BK114" s="18"/>
      <c r="BL114" s="18"/>
      <c r="BM114" s="18"/>
      <c r="BN114" s="18"/>
      <c r="BO114" s="18"/>
      <c r="BP114" s="18"/>
      <c r="BQ114" s="18"/>
      <c r="BR114" s="18"/>
      <c r="BS114" s="18"/>
      <c r="BT114" s="18"/>
      <c r="BU114" s="18"/>
      <c r="BV114" s="18"/>
      <c r="BW114" s="18"/>
      <c r="BX114" s="18"/>
      <c r="BY114" s="18"/>
      <c r="BZ114" s="18"/>
      <c r="CA114" s="18"/>
      <c r="CB114" s="18"/>
      <c r="CC114" s="18"/>
      <c r="CD114" s="18"/>
      <c r="CE114" s="18"/>
      <c r="CF114" s="18"/>
      <c r="CG114" s="18"/>
      <c r="CH114" s="18"/>
      <c r="CI114" s="18"/>
      <c r="CJ114" s="18"/>
      <c r="CK114" s="18"/>
      <c r="CL114" s="18"/>
      <c r="CM114" s="18"/>
      <c r="CN114" s="18"/>
      <c r="CO114" s="18"/>
      <c r="CP114" s="18"/>
      <c r="CQ114" s="18"/>
      <c r="CR114" s="18"/>
      <c r="CS114" s="18"/>
      <c r="CT114" s="18"/>
      <c r="CU114" s="18"/>
      <c r="CV114" s="18"/>
      <c r="CW114" s="18"/>
      <c r="CX114" s="18"/>
      <c r="CY114" s="18"/>
      <c r="CZ114" s="18"/>
      <c r="DA114" s="18"/>
      <c r="DB114" s="18"/>
      <c r="DC114" s="18"/>
      <c r="DD114" s="18"/>
      <c r="DE114" s="18"/>
      <c r="DF114" s="18"/>
      <c r="DG114" s="18"/>
      <c r="DH114" s="18"/>
      <c r="DI114" s="18"/>
      <c r="DJ114" s="18"/>
      <c r="DK114" s="18"/>
      <c r="DL114" s="18"/>
      <c r="DM114" s="18"/>
      <c r="DN114" s="18"/>
      <c r="DO114" s="18"/>
      <c r="DP114" s="18"/>
      <c r="DQ114" s="18"/>
      <c r="DR114" s="18"/>
      <c r="DS114" s="18"/>
      <c r="DT114" s="18"/>
      <c r="DU114" s="18"/>
      <c r="DV114" s="18"/>
      <c r="DW114" s="18"/>
      <c r="DX114" s="18"/>
      <c r="DY114" s="18"/>
      <c r="DZ114" s="18"/>
      <c r="EA114" s="18"/>
      <c r="EB114" s="18"/>
      <c r="EC114" s="18"/>
      <c r="ED114" s="18"/>
      <c r="EE114" s="18"/>
      <c r="EF114" s="18"/>
      <c r="EG114" s="18"/>
      <c r="EH114" s="18"/>
      <c r="EI114" s="18"/>
      <c r="EJ114" s="18"/>
      <c r="EK114" s="18"/>
      <c r="EL114" s="18"/>
      <c r="EM114" s="18"/>
      <c r="EN114" s="18"/>
      <c r="EO114" s="18"/>
      <c r="EP114" s="18"/>
      <c r="EQ114" s="18"/>
      <c r="ER114" s="18"/>
      <c r="ES114" s="18"/>
      <c r="ET114" s="18"/>
      <c r="EU114" s="18"/>
      <c r="EV114" s="18"/>
      <c r="EW114" s="18"/>
      <c r="EX114" s="18"/>
      <c r="EY114" s="18"/>
      <c r="EZ114" s="18"/>
      <c r="FA114" s="18"/>
      <c r="FB114" s="18"/>
      <c r="FC114" s="18"/>
      <c r="FD114" s="18"/>
      <c r="FE114" s="18"/>
      <c r="FF114" s="18"/>
      <c r="FG114" s="18"/>
      <c r="FH114" s="18"/>
      <c r="FI114" s="18"/>
      <c r="FJ114" s="18"/>
      <c r="FK114" s="18"/>
      <c r="FL114" s="18"/>
      <c r="FM114" s="18"/>
      <c r="FN114" s="18"/>
      <c r="FO114" s="18"/>
      <c r="FP114" s="18"/>
      <c r="FQ114" s="18"/>
      <c r="FR114" s="18"/>
      <c r="FS114" s="18"/>
      <c r="FT114" s="18"/>
      <c r="FU114" s="18"/>
      <c r="FV114" s="18"/>
      <c r="FW114" s="18"/>
      <c r="FX114" s="18"/>
      <c r="FY114" s="18"/>
      <c r="FZ114" s="18"/>
      <c r="GA114" s="18"/>
      <c r="GB114" s="18"/>
      <c r="GC114" s="18"/>
      <c r="GD114" s="18"/>
      <c r="GE114" s="18"/>
      <c r="GF114" s="18"/>
      <c r="GG114" s="18"/>
      <c r="GH114" s="18"/>
      <c r="GI114" s="18"/>
      <c r="GJ114" s="18"/>
      <c r="GK114" s="18"/>
      <c r="GL114" s="18"/>
      <c r="GM114" s="18"/>
      <c r="GN114" s="18"/>
      <c r="GO114" s="18"/>
      <c r="GP114" s="18"/>
      <c r="GQ114" s="18"/>
      <c r="GR114" s="18"/>
      <c r="GS114" s="18"/>
      <c r="GT114" s="18"/>
      <c r="GU114" s="18"/>
      <c r="GV114" s="18"/>
      <c r="GW114" s="18"/>
      <c r="GX114" s="18"/>
      <c r="GY114" s="18"/>
      <c r="GZ114" s="18"/>
      <c r="HA114" s="18"/>
      <c r="HB114" s="18"/>
      <c r="HC114" s="18"/>
      <c r="HD114" s="18"/>
      <c r="HE114" s="18"/>
      <c r="HF114" s="18"/>
      <c r="HG114" s="18"/>
      <c r="HH114" s="18"/>
      <c r="HI114" s="18"/>
      <c r="HJ114" s="18"/>
      <c r="HK114" s="18"/>
      <c r="HL114" s="18"/>
      <c r="HM114" s="18"/>
      <c r="HN114" s="18"/>
      <c r="HO114" s="18"/>
      <c r="HP114" s="18"/>
      <c r="HQ114" s="18"/>
      <c r="HR114" s="18"/>
      <c r="HS114" s="18"/>
      <c r="HT114" s="18"/>
      <c r="HU114" s="18"/>
      <c r="HV114" s="18"/>
      <c r="HW114" s="18"/>
      <c r="HX114" s="18"/>
      <c r="HY114" s="18"/>
      <c r="HZ114" s="18"/>
      <c r="IA114" s="18"/>
      <c r="IB114" s="18"/>
      <c r="IC114" s="18"/>
      <c r="ID114" s="18"/>
      <c r="IE114" s="18"/>
      <c r="IF114" s="18"/>
      <c r="IG114" s="18"/>
      <c r="IH114" s="18"/>
      <c r="II114" s="18"/>
      <c r="IJ114" s="18"/>
      <c r="IK114" s="18"/>
      <c r="IL114" s="18"/>
      <c r="IM114" s="18"/>
      <c r="IN114" s="18"/>
      <c r="IO114" s="18"/>
      <c r="IP114" s="18"/>
      <c r="IQ114" s="18"/>
      <c r="IR114" s="18"/>
      <c r="IS114" s="18"/>
      <c r="IT114" s="18"/>
      <c r="IU114" s="18"/>
      <c r="IV114" s="18"/>
      <c r="IW114" s="18"/>
      <c r="IX114" s="18"/>
      <c r="IY114" s="18"/>
      <c r="IZ114" s="18"/>
    </row>
    <row r="115" spans="2:260" s="20" customFormat="1">
      <c r="B115" s="18"/>
      <c r="C115" s="22"/>
      <c r="D115" s="23"/>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18"/>
      <c r="BS115" s="18"/>
      <c r="BT115" s="18"/>
      <c r="BU115" s="18"/>
      <c r="BV115" s="18"/>
      <c r="BW115" s="18"/>
      <c r="BX115" s="18"/>
      <c r="BY115" s="18"/>
      <c r="BZ115" s="18"/>
      <c r="CA115" s="18"/>
      <c r="CB115" s="18"/>
      <c r="CC115" s="18"/>
      <c r="CD115" s="18"/>
      <c r="CE115" s="18"/>
      <c r="CF115" s="18"/>
      <c r="CG115" s="18"/>
      <c r="CH115" s="18"/>
      <c r="CI115" s="18"/>
      <c r="CJ115" s="18"/>
      <c r="CK115" s="18"/>
      <c r="CL115" s="18"/>
      <c r="CM115" s="18"/>
      <c r="CN115" s="18"/>
      <c r="CO115" s="18"/>
      <c r="CP115" s="18"/>
      <c r="CQ115" s="18"/>
      <c r="CR115" s="18"/>
      <c r="CS115" s="18"/>
      <c r="CT115" s="18"/>
      <c r="CU115" s="18"/>
      <c r="CV115" s="18"/>
      <c r="CW115" s="18"/>
      <c r="CX115" s="18"/>
      <c r="CY115" s="18"/>
      <c r="CZ115" s="18"/>
      <c r="DA115" s="18"/>
      <c r="DB115" s="18"/>
      <c r="DC115" s="18"/>
      <c r="DD115" s="18"/>
      <c r="DE115" s="18"/>
      <c r="DF115" s="18"/>
      <c r="DG115" s="18"/>
      <c r="DH115" s="18"/>
      <c r="DI115" s="18"/>
      <c r="DJ115" s="18"/>
      <c r="DK115" s="18"/>
      <c r="DL115" s="18"/>
      <c r="DM115" s="18"/>
      <c r="DN115" s="18"/>
      <c r="DO115" s="18"/>
      <c r="DP115" s="18"/>
      <c r="DQ115" s="18"/>
      <c r="DR115" s="18"/>
      <c r="DS115" s="18"/>
      <c r="DT115" s="18"/>
      <c r="DU115" s="18"/>
      <c r="DV115" s="18"/>
      <c r="DW115" s="18"/>
      <c r="DX115" s="18"/>
      <c r="DY115" s="18"/>
      <c r="DZ115" s="18"/>
      <c r="EA115" s="18"/>
      <c r="EB115" s="18"/>
      <c r="EC115" s="18"/>
      <c r="ED115" s="18"/>
      <c r="EE115" s="18"/>
      <c r="EF115" s="18"/>
      <c r="EG115" s="18"/>
      <c r="EH115" s="18"/>
      <c r="EI115" s="18"/>
      <c r="EJ115" s="18"/>
      <c r="EK115" s="18"/>
      <c r="EL115" s="18"/>
      <c r="EM115" s="18"/>
      <c r="EN115" s="18"/>
      <c r="EO115" s="18"/>
      <c r="EP115" s="18"/>
      <c r="EQ115" s="18"/>
      <c r="ER115" s="18"/>
      <c r="ES115" s="18"/>
      <c r="ET115" s="18"/>
      <c r="EU115" s="18"/>
      <c r="EV115" s="18"/>
      <c r="EW115" s="18"/>
      <c r="EX115" s="18"/>
      <c r="EY115" s="18"/>
      <c r="EZ115" s="18"/>
      <c r="FA115" s="18"/>
      <c r="FB115" s="18"/>
      <c r="FC115" s="18"/>
      <c r="FD115" s="18"/>
      <c r="FE115" s="18"/>
      <c r="FF115" s="18"/>
      <c r="FG115" s="18"/>
      <c r="FH115" s="18"/>
      <c r="FI115" s="18"/>
      <c r="FJ115" s="18"/>
      <c r="FK115" s="18"/>
      <c r="FL115" s="18"/>
      <c r="FM115" s="18"/>
      <c r="FN115" s="18"/>
      <c r="FO115" s="18"/>
      <c r="FP115" s="18"/>
      <c r="FQ115" s="18"/>
      <c r="FR115" s="18"/>
      <c r="FS115" s="18"/>
      <c r="FT115" s="18"/>
      <c r="FU115" s="18"/>
      <c r="FV115" s="18"/>
      <c r="FW115" s="18"/>
      <c r="FX115" s="18"/>
      <c r="FY115" s="18"/>
      <c r="FZ115" s="18"/>
      <c r="GA115" s="18"/>
      <c r="GB115" s="18"/>
      <c r="GC115" s="18"/>
      <c r="GD115" s="18"/>
      <c r="GE115" s="18"/>
      <c r="GF115" s="18"/>
      <c r="GG115" s="18"/>
      <c r="GH115" s="18"/>
      <c r="GI115" s="18"/>
      <c r="GJ115" s="18"/>
      <c r="GK115" s="18"/>
      <c r="GL115" s="18"/>
      <c r="GM115" s="18"/>
      <c r="GN115" s="18"/>
      <c r="GO115" s="18"/>
      <c r="GP115" s="18"/>
      <c r="GQ115" s="18"/>
      <c r="GR115" s="18"/>
      <c r="GS115" s="18"/>
      <c r="GT115" s="18"/>
      <c r="GU115" s="18"/>
      <c r="GV115" s="18"/>
      <c r="GW115" s="18"/>
      <c r="GX115" s="18"/>
      <c r="GY115" s="18"/>
      <c r="GZ115" s="18"/>
      <c r="HA115" s="18"/>
      <c r="HB115" s="18"/>
      <c r="HC115" s="18"/>
      <c r="HD115" s="18"/>
      <c r="HE115" s="18"/>
      <c r="HF115" s="18"/>
      <c r="HG115" s="18"/>
      <c r="HH115" s="18"/>
      <c r="HI115" s="18"/>
      <c r="HJ115" s="18"/>
      <c r="HK115" s="18"/>
      <c r="HL115" s="18"/>
      <c r="HM115" s="18"/>
      <c r="HN115" s="18"/>
      <c r="HO115" s="18"/>
      <c r="HP115" s="18"/>
      <c r="HQ115" s="18"/>
      <c r="HR115" s="18"/>
      <c r="HS115" s="18"/>
      <c r="HT115" s="18"/>
      <c r="HU115" s="18"/>
      <c r="HV115" s="18"/>
      <c r="HW115" s="18"/>
      <c r="HX115" s="18"/>
      <c r="HY115" s="18"/>
      <c r="HZ115" s="18"/>
      <c r="IA115" s="18"/>
      <c r="IB115" s="18"/>
      <c r="IC115" s="18"/>
      <c r="ID115" s="18"/>
      <c r="IE115" s="18"/>
      <c r="IF115" s="18"/>
      <c r="IG115" s="18"/>
      <c r="IH115" s="18"/>
      <c r="II115" s="18"/>
      <c r="IJ115" s="18"/>
      <c r="IK115" s="18"/>
      <c r="IL115" s="18"/>
      <c r="IM115" s="18"/>
      <c r="IN115" s="18"/>
      <c r="IO115" s="18"/>
      <c r="IP115" s="18"/>
      <c r="IQ115" s="18"/>
      <c r="IR115" s="18"/>
      <c r="IS115" s="18"/>
      <c r="IT115" s="18"/>
      <c r="IU115" s="18"/>
      <c r="IV115" s="18"/>
      <c r="IW115" s="18"/>
      <c r="IX115" s="18"/>
      <c r="IY115" s="18"/>
      <c r="IZ115" s="18"/>
    </row>
    <row r="116" spans="2:260" s="20" customFormat="1">
      <c r="B116" s="18"/>
      <c r="C116" s="22"/>
      <c r="D116" s="23"/>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c r="BG116" s="18"/>
      <c r="BH116" s="18"/>
      <c r="BI116" s="18"/>
      <c r="BJ116" s="18"/>
      <c r="BK116" s="18"/>
      <c r="BL116" s="18"/>
      <c r="BM116" s="18"/>
      <c r="BN116" s="18"/>
      <c r="BO116" s="18"/>
      <c r="BP116" s="18"/>
      <c r="BQ116" s="18"/>
      <c r="BR116" s="18"/>
      <c r="BS116" s="18"/>
      <c r="BT116" s="18"/>
      <c r="BU116" s="18"/>
      <c r="BV116" s="18"/>
      <c r="BW116" s="18"/>
      <c r="BX116" s="18"/>
      <c r="BY116" s="18"/>
      <c r="BZ116" s="18"/>
      <c r="CA116" s="18"/>
      <c r="CB116" s="18"/>
      <c r="CC116" s="18"/>
      <c r="CD116" s="18"/>
      <c r="CE116" s="18"/>
      <c r="CF116" s="18"/>
      <c r="CG116" s="18"/>
      <c r="CH116" s="18"/>
      <c r="CI116" s="18"/>
      <c r="CJ116" s="18"/>
      <c r="CK116" s="18"/>
      <c r="CL116" s="18"/>
      <c r="CM116" s="18"/>
      <c r="CN116" s="18"/>
      <c r="CO116" s="18"/>
      <c r="CP116" s="18"/>
      <c r="CQ116" s="18"/>
      <c r="CR116" s="18"/>
      <c r="CS116" s="18"/>
      <c r="CT116" s="18"/>
      <c r="CU116" s="18"/>
      <c r="CV116" s="18"/>
      <c r="CW116" s="18"/>
      <c r="CX116" s="18"/>
      <c r="CY116" s="18"/>
      <c r="CZ116" s="18"/>
      <c r="DA116" s="18"/>
      <c r="DB116" s="18"/>
      <c r="DC116" s="18"/>
      <c r="DD116" s="18"/>
      <c r="DE116" s="18"/>
      <c r="DF116" s="18"/>
      <c r="DG116" s="18"/>
      <c r="DH116" s="18"/>
      <c r="DI116" s="18"/>
      <c r="DJ116" s="18"/>
      <c r="DK116" s="18"/>
      <c r="DL116" s="18"/>
      <c r="DM116" s="18"/>
      <c r="DN116" s="18"/>
      <c r="DO116" s="18"/>
      <c r="DP116" s="18"/>
      <c r="DQ116" s="18"/>
      <c r="DR116" s="18"/>
      <c r="DS116" s="18"/>
      <c r="DT116" s="18"/>
      <c r="DU116" s="18"/>
      <c r="DV116" s="18"/>
      <c r="DW116" s="18"/>
      <c r="DX116" s="18"/>
      <c r="DY116" s="18"/>
      <c r="DZ116" s="18"/>
      <c r="EA116" s="18"/>
      <c r="EB116" s="18"/>
      <c r="EC116" s="18"/>
      <c r="ED116" s="18"/>
      <c r="EE116" s="18"/>
      <c r="EF116" s="18"/>
      <c r="EG116" s="18"/>
      <c r="EH116" s="18"/>
      <c r="EI116" s="18"/>
      <c r="EJ116" s="18"/>
      <c r="EK116" s="18"/>
      <c r="EL116" s="18"/>
      <c r="EM116" s="18"/>
      <c r="EN116" s="18"/>
      <c r="EO116" s="18"/>
      <c r="EP116" s="18"/>
      <c r="EQ116" s="18"/>
      <c r="ER116" s="18"/>
      <c r="ES116" s="18"/>
      <c r="ET116" s="18"/>
      <c r="EU116" s="18"/>
      <c r="EV116" s="18"/>
      <c r="EW116" s="18"/>
      <c r="EX116" s="18"/>
      <c r="EY116" s="18"/>
      <c r="EZ116" s="18"/>
      <c r="FA116" s="18"/>
      <c r="FB116" s="18"/>
      <c r="FC116" s="18"/>
      <c r="FD116" s="18"/>
      <c r="FE116" s="18"/>
      <c r="FF116" s="18"/>
      <c r="FG116" s="18"/>
      <c r="FH116" s="18"/>
      <c r="FI116" s="18"/>
      <c r="FJ116" s="18"/>
      <c r="FK116" s="18"/>
      <c r="FL116" s="18"/>
      <c r="FM116" s="18"/>
      <c r="FN116" s="18"/>
      <c r="FO116" s="18"/>
      <c r="FP116" s="18"/>
      <c r="FQ116" s="18"/>
      <c r="FR116" s="18"/>
      <c r="FS116" s="18"/>
      <c r="FT116" s="18"/>
      <c r="FU116" s="18"/>
      <c r="FV116" s="18"/>
      <c r="FW116" s="18"/>
      <c r="FX116" s="18"/>
      <c r="FY116" s="18"/>
      <c r="FZ116" s="18"/>
      <c r="GA116" s="18"/>
      <c r="GB116" s="18"/>
      <c r="GC116" s="18"/>
      <c r="GD116" s="18"/>
      <c r="GE116" s="18"/>
      <c r="GF116" s="18"/>
      <c r="GG116" s="18"/>
      <c r="GH116" s="18"/>
      <c r="GI116" s="18"/>
      <c r="GJ116" s="18"/>
      <c r="GK116" s="18"/>
      <c r="GL116" s="18"/>
      <c r="GM116" s="18"/>
      <c r="GN116" s="18"/>
      <c r="GO116" s="18"/>
      <c r="GP116" s="18"/>
      <c r="GQ116" s="18"/>
      <c r="GR116" s="18"/>
      <c r="GS116" s="18"/>
      <c r="GT116" s="18"/>
      <c r="GU116" s="18"/>
      <c r="GV116" s="18"/>
      <c r="GW116" s="18"/>
      <c r="GX116" s="18"/>
      <c r="GY116" s="18"/>
      <c r="GZ116" s="18"/>
      <c r="HA116" s="18"/>
      <c r="HB116" s="18"/>
      <c r="HC116" s="18"/>
      <c r="HD116" s="18"/>
      <c r="HE116" s="18"/>
      <c r="HF116" s="18"/>
      <c r="HG116" s="18"/>
      <c r="HH116" s="18"/>
      <c r="HI116" s="18"/>
      <c r="HJ116" s="18"/>
      <c r="HK116" s="18"/>
      <c r="HL116" s="18"/>
      <c r="HM116" s="18"/>
      <c r="HN116" s="18"/>
      <c r="HO116" s="18"/>
      <c r="HP116" s="18"/>
      <c r="HQ116" s="18"/>
      <c r="HR116" s="18"/>
      <c r="HS116" s="18"/>
      <c r="HT116" s="18"/>
      <c r="HU116" s="18"/>
      <c r="HV116" s="18"/>
      <c r="HW116" s="18"/>
      <c r="HX116" s="18"/>
      <c r="HY116" s="18"/>
      <c r="HZ116" s="18"/>
      <c r="IA116" s="18"/>
      <c r="IB116" s="18"/>
      <c r="IC116" s="18"/>
      <c r="ID116" s="18"/>
      <c r="IE116" s="18"/>
      <c r="IF116" s="18"/>
      <c r="IG116" s="18"/>
      <c r="IH116" s="18"/>
      <c r="II116" s="18"/>
      <c r="IJ116" s="18"/>
      <c r="IK116" s="18"/>
      <c r="IL116" s="18"/>
      <c r="IM116" s="18"/>
      <c r="IN116" s="18"/>
      <c r="IO116" s="18"/>
      <c r="IP116" s="18"/>
      <c r="IQ116" s="18"/>
      <c r="IR116" s="18"/>
      <c r="IS116" s="18"/>
      <c r="IT116" s="18"/>
      <c r="IU116" s="18"/>
      <c r="IV116" s="18"/>
      <c r="IW116" s="18"/>
      <c r="IX116" s="18"/>
      <c r="IY116" s="18"/>
      <c r="IZ116" s="18"/>
    </row>
    <row r="117" spans="2:260" s="20" customFormat="1">
      <c r="B117" s="18"/>
      <c r="C117" s="22"/>
      <c r="D117" s="23"/>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c r="AY117" s="18"/>
      <c r="AZ117" s="18"/>
      <c r="BA117" s="18"/>
      <c r="BB117" s="18"/>
      <c r="BC117" s="18"/>
      <c r="BD117" s="18"/>
      <c r="BE117" s="18"/>
      <c r="BF117" s="18"/>
      <c r="BG117" s="18"/>
      <c r="BH117" s="18"/>
      <c r="BI117" s="18"/>
      <c r="BJ117" s="18"/>
      <c r="BK117" s="18"/>
      <c r="BL117" s="18"/>
      <c r="BM117" s="18"/>
      <c r="BN117" s="18"/>
      <c r="BO117" s="18"/>
      <c r="BP117" s="18"/>
      <c r="BQ117" s="18"/>
      <c r="BR117" s="18"/>
      <c r="BS117" s="18"/>
      <c r="BT117" s="18"/>
      <c r="BU117" s="18"/>
      <c r="BV117" s="18"/>
      <c r="BW117" s="18"/>
      <c r="BX117" s="18"/>
      <c r="BY117" s="18"/>
      <c r="BZ117" s="18"/>
      <c r="CA117" s="18"/>
      <c r="CB117" s="18"/>
      <c r="CC117" s="18"/>
      <c r="CD117" s="18"/>
      <c r="CE117" s="18"/>
      <c r="CF117" s="18"/>
      <c r="CG117" s="18"/>
      <c r="CH117" s="18"/>
      <c r="CI117" s="18"/>
      <c r="CJ117" s="18"/>
      <c r="CK117" s="18"/>
      <c r="CL117" s="18"/>
      <c r="CM117" s="18"/>
      <c r="CN117" s="18"/>
      <c r="CO117" s="18"/>
      <c r="CP117" s="18"/>
      <c r="CQ117" s="18"/>
      <c r="CR117" s="18"/>
      <c r="CS117" s="18"/>
      <c r="CT117" s="18"/>
      <c r="CU117" s="18"/>
      <c r="CV117" s="18"/>
      <c r="CW117" s="18"/>
      <c r="CX117" s="18"/>
      <c r="CY117" s="18"/>
      <c r="CZ117" s="18"/>
      <c r="DA117" s="18"/>
      <c r="DB117" s="18"/>
      <c r="DC117" s="18"/>
      <c r="DD117" s="18"/>
      <c r="DE117" s="18"/>
      <c r="DF117" s="18"/>
      <c r="DG117" s="18"/>
      <c r="DH117" s="18"/>
      <c r="DI117" s="18"/>
      <c r="DJ117" s="18"/>
      <c r="DK117" s="18"/>
      <c r="DL117" s="18"/>
      <c r="DM117" s="18"/>
      <c r="DN117" s="18"/>
      <c r="DO117" s="18"/>
      <c r="DP117" s="18"/>
      <c r="DQ117" s="18"/>
      <c r="DR117" s="18"/>
      <c r="DS117" s="18"/>
      <c r="DT117" s="18"/>
      <c r="DU117" s="18"/>
      <c r="DV117" s="18"/>
      <c r="DW117" s="18"/>
      <c r="DX117" s="18"/>
      <c r="DY117" s="18"/>
      <c r="DZ117" s="18"/>
      <c r="EA117" s="18"/>
      <c r="EB117" s="18"/>
      <c r="EC117" s="18"/>
      <c r="ED117" s="18"/>
      <c r="EE117" s="18"/>
      <c r="EF117" s="18"/>
      <c r="EG117" s="18"/>
      <c r="EH117" s="18"/>
      <c r="EI117" s="18"/>
      <c r="EJ117" s="18"/>
      <c r="EK117" s="18"/>
      <c r="EL117" s="18"/>
      <c r="EM117" s="18"/>
      <c r="EN117" s="18"/>
      <c r="EO117" s="18"/>
      <c r="EP117" s="18"/>
      <c r="EQ117" s="18"/>
      <c r="ER117" s="18"/>
      <c r="ES117" s="18"/>
      <c r="ET117" s="18"/>
      <c r="EU117" s="18"/>
      <c r="EV117" s="18"/>
      <c r="EW117" s="18"/>
      <c r="EX117" s="18"/>
      <c r="EY117" s="18"/>
      <c r="EZ117" s="18"/>
      <c r="FA117" s="18"/>
      <c r="FB117" s="18"/>
      <c r="FC117" s="18"/>
      <c r="FD117" s="18"/>
      <c r="FE117" s="18"/>
      <c r="FF117" s="18"/>
      <c r="FG117" s="18"/>
      <c r="FH117" s="18"/>
      <c r="FI117" s="18"/>
      <c r="FJ117" s="18"/>
      <c r="FK117" s="18"/>
      <c r="FL117" s="18"/>
      <c r="FM117" s="18"/>
      <c r="FN117" s="18"/>
      <c r="FO117" s="18"/>
      <c r="FP117" s="18"/>
      <c r="FQ117" s="18"/>
      <c r="FR117" s="18"/>
      <c r="FS117" s="18"/>
      <c r="FT117" s="18"/>
      <c r="FU117" s="18"/>
      <c r="FV117" s="18"/>
      <c r="FW117" s="18"/>
      <c r="FX117" s="18"/>
      <c r="FY117" s="18"/>
      <c r="FZ117" s="18"/>
      <c r="GA117" s="18"/>
      <c r="GB117" s="18"/>
      <c r="GC117" s="18"/>
      <c r="GD117" s="18"/>
      <c r="GE117" s="18"/>
      <c r="GF117" s="18"/>
      <c r="GG117" s="18"/>
      <c r="GH117" s="18"/>
      <c r="GI117" s="18"/>
      <c r="GJ117" s="18"/>
      <c r="GK117" s="18"/>
      <c r="GL117" s="18"/>
      <c r="GM117" s="18"/>
      <c r="GN117" s="18"/>
      <c r="GO117" s="18"/>
      <c r="GP117" s="18"/>
      <c r="GQ117" s="18"/>
      <c r="GR117" s="18"/>
      <c r="GS117" s="18"/>
      <c r="GT117" s="18"/>
      <c r="GU117" s="18"/>
      <c r="GV117" s="18"/>
      <c r="GW117" s="18"/>
      <c r="GX117" s="18"/>
      <c r="GY117" s="18"/>
      <c r="GZ117" s="18"/>
      <c r="HA117" s="18"/>
      <c r="HB117" s="18"/>
      <c r="HC117" s="18"/>
      <c r="HD117" s="18"/>
      <c r="HE117" s="18"/>
      <c r="HF117" s="18"/>
      <c r="HG117" s="18"/>
      <c r="HH117" s="18"/>
      <c r="HI117" s="18"/>
      <c r="HJ117" s="18"/>
      <c r="HK117" s="18"/>
      <c r="HL117" s="18"/>
      <c r="HM117" s="18"/>
      <c r="HN117" s="18"/>
      <c r="HO117" s="18"/>
      <c r="HP117" s="18"/>
      <c r="HQ117" s="18"/>
      <c r="HR117" s="18"/>
      <c r="HS117" s="18"/>
      <c r="HT117" s="18"/>
      <c r="HU117" s="18"/>
      <c r="HV117" s="18"/>
      <c r="HW117" s="18"/>
      <c r="HX117" s="18"/>
      <c r="HY117" s="18"/>
      <c r="HZ117" s="18"/>
      <c r="IA117" s="18"/>
      <c r="IB117" s="18"/>
      <c r="IC117" s="18"/>
      <c r="ID117" s="18"/>
      <c r="IE117" s="18"/>
      <c r="IF117" s="18"/>
      <c r="IG117" s="18"/>
      <c r="IH117" s="18"/>
      <c r="II117" s="18"/>
      <c r="IJ117" s="18"/>
      <c r="IK117" s="18"/>
      <c r="IL117" s="18"/>
      <c r="IM117" s="18"/>
      <c r="IN117" s="18"/>
      <c r="IO117" s="18"/>
      <c r="IP117" s="18"/>
      <c r="IQ117" s="18"/>
      <c r="IR117" s="18"/>
      <c r="IS117" s="18"/>
      <c r="IT117" s="18"/>
      <c r="IU117" s="18"/>
      <c r="IV117" s="18"/>
      <c r="IW117" s="18"/>
      <c r="IX117" s="18"/>
      <c r="IY117" s="18"/>
      <c r="IZ117" s="18"/>
    </row>
    <row r="118" spans="2:260" s="20" customFormat="1">
      <c r="B118" s="18"/>
      <c r="C118" s="22"/>
      <c r="D118" s="23"/>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c r="AY118" s="18"/>
      <c r="AZ118" s="18"/>
      <c r="BA118" s="18"/>
      <c r="BB118" s="18"/>
      <c r="BC118" s="18"/>
      <c r="BD118" s="18"/>
      <c r="BE118" s="18"/>
      <c r="BF118" s="18"/>
      <c r="BG118" s="18"/>
      <c r="BH118" s="18"/>
      <c r="BI118" s="18"/>
      <c r="BJ118" s="18"/>
      <c r="BK118" s="18"/>
      <c r="BL118" s="18"/>
      <c r="BM118" s="18"/>
      <c r="BN118" s="18"/>
      <c r="BO118" s="18"/>
      <c r="BP118" s="18"/>
      <c r="BQ118" s="18"/>
      <c r="BR118" s="18"/>
      <c r="BS118" s="18"/>
      <c r="BT118" s="18"/>
      <c r="BU118" s="18"/>
      <c r="BV118" s="18"/>
      <c r="BW118" s="18"/>
      <c r="BX118" s="18"/>
      <c r="BY118" s="18"/>
      <c r="BZ118" s="18"/>
      <c r="CA118" s="18"/>
      <c r="CB118" s="18"/>
      <c r="CC118" s="18"/>
      <c r="CD118" s="18"/>
      <c r="CE118" s="18"/>
      <c r="CF118" s="18"/>
      <c r="CG118" s="18"/>
      <c r="CH118" s="18"/>
      <c r="CI118" s="18"/>
      <c r="CJ118" s="18"/>
      <c r="CK118" s="18"/>
      <c r="CL118" s="18"/>
      <c r="CM118" s="18"/>
      <c r="CN118" s="18"/>
      <c r="CO118" s="18"/>
      <c r="CP118" s="18"/>
      <c r="CQ118" s="18"/>
      <c r="CR118" s="18"/>
      <c r="CS118" s="18"/>
      <c r="CT118" s="18"/>
      <c r="CU118" s="18"/>
      <c r="CV118" s="18"/>
      <c r="CW118" s="18"/>
      <c r="CX118" s="18"/>
      <c r="CY118" s="18"/>
      <c r="CZ118" s="18"/>
      <c r="DA118" s="18"/>
      <c r="DB118" s="18"/>
      <c r="DC118" s="18"/>
      <c r="DD118" s="18"/>
      <c r="DE118" s="18"/>
      <c r="DF118" s="18"/>
      <c r="DG118" s="18"/>
      <c r="DH118" s="18"/>
      <c r="DI118" s="18"/>
      <c r="DJ118" s="18"/>
      <c r="DK118" s="18"/>
      <c r="DL118" s="18"/>
      <c r="DM118" s="18"/>
      <c r="DN118" s="18"/>
      <c r="DO118" s="18"/>
      <c r="DP118" s="18"/>
      <c r="DQ118" s="18"/>
      <c r="DR118" s="18"/>
      <c r="DS118" s="18"/>
      <c r="DT118" s="18"/>
      <c r="DU118" s="18"/>
      <c r="DV118" s="18"/>
      <c r="DW118" s="18"/>
      <c r="DX118" s="18"/>
      <c r="DY118" s="18"/>
      <c r="DZ118" s="18"/>
      <c r="EA118" s="18"/>
      <c r="EB118" s="18"/>
      <c r="EC118" s="18"/>
      <c r="ED118" s="18"/>
      <c r="EE118" s="18"/>
      <c r="EF118" s="18"/>
      <c r="EG118" s="18"/>
      <c r="EH118" s="18"/>
      <c r="EI118" s="18"/>
      <c r="EJ118" s="18"/>
      <c r="EK118" s="18"/>
      <c r="EL118" s="18"/>
      <c r="EM118" s="18"/>
      <c r="EN118" s="18"/>
      <c r="EO118" s="18"/>
      <c r="EP118" s="18"/>
      <c r="EQ118" s="18"/>
      <c r="ER118" s="18"/>
      <c r="ES118" s="18"/>
      <c r="ET118" s="18"/>
      <c r="EU118" s="18"/>
      <c r="EV118" s="18"/>
      <c r="EW118" s="18"/>
      <c r="EX118" s="18"/>
      <c r="EY118" s="18"/>
      <c r="EZ118" s="18"/>
      <c r="FA118" s="18"/>
      <c r="FB118" s="18"/>
      <c r="FC118" s="18"/>
      <c r="FD118" s="18"/>
      <c r="FE118" s="18"/>
      <c r="FF118" s="18"/>
      <c r="FG118" s="18"/>
      <c r="FH118" s="18"/>
      <c r="FI118" s="18"/>
      <c r="FJ118" s="18"/>
      <c r="FK118" s="18"/>
      <c r="FL118" s="18"/>
      <c r="FM118" s="18"/>
      <c r="FN118" s="18"/>
      <c r="FO118" s="18"/>
      <c r="FP118" s="18"/>
      <c r="FQ118" s="18"/>
      <c r="FR118" s="18"/>
      <c r="FS118" s="18"/>
      <c r="FT118" s="18"/>
      <c r="FU118" s="18"/>
      <c r="FV118" s="18"/>
      <c r="FW118" s="18"/>
      <c r="FX118" s="18"/>
      <c r="FY118" s="18"/>
      <c r="FZ118" s="18"/>
      <c r="GA118" s="18"/>
      <c r="GB118" s="18"/>
      <c r="GC118" s="18"/>
      <c r="GD118" s="18"/>
      <c r="GE118" s="18"/>
      <c r="GF118" s="18"/>
      <c r="GG118" s="18"/>
      <c r="GH118" s="18"/>
      <c r="GI118" s="18"/>
      <c r="GJ118" s="18"/>
      <c r="GK118" s="18"/>
      <c r="GL118" s="18"/>
      <c r="GM118" s="18"/>
      <c r="GN118" s="18"/>
      <c r="GO118" s="18"/>
      <c r="GP118" s="18"/>
      <c r="GQ118" s="18"/>
      <c r="GR118" s="18"/>
      <c r="GS118" s="18"/>
      <c r="GT118" s="18"/>
      <c r="GU118" s="18"/>
      <c r="GV118" s="18"/>
      <c r="GW118" s="18"/>
      <c r="GX118" s="18"/>
      <c r="GY118" s="18"/>
      <c r="GZ118" s="18"/>
      <c r="HA118" s="18"/>
      <c r="HB118" s="18"/>
      <c r="HC118" s="18"/>
      <c r="HD118" s="18"/>
      <c r="HE118" s="18"/>
      <c r="HF118" s="18"/>
      <c r="HG118" s="18"/>
      <c r="HH118" s="18"/>
      <c r="HI118" s="18"/>
      <c r="HJ118" s="18"/>
      <c r="HK118" s="18"/>
      <c r="HL118" s="18"/>
      <c r="HM118" s="18"/>
      <c r="HN118" s="18"/>
      <c r="HO118" s="18"/>
      <c r="HP118" s="18"/>
      <c r="HQ118" s="18"/>
      <c r="HR118" s="18"/>
      <c r="HS118" s="18"/>
      <c r="HT118" s="18"/>
      <c r="HU118" s="18"/>
      <c r="HV118" s="18"/>
      <c r="HW118" s="18"/>
      <c r="HX118" s="18"/>
      <c r="HY118" s="18"/>
      <c r="HZ118" s="18"/>
      <c r="IA118" s="18"/>
      <c r="IB118" s="18"/>
      <c r="IC118" s="18"/>
      <c r="ID118" s="18"/>
      <c r="IE118" s="18"/>
      <c r="IF118" s="18"/>
      <c r="IG118" s="18"/>
      <c r="IH118" s="18"/>
      <c r="II118" s="18"/>
      <c r="IJ118" s="18"/>
      <c r="IK118" s="18"/>
      <c r="IL118" s="18"/>
      <c r="IM118" s="18"/>
      <c r="IN118" s="18"/>
      <c r="IO118" s="18"/>
      <c r="IP118" s="18"/>
      <c r="IQ118" s="18"/>
      <c r="IR118" s="18"/>
      <c r="IS118" s="18"/>
      <c r="IT118" s="18"/>
      <c r="IU118" s="18"/>
      <c r="IV118" s="18"/>
      <c r="IW118" s="18"/>
      <c r="IX118" s="18"/>
      <c r="IY118" s="18"/>
      <c r="IZ118" s="18"/>
    </row>
    <row r="119" spans="2:260" s="20" customFormat="1">
      <c r="B119" s="18"/>
      <c r="C119" s="22"/>
      <c r="D119" s="23"/>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c r="AY119" s="18"/>
      <c r="AZ119" s="18"/>
      <c r="BA119" s="18"/>
      <c r="BB119" s="18"/>
      <c r="BC119" s="18"/>
      <c r="BD119" s="18"/>
      <c r="BE119" s="18"/>
      <c r="BF119" s="18"/>
      <c r="BG119" s="18"/>
      <c r="BH119" s="18"/>
      <c r="BI119" s="18"/>
      <c r="BJ119" s="18"/>
      <c r="BK119" s="18"/>
      <c r="BL119" s="18"/>
      <c r="BM119" s="18"/>
      <c r="BN119" s="18"/>
      <c r="BO119" s="18"/>
      <c r="BP119" s="18"/>
      <c r="BQ119" s="18"/>
      <c r="BR119" s="18"/>
      <c r="BS119" s="18"/>
      <c r="BT119" s="18"/>
      <c r="BU119" s="18"/>
      <c r="BV119" s="18"/>
      <c r="BW119" s="18"/>
      <c r="BX119" s="18"/>
      <c r="BY119" s="18"/>
      <c r="BZ119" s="18"/>
      <c r="CA119" s="18"/>
      <c r="CB119" s="18"/>
      <c r="CC119" s="18"/>
      <c r="CD119" s="18"/>
      <c r="CE119" s="18"/>
      <c r="CF119" s="18"/>
      <c r="CG119" s="18"/>
      <c r="CH119" s="18"/>
      <c r="CI119" s="18"/>
      <c r="CJ119" s="18"/>
      <c r="CK119" s="18"/>
      <c r="CL119" s="18"/>
      <c r="CM119" s="18"/>
      <c r="CN119" s="18"/>
      <c r="CO119" s="18"/>
      <c r="CP119" s="18"/>
      <c r="CQ119" s="18"/>
      <c r="CR119" s="18"/>
      <c r="CS119" s="18"/>
      <c r="CT119" s="18"/>
      <c r="CU119" s="18"/>
      <c r="CV119" s="18"/>
      <c r="CW119" s="18"/>
      <c r="CX119" s="18"/>
      <c r="CY119" s="18"/>
      <c r="CZ119" s="18"/>
      <c r="DA119" s="18"/>
      <c r="DB119" s="18"/>
      <c r="DC119" s="18"/>
      <c r="DD119" s="18"/>
      <c r="DE119" s="18"/>
      <c r="DF119" s="18"/>
      <c r="DG119" s="18"/>
      <c r="DH119" s="18"/>
      <c r="DI119" s="18"/>
      <c r="DJ119" s="18"/>
      <c r="DK119" s="18"/>
      <c r="DL119" s="18"/>
      <c r="DM119" s="18"/>
      <c r="DN119" s="18"/>
      <c r="DO119" s="18"/>
      <c r="DP119" s="18"/>
      <c r="DQ119" s="18"/>
      <c r="DR119" s="18"/>
      <c r="DS119" s="18"/>
      <c r="DT119" s="18"/>
      <c r="DU119" s="18"/>
      <c r="DV119" s="18"/>
      <c r="DW119" s="18"/>
      <c r="DX119" s="18"/>
      <c r="DY119" s="18"/>
      <c r="DZ119" s="18"/>
      <c r="EA119" s="18"/>
      <c r="EB119" s="18"/>
      <c r="EC119" s="18"/>
      <c r="ED119" s="18"/>
      <c r="EE119" s="18"/>
      <c r="EF119" s="18"/>
      <c r="EG119" s="18"/>
      <c r="EH119" s="18"/>
      <c r="EI119" s="18"/>
      <c r="EJ119" s="18"/>
      <c r="EK119" s="18"/>
      <c r="EL119" s="18"/>
      <c r="EM119" s="18"/>
      <c r="EN119" s="18"/>
      <c r="EO119" s="18"/>
      <c r="EP119" s="18"/>
      <c r="EQ119" s="18"/>
      <c r="ER119" s="18"/>
      <c r="ES119" s="18"/>
      <c r="ET119" s="18"/>
      <c r="EU119" s="18"/>
      <c r="EV119" s="18"/>
      <c r="EW119" s="18"/>
      <c r="EX119" s="18"/>
      <c r="EY119" s="18"/>
      <c r="EZ119" s="18"/>
      <c r="FA119" s="18"/>
      <c r="FB119" s="18"/>
      <c r="FC119" s="18"/>
      <c r="FD119" s="18"/>
      <c r="FE119" s="18"/>
      <c r="FF119" s="18"/>
      <c r="FG119" s="18"/>
      <c r="FH119" s="18"/>
      <c r="FI119" s="18"/>
      <c r="FJ119" s="18"/>
      <c r="FK119" s="18"/>
      <c r="FL119" s="18"/>
      <c r="FM119" s="18"/>
      <c r="FN119" s="18"/>
      <c r="FO119" s="18"/>
      <c r="FP119" s="18"/>
      <c r="FQ119" s="18"/>
      <c r="FR119" s="18"/>
      <c r="FS119" s="18"/>
      <c r="FT119" s="18"/>
      <c r="FU119" s="18"/>
      <c r="FV119" s="18"/>
      <c r="FW119" s="18"/>
      <c r="FX119" s="18"/>
      <c r="FY119" s="18"/>
      <c r="FZ119" s="18"/>
      <c r="GA119" s="18"/>
      <c r="GB119" s="18"/>
      <c r="GC119" s="18"/>
      <c r="GD119" s="18"/>
      <c r="GE119" s="18"/>
      <c r="GF119" s="18"/>
      <c r="GG119" s="18"/>
      <c r="GH119" s="18"/>
      <c r="GI119" s="18"/>
      <c r="GJ119" s="18"/>
      <c r="GK119" s="18"/>
      <c r="GL119" s="18"/>
      <c r="GM119" s="18"/>
      <c r="GN119" s="18"/>
      <c r="GO119" s="18"/>
      <c r="GP119" s="18"/>
      <c r="GQ119" s="18"/>
      <c r="GR119" s="18"/>
      <c r="GS119" s="18"/>
      <c r="GT119" s="18"/>
      <c r="GU119" s="18"/>
      <c r="GV119" s="18"/>
      <c r="GW119" s="18"/>
      <c r="GX119" s="18"/>
      <c r="GY119" s="18"/>
      <c r="GZ119" s="18"/>
      <c r="HA119" s="18"/>
      <c r="HB119" s="18"/>
      <c r="HC119" s="18"/>
      <c r="HD119" s="18"/>
      <c r="HE119" s="18"/>
      <c r="HF119" s="18"/>
      <c r="HG119" s="18"/>
      <c r="HH119" s="18"/>
      <c r="HI119" s="18"/>
      <c r="HJ119" s="18"/>
      <c r="HK119" s="18"/>
      <c r="HL119" s="18"/>
      <c r="HM119" s="18"/>
      <c r="HN119" s="18"/>
      <c r="HO119" s="18"/>
      <c r="HP119" s="18"/>
      <c r="HQ119" s="18"/>
      <c r="HR119" s="18"/>
      <c r="HS119" s="18"/>
      <c r="HT119" s="18"/>
      <c r="HU119" s="18"/>
      <c r="HV119" s="18"/>
      <c r="HW119" s="18"/>
      <c r="HX119" s="18"/>
      <c r="HY119" s="18"/>
      <c r="HZ119" s="18"/>
      <c r="IA119" s="18"/>
      <c r="IB119" s="18"/>
      <c r="IC119" s="18"/>
      <c r="ID119" s="18"/>
      <c r="IE119" s="18"/>
      <c r="IF119" s="18"/>
      <c r="IG119" s="18"/>
      <c r="IH119" s="18"/>
      <c r="II119" s="18"/>
      <c r="IJ119" s="18"/>
      <c r="IK119" s="18"/>
      <c r="IL119" s="18"/>
      <c r="IM119" s="18"/>
      <c r="IN119" s="18"/>
      <c r="IO119" s="18"/>
      <c r="IP119" s="18"/>
      <c r="IQ119" s="18"/>
      <c r="IR119" s="18"/>
      <c r="IS119" s="18"/>
      <c r="IT119" s="18"/>
      <c r="IU119" s="18"/>
      <c r="IV119" s="18"/>
      <c r="IW119" s="18"/>
      <c r="IX119" s="18"/>
      <c r="IY119" s="18"/>
      <c r="IZ119" s="18"/>
    </row>
    <row r="120" spans="2:260" s="20" customFormat="1">
      <c r="B120" s="18"/>
      <c r="C120" s="22"/>
      <c r="D120" s="23"/>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c r="AY120" s="18"/>
      <c r="AZ120" s="18"/>
      <c r="BA120" s="18"/>
      <c r="BB120" s="18"/>
      <c r="BC120" s="18"/>
      <c r="BD120" s="18"/>
      <c r="BE120" s="18"/>
      <c r="BF120" s="18"/>
      <c r="BG120" s="18"/>
      <c r="BH120" s="18"/>
      <c r="BI120" s="18"/>
      <c r="BJ120" s="18"/>
      <c r="BK120" s="18"/>
      <c r="BL120" s="18"/>
      <c r="BM120" s="18"/>
      <c r="BN120" s="18"/>
      <c r="BO120" s="18"/>
      <c r="BP120" s="18"/>
      <c r="BQ120" s="18"/>
      <c r="BR120" s="18"/>
      <c r="BS120" s="18"/>
      <c r="BT120" s="18"/>
      <c r="BU120" s="18"/>
      <c r="BV120" s="18"/>
      <c r="BW120" s="18"/>
      <c r="BX120" s="18"/>
      <c r="BY120" s="18"/>
      <c r="BZ120" s="18"/>
      <c r="CA120" s="18"/>
      <c r="CB120" s="18"/>
      <c r="CC120" s="18"/>
      <c r="CD120" s="18"/>
      <c r="CE120" s="18"/>
      <c r="CF120" s="18"/>
      <c r="CG120" s="18"/>
      <c r="CH120" s="18"/>
      <c r="CI120" s="18"/>
      <c r="CJ120" s="18"/>
      <c r="CK120" s="18"/>
      <c r="CL120" s="18"/>
      <c r="CM120" s="18"/>
      <c r="CN120" s="18"/>
      <c r="CO120" s="18"/>
      <c r="CP120" s="18"/>
      <c r="CQ120" s="18"/>
      <c r="CR120" s="18"/>
      <c r="CS120" s="18"/>
      <c r="CT120" s="18"/>
      <c r="CU120" s="18"/>
      <c r="CV120" s="18"/>
      <c r="CW120" s="18"/>
      <c r="CX120" s="18"/>
      <c r="CY120" s="18"/>
      <c r="CZ120" s="18"/>
      <c r="DA120" s="18"/>
      <c r="DB120" s="18"/>
      <c r="DC120" s="18"/>
      <c r="DD120" s="18"/>
      <c r="DE120" s="18"/>
      <c r="DF120" s="18"/>
      <c r="DG120" s="18"/>
      <c r="DH120" s="18"/>
      <c r="DI120" s="18"/>
      <c r="DJ120" s="18"/>
      <c r="DK120" s="18"/>
      <c r="DL120" s="18"/>
      <c r="DM120" s="18"/>
      <c r="DN120" s="18"/>
      <c r="DO120" s="18"/>
      <c r="DP120" s="18"/>
      <c r="DQ120" s="18"/>
      <c r="DR120" s="18"/>
      <c r="DS120" s="18"/>
      <c r="DT120" s="18"/>
      <c r="DU120" s="18"/>
      <c r="DV120" s="18"/>
      <c r="DW120" s="18"/>
      <c r="DX120" s="18"/>
      <c r="DY120" s="18"/>
      <c r="DZ120" s="18"/>
      <c r="EA120" s="18"/>
      <c r="EB120" s="18"/>
      <c r="EC120" s="18"/>
      <c r="ED120" s="18"/>
      <c r="EE120" s="18"/>
      <c r="EF120" s="18"/>
      <c r="EG120" s="18"/>
      <c r="EH120" s="18"/>
      <c r="EI120" s="18"/>
      <c r="EJ120" s="18"/>
      <c r="EK120" s="18"/>
      <c r="EL120" s="18"/>
      <c r="EM120" s="18"/>
      <c r="EN120" s="18"/>
      <c r="EO120" s="18"/>
      <c r="EP120" s="18"/>
      <c r="EQ120" s="18"/>
      <c r="ER120" s="18"/>
      <c r="ES120" s="18"/>
      <c r="ET120" s="18"/>
      <c r="EU120" s="18"/>
      <c r="EV120" s="18"/>
      <c r="EW120" s="18"/>
      <c r="EX120" s="18"/>
      <c r="EY120" s="18"/>
      <c r="EZ120" s="18"/>
      <c r="FA120" s="18"/>
      <c r="FB120" s="18"/>
      <c r="FC120" s="18"/>
      <c r="FD120" s="18"/>
      <c r="FE120" s="18"/>
      <c r="FF120" s="18"/>
      <c r="FG120" s="18"/>
      <c r="FH120" s="18"/>
      <c r="FI120" s="18"/>
      <c r="FJ120" s="18"/>
      <c r="FK120" s="18"/>
      <c r="FL120" s="18"/>
      <c r="FM120" s="18"/>
      <c r="FN120" s="18"/>
      <c r="FO120" s="18"/>
      <c r="FP120" s="18"/>
      <c r="FQ120" s="18"/>
      <c r="FR120" s="18"/>
      <c r="FS120" s="18"/>
      <c r="FT120" s="18"/>
      <c r="FU120" s="18"/>
      <c r="FV120" s="18"/>
      <c r="FW120" s="18"/>
      <c r="FX120" s="18"/>
      <c r="FY120" s="18"/>
      <c r="FZ120" s="18"/>
      <c r="GA120" s="18"/>
      <c r="GB120" s="18"/>
      <c r="GC120" s="18"/>
      <c r="GD120" s="18"/>
      <c r="GE120" s="18"/>
      <c r="GF120" s="18"/>
      <c r="GG120" s="18"/>
      <c r="GH120" s="18"/>
      <c r="GI120" s="18"/>
      <c r="GJ120" s="18"/>
      <c r="GK120" s="18"/>
      <c r="GL120" s="18"/>
      <c r="GM120" s="18"/>
      <c r="GN120" s="18"/>
      <c r="GO120" s="18"/>
      <c r="GP120" s="18"/>
      <c r="GQ120" s="18"/>
      <c r="GR120" s="18"/>
      <c r="GS120" s="18"/>
      <c r="GT120" s="18"/>
      <c r="GU120" s="18"/>
      <c r="GV120" s="18"/>
      <c r="GW120" s="18"/>
      <c r="GX120" s="18"/>
      <c r="GY120" s="18"/>
      <c r="GZ120" s="18"/>
      <c r="HA120" s="18"/>
      <c r="HB120" s="18"/>
      <c r="HC120" s="18"/>
      <c r="HD120" s="18"/>
      <c r="HE120" s="18"/>
      <c r="HF120" s="18"/>
      <c r="HG120" s="18"/>
      <c r="HH120" s="18"/>
      <c r="HI120" s="18"/>
      <c r="HJ120" s="18"/>
      <c r="HK120" s="18"/>
      <c r="HL120" s="18"/>
      <c r="HM120" s="18"/>
      <c r="HN120" s="18"/>
      <c r="HO120" s="18"/>
      <c r="HP120" s="18"/>
      <c r="HQ120" s="18"/>
      <c r="HR120" s="18"/>
      <c r="HS120" s="18"/>
      <c r="HT120" s="18"/>
      <c r="HU120" s="18"/>
      <c r="HV120" s="18"/>
      <c r="HW120" s="18"/>
      <c r="HX120" s="18"/>
      <c r="HY120" s="18"/>
      <c r="HZ120" s="18"/>
      <c r="IA120" s="18"/>
      <c r="IB120" s="18"/>
      <c r="IC120" s="18"/>
      <c r="ID120" s="18"/>
      <c r="IE120" s="18"/>
      <c r="IF120" s="18"/>
      <c r="IG120" s="18"/>
      <c r="IH120" s="18"/>
      <c r="II120" s="18"/>
      <c r="IJ120" s="18"/>
      <c r="IK120" s="18"/>
      <c r="IL120" s="18"/>
      <c r="IM120" s="18"/>
      <c r="IN120" s="18"/>
      <c r="IO120" s="18"/>
      <c r="IP120" s="18"/>
      <c r="IQ120" s="18"/>
      <c r="IR120" s="18"/>
      <c r="IS120" s="18"/>
      <c r="IT120" s="18"/>
      <c r="IU120" s="18"/>
      <c r="IV120" s="18"/>
      <c r="IW120" s="18"/>
      <c r="IX120" s="18"/>
      <c r="IY120" s="18"/>
      <c r="IZ120" s="18"/>
    </row>
    <row r="121" spans="2:260" s="20" customFormat="1">
      <c r="B121" s="18"/>
      <c r="C121" s="22"/>
      <c r="D121" s="23"/>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8"/>
      <c r="BH121" s="18"/>
      <c r="BI121" s="18"/>
      <c r="BJ121" s="18"/>
      <c r="BK121" s="18"/>
      <c r="BL121" s="18"/>
      <c r="BM121" s="18"/>
      <c r="BN121" s="18"/>
      <c r="BO121" s="18"/>
      <c r="BP121" s="18"/>
      <c r="BQ121" s="18"/>
      <c r="BR121" s="18"/>
      <c r="BS121" s="18"/>
      <c r="BT121" s="18"/>
      <c r="BU121" s="18"/>
      <c r="BV121" s="18"/>
      <c r="BW121" s="18"/>
      <c r="BX121" s="18"/>
      <c r="BY121" s="18"/>
      <c r="BZ121" s="18"/>
      <c r="CA121" s="18"/>
      <c r="CB121" s="18"/>
      <c r="CC121" s="18"/>
      <c r="CD121" s="18"/>
      <c r="CE121" s="18"/>
      <c r="CF121" s="18"/>
      <c r="CG121" s="18"/>
      <c r="CH121" s="18"/>
      <c r="CI121" s="18"/>
      <c r="CJ121" s="18"/>
      <c r="CK121" s="18"/>
      <c r="CL121" s="18"/>
      <c r="CM121" s="18"/>
      <c r="CN121" s="18"/>
      <c r="CO121" s="18"/>
      <c r="CP121" s="18"/>
      <c r="CQ121" s="18"/>
      <c r="CR121" s="18"/>
      <c r="CS121" s="18"/>
      <c r="CT121" s="18"/>
      <c r="CU121" s="18"/>
      <c r="CV121" s="18"/>
      <c r="CW121" s="18"/>
      <c r="CX121" s="18"/>
      <c r="CY121" s="18"/>
      <c r="CZ121" s="18"/>
      <c r="DA121" s="18"/>
      <c r="DB121" s="18"/>
      <c r="DC121" s="18"/>
      <c r="DD121" s="18"/>
      <c r="DE121" s="18"/>
      <c r="DF121" s="18"/>
      <c r="DG121" s="18"/>
      <c r="DH121" s="18"/>
      <c r="DI121" s="18"/>
      <c r="DJ121" s="18"/>
      <c r="DK121" s="18"/>
      <c r="DL121" s="18"/>
      <c r="DM121" s="18"/>
      <c r="DN121" s="18"/>
      <c r="DO121" s="18"/>
      <c r="DP121" s="18"/>
      <c r="DQ121" s="18"/>
      <c r="DR121" s="18"/>
      <c r="DS121" s="18"/>
      <c r="DT121" s="18"/>
      <c r="DU121" s="18"/>
      <c r="DV121" s="18"/>
      <c r="DW121" s="18"/>
      <c r="DX121" s="18"/>
      <c r="DY121" s="18"/>
      <c r="DZ121" s="18"/>
      <c r="EA121" s="18"/>
      <c r="EB121" s="18"/>
      <c r="EC121" s="18"/>
      <c r="ED121" s="18"/>
      <c r="EE121" s="18"/>
      <c r="EF121" s="18"/>
      <c r="EG121" s="18"/>
      <c r="EH121" s="18"/>
      <c r="EI121" s="18"/>
      <c r="EJ121" s="18"/>
      <c r="EK121" s="18"/>
      <c r="EL121" s="18"/>
      <c r="EM121" s="18"/>
      <c r="EN121" s="18"/>
      <c r="EO121" s="18"/>
      <c r="EP121" s="18"/>
      <c r="EQ121" s="18"/>
      <c r="ER121" s="18"/>
      <c r="ES121" s="18"/>
      <c r="ET121" s="18"/>
      <c r="EU121" s="18"/>
      <c r="EV121" s="18"/>
      <c r="EW121" s="18"/>
      <c r="EX121" s="18"/>
      <c r="EY121" s="18"/>
      <c r="EZ121" s="18"/>
      <c r="FA121" s="18"/>
      <c r="FB121" s="18"/>
      <c r="FC121" s="18"/>
      <c r="FD121" s="18"/>
      <c r="FE121" s="18"/>
      <c r="FF121" s="18"/>
      <c r="FG121" s="18"/>
      <c r="FH121" s="18"/>
      <c r="FI121" s="18"/>
      <c r="FJ121" s="18"/>
      <c r="FK121" s="18"/>
      <c r="FL121" s="18"/>
      <c r="FM121" s="18"/>
      <c r="FN121" s="18"/>
      <c r="FO121" s="18"/>
      <c r="FP121" s="18"/>
      <c r="FQ121" s="18"/>
      <c r="FR121" s="18"/>
      <c r="FS121" s="18"/>
      <c r="FT121" s="18"/>
      <c r="FU121" s="18"/>
      <c r="FV121" s="18"/>
      <c r="FW121" s="18"/>
      <c r="FX121" s="18"/>
      <c r="FY121" s="18"/>
      <c r="FZ121" s="18"/>
      <c r="GA121" s="18"/>
      <c r="GB121" s="18"/>
      <c r="GC121" s="18"/>
      <c r="GD121" s="18"/>
      <c r="GE121" s="18"/>
      <c r="GF121" s="18"/>
      <c r="GG121" s="18"/>
      <c r="GH121" s="18"/>
      <c r="GI121" s="18"/>
      <c r="GJ121" s="18"/>
      <c r="GK121" s="18"/>
      <c r="GL121" s="18"/>
      <c r="GM121" s="18"/>
      <c r="GN121" s="18"/>
      <c r="GO121" s="18"/>
      <c r="GP121" s="18"/>
      <c r="GQ121" s="18"/>
      <c r="GR121" s="18"/>
      <c r="GS121" s="18"/>
      <c r="GT121" s="18"/>
      <c r="GU121" s="18"/>
      <c r="GV121" s="18"/>
      <c r="GW121" s="18"/>
      <c r="GX121" s="18"/>
      <c r="GY121" s="18"/>
      <c r="GZ121" s="18"/>
      <c r="HA121" s="18"/>
      <c r="HB121" s="18"/>
      <c r="HC121" s="18"/>
      <c r="HD121" s="18"/>
      <c r="HE121" s="18"/>
      <c r="HF121" s="18"/>
      <c r="HG121" s="18"/>
      <c r="HH121" s="18"/>
      <c r="HI121" s="18"/>
      <c r="HJ121" s="18"/>
      <c r="HK121" s="18"/>
      <c r="HL121" s="18"/>
      <c r="HM121" s="18"/>
      <c r="HN121" s="18"/>
      <c r="HO121" s="18"/>
      <c r="HP121" s="18"/>
      <c r="HQ121" s="18"/>
      <c r="HR121" s="18"/>
      <c r="HS121" s="18"/>
      <c r="HT121" s="18"/>
      <c r="HU121" s="18"/>
      <c r="HV121" s="18"/>
      <c r="HW121" s="18"/>
      <c r="HX121" s="18"/>
      <c r="HY121" s="18"/>
      <c r="HZ121" s="18"/>
      <c r="IA121" s="18"/>
      <c r="IB121" s="18"/>
      <c r="IC121" s="18"/>
      <c r="ID121" s="18"/>
      <c r="IE121" s="18"/>
      <c r="IF121" s="18"/>
      <c r="IG121" s="18"/>
      <c r="IH121" s="18"/>
      <c r="II121" s="18"/>
      <c r="IJ121" s="18"/>
      <c r="IK121" s="18"/>
      <c r="IL121" s="18"/>
      <c r="IM121" s="18"/>
      <c r="IN121" s="18"/>
      <c r="IO121" s="18"/>
      <c r="IP121" s="18"/>
      <c r="IQ121" s="18"/>
      <c r="IR121" s="18"/>
      <c r="IS121" s="18"/>
      <c r="IT121" s="18"/>
      <c r="IU121" s="18"/>
      <c r="IV121" s="18"/>
      <c r="IW121" s="18"/>
      <c r="IX121" s="18"/>
      <c r="IY121" s="18"/>
      <c r="IZ121" s="18"/>
    </row>
    <row r="122" spans="2:260" s="20" customFormat="1">
      <c r="B122" s="18"/>
      <c r="C122" s="22"/>
      <c r="D122" s="23"/>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c r="AY122" s="18"/>
      <c r="AZ122" s="18"/>
      <c r="BA122" s="18"/>
      <c r="BB122" s="18"/>
      <c r="BC122" s="18"/>
      <c r="BD122" s="18"/>
      <c r="BE122" s="18"/>
      <c r="BF122" s="18"/>
      <c r="BG122" s="18"/>
      <c r="BH122" s="18"/>
      <c r="BI122" s="18"/>
      <c r="BJ122" s="18"/>
      <c r="BK122" s="18"/>
      <c r="BL122" s="18"/>
      <c r="BM122" s="18"/>
      <c r="BN122" s="18"/>
      <c r="BO122" s="18"/>
      <c r="BP122" s="18"/>
      <c r="BQ122" s="18"/>
      <c r="BR122" s="18"/>
      <c r="BS122" s="18"/>
      <c r="BT122" s="18"/>
      <c r="BU122" s="18"/>
      <c r="BV122" s="18"/>
      <c r="BW122" s="18"/>
      <c r="BX122" s="18"/>
      <c r="BY122" s="18"/>
      <c r="BZ122" s="18"/>
      <c r="CA122" s="18"/>
      <c r="CB122" s="18"/>
      <c r="CC122" s="18"/>
      <c r="CD122" s="18"/>
      <c r="CE122" s="18"/>
      <c r="CF122" s="18"/>
      <c r="CG122" s="18"/>
      <c r="CH122" s="18"/>
      <c r="CI122" s="18"/>
      <c r="CJ122" s="18"/>
      <c r="CK122" s="18"/>
      <c r="CL122" s="18"/>
      <c r="CM122" s="18"/>
      <c r="CN122" s="18"/>
      <c r="CO122" s="18"/>
      <c r="CP122" s="18"/>
      <c r="CQ122" s="18"/>
      <c r="CR122" s="18"/>
      <c r="CS122" s="18"/>
      <c r="CT122" s="18"/>
      <c r="CU122" s="18"/>
      <c r="CV122" s="18"/>
      <c r="CW122" s="18"/>
      <c r="CX122" s="18"/>
      <c r="CY122" s="18"/>
      <c r="CZ122" s="18"/>
      <c r="DA122" s="18"/>
      <c r="DB122" s="18"/>
      <c r="DC122" s="18"/>
      <c r="DD122" s="18"/>
      <c r="DE122" s="18"/>
      <c r="DF122" s="18"/>
      <c r="DG122" s="18"/>
      <c r="DH122" s="18"/>
      <c r="DI122" s="18"/>
      <c r="DJ122" s="18"/>
      <c r="DK122" s="18"/>
      <c r="DL122" s="18"/>
      <c r="DM122" s="18"/>
      <c r="DN122" s="18"/>
      <c r="DO122" s="18"/>
      <c r="DP122" s="18"/>
      <c r="DQ122" s="18"/>
      <c r="DR122" s="18"/>
      <c r="DS122" s="18"/>
      <c r="DT122" s="18"/>
      <c r="DU122" s="18"/>
      <c r="DV122" s="18"/>
      <c r="DW122" s="18"/>
      <c r="DX122" s="18"/>
      <c r="DY122" s="18"/>
      <c r="DZ122" s="18"/>
      <c r="EA122" s="18"/>
      <c r="EB122" s="18"/>
      <c r="EC122" s="18"/>
      <c r="ED122" s="18"/>
      <c r="EE122" s="18"/>
      <c r="EF122" s="18"/>
      <c r="EG122" s="18"/>
      <c r="EH122" s="18"/>
      <c r="EI122" s="18"/>
      <c r="EJ122" s="18"/>
      <c r="EK122" s="18"/>
      <c r="EL122" s="18"/>
      <c r="EM122" s="18"/>
      <c r="EN122" s="18"/>
      <c r="EO122" s="18"/>
      <c r="EP122" s="18"/>
      <c r="EQ122" s="18"/>
      <c r="ER122" s="18"/>
      <c r="ES122" s="18"/>
      <c r="ET122" s="18"/>
      <c r="EU122" s="18"/>
      <c r="EV122" s="18"/>
      <c r="EW122" s="18"/>
      <c r="EX122" s="18"/>
      <c r="EY122" s="18"/>
      <c r="EZ122" s="18"/>
      <c r="FA122" s="18"/>
      <c r="FB122" s="18"/>
      <c r="FC122" s="18"/>
      <c r="FD122" s="18"/>
      <c r="FE122" s="18"/>
      <c r="FF122" s="18"/>
      <c r="FG122" s="18"/>
      <c r="FH122" s="18"/>
      <c r="FI122" s="18"/>
      <c r="FJ122" s="18"/>
      <c r="FK122" s="18"/>
      <c r="FL122" s="18"/>
      <c r="FM122" s="18"/>
      <c r="FN122" s="18"/>
      <c r="FO122" s="18"/>
      <c r="FP122" s="18"/>
      <c r="FQ122" s="18"/>
      <c r="FR122" s="18"/>
      <c r="FS122" s="18"/>
      <c r="FT122" s="18"/>
      <c r="FU122" s="18"/>
      <c r="FV122" s="18"/>
      <c r="FW122" s="18"/>
      <c r="FX122" s="18"/>
      <c r="FY122" s="18"/>
      <c r="FZ122" s="18"/>
      <c r="GA122" s="18"/>
      <c r="GB122" s="18"/>
      <c r="GC122" s="18"/>
      <c r="GD122" s="18"/>
      <c r="GE122" s="18"/>
      <c r="GF122" s="18"/>
      <c r="GG122" s="18"/>
      <c r="GH122" s="18"/>
      <c r="GI122" s="18"/>
      <c r="GJ122" s="18"/>
      <c r="GK122" s="18"/>
      <c r="GL122" s="18"/>
      <c r="GM122" s="18"/>
      <c r="GN122" s="18"/>
      <c r="GO122" s="18"/>
      <c r="GP122" s="18"/>
      <c r="GQ122" s="18"/>
      <c r="GR122" s="18"/>
      <c r="GS122" s="18"/>
      <c r="GT122" s="18"/>
      <c r="GU122" s="18"/>
      <c r="GV122" s="18"/>
      <c r="GW122" s="18"/>
      <c r="GX122" s="18"/>
      <c r="GY122" s="18"/>
      <c r="GZ122" s="18"/>
      <c r="HA122" s="18"/>
      <c r="HB122" s="18"/>
      <c r="HC122" s="18"/>
      <c r="HD122" s="18"/>
      <c r="HE122" s="18"/>
      <c r="HF122" s="18"/>
      <c r="HG122" s="18"/>
      <c r="HH122" s="18"/>
      <c r="HI122" s="18"/>
      <c r="HJ122" s="18"/>
      <c r="HK122" s="18"/>
      <c r="HL122" s="18"/>
      <c r="HM122" s="18"/>
      <c r="HN122" s="18"/>
      <c r="HO122" s="18"/>
      <c r="HP122" s="18"/>
      <c r="HQ122" s="18"/>
      <c r="HR122" s="18"/>
      <c r="HS122" s="18"/>
      <c r="HT122" s="18"/>
      <c r="HU122" s="18"/>
      <c r="HV122" s="18"/>
      <c r="HW122" s="18"/>
      <c r="HX122" s="18"/>
      <c r="HY122" s="18"/>
      <c r="HZ122" s="18"/>
      <c r="IA122" s="18"/>
      <c r="IB122" s="18"/>
      <c r="IC122" s="18"/>
      <c r="ID122" s="18"/>
      <c r="IE122" s="18"/>
      <c r="IF122" s="18"/>
      <c r="IG122" s="18"/>
      <c r="IH122" s="18"/>
      <c r="II122" s="18"/>
      <c r="IJ122" s="18"/>
      <c r="IK122" s="18"/>
      <c r="IL122" s="18"/>
      <c r="IM122" s="18"/>
      <c r="IN122" s="18"/>
      <c r="IO122" s="18"/>
      <c r="IP122" s="18"/>
      <c r="IQ122" s="18"/>
      <c r="IR122" s="18"/>
      <c r="IS122" s="18"/>
      <c r="IT122" s="18"/>
      <c r="IU122" s="18"/>
      <c r="IV122" s="18"/>
      <c r="IW122" s="18"/>
      <c r="IX122" s="18"/>
      <c r="IY122" s="18"/>
      <c r="IZ122" s="18"/>
    </row>
    <row r="123" spans="2:260" s="20" customFormat="1">
      <c r="B123" s="18"/>
      <c r="C123" s="22"/>
      <c r="D123" s="23"/>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c r="AY123" s="18"/>
      <c r="AZ123" s="18"/>
      <c r="BA123" s="18"/>
      <c r="BB123" s="18"/>
      <c r="BC123" s="18"/>
      <c r="BD123" s="18"/>
      <c r="BE123" s="18"/>
      <c r="BF123" s="18"/>
      <c r="BG123" s="18"/>
      <c r="BH123" s="18"/>
      <c r="BI123" s="18"/>
      <c r="BJ123" s="18"/>
      <c r="BK123" s="18"/>
      <c r="BL123" s="18"/>
      <c r="BM123" s="18"/>
      <c r="BN123" s="18"/>
      <c r="BO123" s="18"/>
      <c r="BP123" s="18"/>
      <c r="BQ123" s="18"/>
      <c r="BR123" s="18"/>
      <c r="BS123" s="18"/>
      <c r="BT123" s="18"/>
      <c r="BU123" s="18"/>
      <c r="BV123" s="18"/>
      <c r="BW123" s="18"/>
      <c r="BX123" s="18"/>
      <c r="BY123" s="18"/>
      <c r="BZ123" s="18"/>
      <c r="CA123" s="18"/>
      <c r="CB123" s="18"/>
      <c r="CC123" s="18"/>
      <c r="CD123" s="18"/>
      <c r="CE123" s="18"/>
      <c r="CF123" s="18"/>
      <c r="CG123" s="18"/>
      <c r="CH123" s="18"/>
      <c r="CI123" s="18"/>
      <c r="CJ123" s="18"/>
      <c r="CK123" s="18"/>
      <c r="CL123" s="18"/>
      <c r="CM123" s="18"/>
      <c r="CN123" s="18"/>
      <c r="CO123" s="18"/>
      <c r="CP123" s="18"/>
      <c r="CQ123" s="18"/>
      <c r="CR123" s="18"/>
      <c r="CS123" s="18"/>
      <c r="CT123" s="18"/>
      <c r="CU123" s="18"/>
      <c r="CV123" s="18"/>
      <c r="CW123" s="18"/>
      <c r="CX123" s="18"/>
      <c r="CY123" s="18"/>
      <c r="CZ123" s="18"/>
      <c r="DA123" s="18"/>
      <c r="DB123" s="18"/>
      <c r="DC123" s="18"/>
      <c r="DD123" s="18"/>
      <c r="DE123" s="18"/>
      <c r="DF123" s="18"/>
      <c r="DG123" s="18"/>
      <c r="DH123" s="18"/>
      <c r="DI123" s="18"/>
      <c r="DJ123" s="18"/>
      <c r="DK123" s="18"/>
      <c r="DL123" s="18"/>
      <c r="DM123" s="18"/>
      <c r="DN123" s="18"/>
      <c r="DO123" s="18"/>
      <c r="DP123" s="18"/>
      <c r="DQ123" s="18"/>
      <c r="DR123" s="18"/>
      <c r="DS123" s="18"/>
      <c r="DT123" s="18"/>
      <c r="DU123" s="18"/>
      <c r="DV123" s="18"/>
      <c r="DW123" s="18"/>
      <c r="DX123" s="18"/>
      <c r="DY123" s="18"/>
      <c r="DZ123" s="18"/>
      <c r="EA123" s="18"/>
      <c r="EB123" s="18"/>
      <c r="EC123" s="18"/>
      <c r="ED123" s="18"/>
      <c r="EE123" s="18"/>
      <c r="EF123" s="18"/>
      <c r="EG123" s="18"/>
      <c r="EH123" s="18"/>
      <c r="EI123" s="18"/>
      <c r="EJ123" s="18"/>
      <c r="EK123" s="18"/>
      <c r="EL123" s="18"/>
      <c r="EM123" s="18"/>
      <c r="EN123" s="18"/>
      <c r="EO123" s="18"/>
      <c r="EP123" s="18"/>
      <c r="EQ123" s="18"/>
      <c r="ER123" s="18"/>
      <c r="ES123" s="18"/>
      <c r="ET123" s="18"/>
      <c r="EU123" s="18"/>
      <c r="EV123" s="18"/>
      <c r="EW123" s="18"/>
      <c r="EX123" s="18"/>
      <c r="EY123" s="18"/>
      <c r="EZ123" s="18"/>
      <c r="FA123" s="18"/>
      <c r="FB123" s="18"/>
      <c r="FC123" s="18"/>
      <c r="FD123" s="18"/>
      <c r="FE123" s="18"/>
      <c r="FF123" s="18"/>
      <c r="FG123" s="18"/>
      <c r="FH123" s="18"/>
      <c r="FI123" s="18"/>
      <c r="FJ123" s="18"/>
      <c r="FK123" s="18"/>
      <c r="FL123" s="18"/>
      <c r="FM123" s="18"/>
      <c r="FN123" s="18"/>
      <c r="FO123" s="18"/>
      <c r="FP123" s="18"/>
      <c r="FQ123" s="18"/>
      <c r="FR123" s="18"/>
      <c r="FS123" s="18"/>
      <c r="FT123" s="18"/>
      <c r="FU123" s="18"/>
      <c r="FV123" s="18"/>
      <c r="FW123" s="18"/>
      <c r="FX123" s="18"/>
      <c r="FY123" s="18"/>
      <c r="FZ123" s="18"/>
      <c r="GA123" s="18"/>
      <c r="GB123" s="18"/>
      <c r="GC123" s="18"/>
      <c r="GD123" s="18"/>
      <c r="GE123" s="18"/>
      <c r="GF123" s="18"/>
      <c r="GG123" s="18"/>
      <c r="GH123" s="18"/>
      <c r="GI123" s="18"/>
      <c r="GJ123" s="18"/>
      <c r="GK123" s="18"/>
      <c r="GL123" s="18"/>
      <c r="GM123" s="18"/>
      <c r="GN123" s="18"/>
      <c r="GO123" s="18"/>
      <c r="GP123" s="18"/>
      <c r="GQ123" s="18"/>
      <c r="GR123" s="18"/>
      <c r="GS123" s="18"/>
      <c r="GT123" s="18"/>
      <c r="GU123" s="18"/>
      <c r="GV123" s="18"/>
      <c r="GW123" s="18"/>
      <c r="GX123" s="18"/>
      <c r="GY123" s="18"/>
      <c r="GZ123" s="18"/>
      <c r="HA123" s="18"/>
      <c r="HB123" s="18"/>
      <c r="HC123" s="18"/>
      <c r="HD123" s="18"/>
      <c r="HE123" s="18"/>
      <c r="HF123" s="18"/>
      <c r="HG123" s="18"/>
      <c r="HH123" s="18"/>
      <c r="HI123" s="18"/>
      <c r="HJ123" s="18"/>
      <c r="HK123" s="18"/>
      <c r="HL123" s="18"/>
      <c r="HM123" s="18"/>
      <c r="HN123" s="18"/>
      <c r="HO123" s="18"/>
      <c r="HP123" s="18"/>
      <c r="HQ123" s="18"/>
      <c r="HR123" s="18"/>
      <c r="HS123" s="18"/>
      <c r="HT123" s="18"/>
      <c r="HU123" s="18"/>
      <c r="HV123" s="18"/>
      <c r="HW123" s="18"/>
      <c r="HX123" s="18"/>
      <c r="HY123" s="18"/>
      <c r="HZ123" s="18"/>
      <c r="IA123" s="18"/>
      <c r="IB123" s="18"/>
      <c r="IC123" s="18"/>
      <c r="ID123" s="18"/>
      <c r="IE123" s="18"/>
      <c r="IF123" s="18"/>
      <c r="IG123" s="18"/>
      <c r="IH123" s="18"/>
      <c r="II123" s="18"/>
      <c r="IJ123" s="18"/>
      <c r="IK123" s="18"/>
      <c r="IL123" s="18"/>
      <c r="IM123" s="18"/>
      <c r="IN123" s="18"/>
      <c r="IO123" s="18"/>
      <c r="IP123" s="18"/>
      <c r="IQ123" s="18"/>
      <c r="IR123" s="18"/>
      <c r="IS123" s="18"/>
      <c r="IT123" s="18"/>
      <c r="IU123" s="18"/>
      <c r="IV123" s="18"/>
      <c r="IW123" s="18"/>
      <c r="IX123" s="18"/>
      <c r="IY123" s="18"/>
      <c r="IZ123" s="18"/>
    </row>
    <row r="124" spans="2:260" s="20" customFormat="1">
      <c r="B124" s="18"/>
      <c r="C124" s="22"/>
      <c r="D124" s="23"/>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c r="AX124" s="18"/>
      <c r="AY124" s="18"/>
      <c r="AZ124" s="18"/>
      <c r="BA124" s="18"/>
      <c r="BB124" s="18"/>
      <c r="BC124" s="18"/>
      <c r="BD124" s="18"/>
      <c r="BE124" s="18"/>
      <c r="BF124" s="18"/>
      <c r="BG124" s="18"/>
      <c r="BH124" s="18"/>
      <c r="BI124" s="18"/>
      <c r="BJ124" s="18"/>
      <c r="BK124" s="18"/>
      <c r="BL124" s="18"/>
      <c r="BM124" s="18"/>
      <c r="BN124" s="18"/>
      <c r="BO124" s="18"/>
      <c r="BP124" s="18"/>
      <c r="BQ124" s="18"/>
      <c r="BR124" s="18"/>
      <c r="BS124" s="18"/>
      <c r="BT124" s="18"/>
      <c r="BU124" s="18"/>
      <c r="BV124" s="18"/>
      <c r="BW124" s="18"/>
      <c r="BX124" s="18"/>
      <c r="BY124" s="18"/>
      <c r="BZ124" s="18"/>
      <c r="CA124" s="18"/>
      <c r="CB124" s="18"/>
      <c r="CC124" s="18"/>
      <c r="CD124" s="18"/>
      <c r="CE124" s="18"/>
      <c r="CF124" s="18"/>
      <c r="CG124" s="18"/>
      <c r="CH124" s="18"/>
      <c r="CI124" s="18"/>
      <c r="CJ124" s="18"/>
      <c r="CK124" s="18"/>
      <c r="CL124" s="18"/>
      <c r="CM124" s="18"/>
      <c r="CN124" s="18"/>
      <c r="CO124" s="18"/>
      <c r="CP124" s="18"/>
      <c r="CQ124" s="18"/>
      <c r="CR124" s="18"/>
      <c r="CS124" s="18"/>
      <c r="CT124" s="18"/>
      <c r="CU124" s="18"/>
      <c r="CV124" s="18"/>
      <c r="CW124" s="18"/>
      <c r="CX124" s="18"/>
      <c r="CY124" s="18"/>
      <c r="CZ124" s="18"/>
      <c r="DA124" s="18"/>
      <c r="DB124" s="18"/>
      <c r="DC124" s="18"/>
      <c r="DD124" s="18"/>
      <c r="DE124" s="18"/>
      <c r="DF124" s="18"/>
      <c r="DG124" s="18"/>
      <c r="DH124" s="18"/>
      <c r="DI124" s="18"/>
      <c r="DJ124" s="18"/>
      <c r="DK124" s="18"/>
      <c r="DL124" s="18"/>
      <c r="DM124" s="18"/>
      <c r="DN124" s="18"/>
      <c r="DO124" s="18"/>
      <c r="DP124" s="18"/>
      <c r="DQ124" s="18"/>
      <c r="DR124" s="18"/>
      <c r="DS124" s="18"/>
      <c r="DT124" s="18"/>
      <c r="DU124" s="18"/>
      <c r="DV124" s="18"/>
      <c r="DW124" s="18"/>
      <c r="DX124" s="18"/>
      <c r="DY124" s="18"/>
      <c r="DZ124" s="18"/>
      <c r="EA124" s="18"/>
      <c r="EB124" s="18"/>
      <c r="EC124" s="18"/>
      <c r="ED124" s="18"/>
      <c r="EE124" s="18"/>
      <c r="EF124" s="18"/>
      <c r="EG124" s="18"/>
      <c r="EH124" s="18"/>
      <c r="EI124" s="18"/>
      <c r="EJ124" s="18"/>
      <c r="EK124" s="18"/>
      <c r="EL124" s="18"/>
      <c r="EM124" s="18"/>
      <c r="EN124" s="18"/>
      <c r="EO124" s="18"/>
      <c r="EP124" s="18"/>
      <c r="EQ124" s="18"/>
      <c r="ER124" s="18"/>
      <c r="ES124" s="18"/>
      <c r="ET124" s="18"/>
      <c r="EU124" s="18"/>
      <c r="EV124" s="18"/>
      <c r="EW124" s="18"/>
      <c r="EX124" s="18"/>
      <c r="EY124" s="18"/>
      <c r="EZ124" s="18"/>
      <c r="FA124" s="18"/>
      <c r="FB124" s="18"/>
      <c r="FC124" s="18"/>
      <c r="FD124" s="18"/>
      <c r="FE124" s="18"/>
      <c r="FF124" s="18"/>
      <c r="FG124" s="18"/>
      <c r="FH124" s="18"/>
      <c r="FI124" s="18"/>
      <c r="FJ124" s="18"/>
      <c r="FK124" s="18"/>
      <c r="FL124" s="18"/>
      <c r="FM124" s="18"/>
      <c r="FN124" s="18"/>
      <c r="FO124" s="18"/>
      <c r="FP124" s="18"/>
      <c r="FQ124" s="18"/>
      <c r="FR124" s="18"/>
      <c r="FS124" s="18"/>
      <c r="FT124" s="18"/>
      <c r="FU124" s="18"/>
      <c r="FV124" s="18"/>
      <c r="FW124" s="18"/>
      <c r="FX124" s="18"/>
      <c r="FY124" s="18"/>
      <c r="FZ124" s="18"/>
      <c r="GA124" s="18"/>
      <c r="GB124" s="18"/>
      <c r="GC124" s="18"/>
      <c r="GD124" s="18"/>
      <c r="GE124" s="18"/>
      <c r="GF124" s="18"/>
      <c r="GG124" s="18"/>
      <c r="GH124" s="18"/>
      <c r="GI124" s="18"/>
      <c r="GJ124" s="18"/>
      <c r="GK124" s="18"/>
      <c r="GL124" s="18"/>
      <c r="GM124" s="18"/>
      <c r="GN124" s="18"/>
      <c r="GO124" s="18"/>
      <c r="GP124" s="18"/>
      <c r="GQ124" s="18"/>
      <c r="GR124" s="18"/>
      <c r="GS124" s="18"/>
      <c r="GT124" s="18"/>
      <c r="GU124" s="18"/>
      <c r="GV124" s="18"/>
      <c r="GW124" s="18"/>
      <c r="GX124" s="18"/>
      <c r="GY124" s="18"/>
      <c r="GZ124" s="18"/>
      <c r="HA124" s="18"/>
      <c r="HB124" s="18"/>
      <c r="HC124" s="18"/>
      <c r="HD124" s="18"/>
      <c r="HE124" s="18"/>
      <c r="HF124" s="18"/>
      <c r="HG124" s="18"/>
      <c r="HH124" s="18"/>
      <c r="HI124" s="18"/>
      <c r="HJ124" s="18"/>
      <c r="HK124" s="18"/>
      <c r="HL124" s="18"/>
      <c r="HM124" s="18"/>
      <c r="HN124" s="18"/>
      <c r="HO124" s="18"/>
      <c r="HP124" s="18"/>
      <c r="HQ124" s="18"/>
      <c r="HR124" s="18"/>
      <c r="HS124" s="18"/>
      <c r="HT124" s="18"/>
      <c r="HU124" s="18"/>
      <c r="HV124" s="18"/>
      <c r="HW124" s="18"/>
      <c r="HX124" s="18"/>
      <c r="HY124" s="18"/>
      <c r="HZ124" s="18"/>
      <c r="IA124" s="18"/>
      <c r="IB124" s="18"/>
      <c r="IC124" s="18"/>
      <c r="ID124" s="18"/>
      <c r="IE124" s="18"/>
      <c r="IF124" s="18"/>
      <c r="IG124" s="18"/>
      <c r="IH124" s="18"/>
      <c r="II124" s="18"/>
      <c r="IJ124" s="18"/>
      <c r="IK124" s="18"/>
      <c r="IL124" s="18"/>
      <c r="IM124" s="18"/>
      <c r="IN124" s="18"/>
      <c r="IO124" s="18"/>
      <c r="IP124" s="18"/>
      <c r="IQ124" s="18"/>
      <c r="IR124" s="18"/>
      <c r="IS124" s="18"/>
      <c r="IT124" s="18"/>
      <c r="IU124" s="18"/>
      <c r="IV124" s="18"/>
      <c r="IW124" s="18"/>
      <c r="IX124" s="18"/>
      <c r="IY124" s="18"/>
      <c r="IZ124" s="18"/>
    </row>
    <row r="125" spans="2:260" s="20" customFormat="1">
      <c r="B125" s="18"/>
      <c r="C125" s="22"/>
      <c r="D125" s="23"/>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c r="AY125" s="18"/>
      <c r="AZ125" s="18"/>
      <c r="BA125" s="18"/>
      <c r="BB125" s="18"/>
      <c r="BC125" s="18"/>
      <c r="BD125" s="18"/>
      <c r="BE125" s="18"/>
      <c r="BF125" s="18"/>
      <c r="BG125" s="18"/>
      <c r="BH125" s="18"/>
      <c r="BI125" s="18"/>
      <c r="BJ125" s="18"/>
      <c r="BK125" s="18"/>
      <c r="BL125" s="18"/>
      <c r="BM125" s="18"/>
      <c r="BN125" s="18"/>
      <c r="BO125" s="18"/>
      <c r="BP125" s="18"/>
      <c r="BQ125" s="18"/>
      <c r="BR125" s="18"/>
      <c r="BS125" s="18"/>
      <c r="BT125" s="18"/>
      <c r="BU125" s="18"/>
      <c r="BV125" s="18"/>
      <c r="BW125" s="18"/>
      <c r="BX125" s="18"/>
      <c r="BY125" s="18"/>
      <c r="BZ125" s="18"/>
      <c r="CA125" s="18"/>
      <c r="CB125" s="18"/>
      <c r="CC125" s="18"/>
      <c r="CD125" s="18"/>
      <c r="CE125" s="18"/>
      <c r="CF125" s="18"/>
      <c r="CG125" s="18"/>
      <c r="CH125" s="18"/>
      <c r="CI125" s="18"/>
      <c r="CJ125" s="18"/>
      <c r="CK125" s="18"/>
      <c r="CL125" s="18"/>
      <c r="CM125" s="18"/>
      <c r="CN125" s="18"/>
      <c r="CO125" s="18"/>
      <c r="CP125" s="18"/>
      <c r="CQ125" s="18"/>
      <c r="CR125" s="18"/>
      <c r="CS125" s="18"/>
      <c r="CT125" s="18"/>
      <c r="CU125" s="18"/>
      <c r="CV125" s="18"/>
      <c r="CW125" s="18"/>
      <c r="CX125" s="18"/>
      <c r="CY125" s="18"/>
      <c r="CZ125" s="18"/>
      <c r="DA125" s="18"/>
      <c r="DB125" s="18"/>
      <c r="DC125" s="18"/>
      <c r="DD125" s="18"/>
      <c r="DE125" s="18"/>
      <c r="DF125" s="18"/>
      <c r="DG125" s="18"/>
      <c r="DH125" s="18"/>
      <c r="DI125" s="18"/>
      <c r="DJ125" s="18"/>
      <c r="DK125" s="18"/>
      <c r="DL125" s="18"/>
      <c r="DM125" s="18"/>
      <c r="DN125" s="18"/>
      <c r="DO125" s="18"/>
      <c r="DP125" s="18"/>
      <c r="DQ125" s="18"/>
      <c r="DR125" s="18"/>
      <c r="DS125" s="18"/>
      <c r="DT125" s="18"/>
      <c r="DU125" s="18"/>
      <c r="DV125" s="18"/>
      <c r="DW125" s="18"/>
      <c r="DX125" s="18"/>
      <c r="DY125" s="18"/>
      <c r="DZ125" s="18"/>
      <c r="EA125" s="18"/>
      <c r="EB125" s="18"/>
      <c r="EC125" s="18"/>
      <c r="ED125" s="18"/>
      <c r="EE125" s="18"/>
      <c r="EF125" s="18"/>
      <c r="EG125" s="18"/>
      <c r="EH125" s="18"/>
      <c r="EI125" s="18"/>
      <c r="EJ125" s="18"/>
      <c r="EK125" s="18"/>
      <c r="EL125" s="18"/>
      <c r="EM125" s="18"/>
      <c r="EN125" s="18"/>
      <c r="EO125" s="18"/>
      <c r="EP125" s="18"/>
      <c r="EQ125" s="18"/>
      <c r="ER125" s="18"/>
      <c r="ES125" s="18"/>
      <c r="ET125" s="18"/>
      <c r="EU125" s="18"/>
      <c r="EV125" s="18"/>
      <c r="EW125" s="18"/>
      <c r="EX125" s="18"/>
      <c r="EY125" s="18"/>
      <c r="EZ125" s="18"/>
      <c r="FA125" s="18"/>
      <c r="FB125" s="18"/>
      <c r="FC125" s="18"/>
      <c r="FD125" s="18"/>
      <c r="FE125" s="18"/>
      <c r="FF125" s="18"/>
      <c r="FG125" s="18"/>
      <c r="FH125" s="18"/>
      <c r="FI125" s="18"/>
      <c r="FJ125" s="18"/>
      <c r="FK125" s="18"/>
      <c r="FL125" s="18"/>
      <c r="FM125" s="18"/>
      <c r="FN125" s="18"/>
      <c r="FO125" s="18"/>
      <c r="FP125" s="18"/>
      <c r="FQ125" s="18"/>
      <c r="FR125" s="18"/>
      <c r="FS125" s="18"/>
      <c r="FT125" s="18"/>
      <c r="FU125" s="18"/>
      <c r="FV125" s="18"/>
      <c r="FW125" s="18"/>
      <c r="FX125" s="18"/>
      <c r="FY125" s="18"/>
      <c r="FZ125" s="18"/>
      <c r="GA125" s="18"/>
      <c r="GB125" s="18"/>
      <c r="GC125" s="18"/>
      <c r="GD125" s="18"/>
      <c r="GE125" s="18"/>
      <c r="GF125" s="18"/>
      <c r="GG125" s="18"/>
      <c r="GH125" s="18"/>
      <c r="GI125" s="18"/>
      <c r="GJ125" s="18"/>
      <c r="GK125" s="18"/>
      <c r="GL125" s="18"/>
      <c r="GM125" s="18"/>
      <c r="GN125" s="18"/>
      <c r="GO125" s="18"/>
      <c r="GP125" s="18"/>
      <c r="GQ125" s="18"/>
      <c r="GR125" s="18"/>
      <c r="GS125" s="18"/>
      <c r="GT125" s="18"/>
      <c r="GU125" s="18"/>
      <c r="GV125" s="18"/>
      <c r="GW125" s="18"/>
      <c r="GX125" s="18"/>
      <c r="GY125" s="18"/>
      <c r="GZ125" s="18"/>
      <c r="HA125" s="18"/>
      <c r="HB125" s="18"/>
      <c r="HC125" s="18"/>
      <c r="HD125" s="18"/>
      <c r="HE125" s="18"/>
      <c r="HF125" s="18"/>
      <c r="HG125" s="18"/>
      <c r="HH125" s="18"/>
      <c r="HI125" s="18"/>
      <c r="HJ125" s="18"/>
      <c r="HK125" s="18"/>
      <c r="HL125" s="18"/>
      <c r="HM125" s="18"/>
      <c r="HN125" s="18"/>
      <c r="HO125" s="18"/>
      <c r="HP125" s="18"/>
      <c r="HQ125" s="18"/>
      <c r="HR125" s="18"/>
      <c r="HS125" s="18"/>
      <c r="HT125" s="18"/>
      <c r="HU125" s="18"/>
      <c r="HV125" s="18"/>
      <c r="HW125" s="18"/>
      <c r="HX125" s="18"/>
      <c r="HY125" s="18"/>
      <c r="HZ125" s="18"/>
      <c r="IA125" s="18"/>
      <c r="IB125" s="18"/>
      <c r="IC125" s="18"/>
      <c r="ID125" s="18"/>
      <c r="IE125" s="18"/>
      <c r="IF125" s="18"/>
      <c r="IG125" s="18"/>
      <c r="IH125" s="18"/>
      <c r="II125" s="18"/>
      <c r="IJ125" s="18"/>
      <c r="IK125" s="18"/>
      <c r="IL125" s="18"/>
      <c r="IM125" s="18"/>
      <c r="IN125" s="18"/>
      <c r="IO125" s="18"/>
      <c r="IP125" s="18"/>
      <c r="IQ125" s="18"/>
      <c r="IR125" s="18"/>
      <c r="IS125" s="18"/>
      <c r="IT125" s="18"/>
      <c r="IU125" s="18"/>
      <c r="IV125" s="18"/>
      <c r="IW125" s="18"/>
      <c r="IX125" s="18"/>
      <c r="IY125" s="18"/>
      <c r="IZ125" s="18"/>
    </row>
    <row r="126" spans="2:260" s="20" customFormat="1">
      <c r="B126" s="18"/>
      <c r="C126" s="22"/>
      <c r="D126" s="23"/>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c r="AY126" s="18"/>
      <c r="AZ126" s="18"/>
      <c r="BA126" s="18"/>
      <c r="BB126" s="18"/>
      <c r="BC126" s="18"/>
      <c r="BD126" s="18"/>
      <c r="BE126" s="18"/>
      <c r="BF126" s="18"/>
      <c r="BG126" s="18"/>
      <c r="BH126" s="18"/>
      <c r="BI126" s="18"/>
      <c r="BJ126" s="18"/>
      <c r="BK126" s="18"/>
      <c r="BL126" s="18"/>
      <c r="BM126" s="18"/>
      <c r="BN126" s="18"/>
      <c r="BO126" s="18"/>
      <c r="BP126" s="18"/>
      <c r="BQ126" s="18"/>
      <c r="BR126" s="18"/>
      <c r="BS126" s="18"/>
      <c r="BT126" s="18"/>
      <c r="BU126" s="18"/>
      <c r="BV126" s="18"/>
      <c r="BW126" s="18"/>
      <c r="BX126" s="18"/>
      <c r="BY126" s="18"/>
      <c r="BZ126" s="18"/>
      <c r="CA126" s="18"/>
      <c r="CB126" s="18"/>
      <c r="CC126" s="18"/>
      <c r="CD126" s="18"/>
      <c r="CE126" s="18"/>
      <c r="CF126" s="18"/>
      <c r="CG126" s="18"/>
      <c r="CH126" s="18"/>
      <c r="CI126" s="18"/>
      <c r="CJ126" s="18"/>
      <c r="CK126" s="18"/>
      <c r="CL126" s="18"/>
      <c r="CM126" s="18"/>
      <c r="CN126" s="18"/>
      <c r="CO126" s="18"/>
      <c r="CP126" s="18"/>
      <c r="CQ126" s="18"/>
      <c r="CR126" s="18"/>
      <c r="CS126" s="18"/>
      <c r="CT126" s="18"/>
      <c r="CU126" s="18"/>
      <c r="CV126" s="18"/>
      <c r="CW126" s="18"/>
      <c r="CX126" s="18"/>
      <c r="CY126" s="18"/>
      <c r="CZ126" s="18"/>
      <c r="DA126" s="18"/>
      <c r="DB126" s="18"/>
      <c r="DC126" s="18"/>
      <c r="DD126" s="18"/>
      <c r="DE126" s="18"/>
      <c r="DF126" s="18"/>
      <c r="DG126" s="18"/>
      <c r="DH126" s="18"/>
      <c r="DI126" s="18"/>
      <c r="DJ126" s="18"/>
      <c r="DK126" s="18"/>
      <c r="DL126" s="18"/>
      <c r="DM126" s="18"/>
      <c r="DN126" s="18"/>
      <c r="DO126" s="18"/>
      <c r="DP126" s="18"/>
      <c r="DQ126" s="18"/>
      <c r="DR126" s="18"/>
      <c r="DS126" s="18"/>
      <c r="DT126" s="18"/>
      <c r="DU126" s="18"/>
      <c r="DV126" s="18"/>
      <c r="DW126" s="18"/>
      <c r="DX126" s="18"/>
      <c r="DY126" s="18"/>
      <c r="DZ126" s="18"/>
      <c r="EA126" s="18"/>
      <c r="EB126" s="18"/>
      <c r="EC126" s="18"/>
      <c r="ED126" s="18"/>
      <c r="EE126" s="18"/>
      <c r="EF126" s="18"/>
      <c r="EG126" s="18"/>
      <c r="EH126" s="18"/>
      <c r="EI126" s="18"/>
      <c r="EJ126" s="18"/>
      <c r="EK126" s="18"/>
      <c r="EL126" s="18"/>
      <c r="EM126" s="18"/>
      <c r="EN126" s="18"/>
      <c r="EO126" s="18"/>
      <c r="EP126" s="18"/>
      <c r="EQ126" s="18"/>
      <c r="ER126" s="18"/>
      <c r="ES126" s="18"/>
      <c r="ET126" s="18"/>
      <c r="EU126" s="18"/>
      <c r="EV126" s="18"/>
      <c r="EW126" s="18"/>
      <c r="EX126" s="18"/>
      <c r="EY126" s="18"/>
      <c r="EZ126" s="18"/>
      <c r="FA126" s="18"/>
      <c r="FB126" s="18"/>
      <c r="FC126" s="18"/>
      <c r="FD126" s="18"/>
      <c r="FE126" s="18"/>
      <c r="FF126" s="18"/>
      <c r="FG126" s="18"/>
      <c r="FH126" s="18"/>
      <c r="FI126" s="18"/>
      <c r="FJ126" s="18"/>
      <c r="FK126" s="18"/>
      <c r="FL126" s="18"/>
      <c r="FM126" s="18"/>
      <c r="FN126" s="18"/>
      <c r="FO126" s="18"/>
      <c r="FP126" s="18"/>
      <c r="FQ126" s="18"/>
      <c r="FR126" s="18"/>
      <c r="FS126" s="18"/>
      <c r="FT126" s="18"/>
      <c r="FU126" s="18"/>
      <c r="FV126" s="18"/>
      <c r="FW126" s="18"/>
      <c r="FX126" s="18"/>
      <c r="FY126" s="18"/>
      <c r="FZ126" s="18"/>
      <c r="GA126" s="18"/>
      <c r="GB126" s="18"/>
      <c r="GC126" s="18"/>
      <c r="GD126" s="18"/>
      <c r="GE126" s="18"/>
      <c r="GF126" s="18"/>
      <c r="GG126" s="18"/>
      <c r="GH126" s="18"/>
      <c r="GI126" s="18"/>
      <c r="GJ126" s="18"/>
      <c r="GK126" s="18"/>
      <c r="GL126" s="18"/>
      <c r="GM126" s="18"/>
      <c r="GN126" s="18"/>
      <c r="GO126" s="18"/>
      <c r="GP126" s="18"/>
      <c r="GQ126" s="18"/>
      <c r="GR126" s="18"/>
      <c r="GS126" s="18"/>
      <c r="GT126" s="18"/>
      <c r="GU126" s="18"/>
      <c r="GV126" s="18"/>
      <c r="GW126" s="18"/>
      <c r="GX126" s="18"/>
      <c r="GY126" s="18"/>
      <c r="GZ126" s="18"/>
      <c r="HA126" s="18"/>
      <c r="HB126" s="18"/>
      <c r="HC126" s="18"/>
      <c r="HD126" s="18"/>
      <c r="HE126" s="18"/>
      <c r="HF126" s="18"/>
      <c r="HG126" s="18"/>
      <c r="HH126" s="18"/>
      <c r="HI126" s="18"/>
      <c r="HJ126" s="18"/>
      <c r="HK126" s="18"/>
      <c r="HL126" s="18"/>
      <c r="HM126" s="18"/>
      <c r="HN126" s="18"/>
      <c r="HO126" s="18"/>
      <c r="HP126" s="18"/>
      <c r="HQ126" s="18"/>
      <c r="HR126" s="18"/>
      <c r="HS126" s="18"/>
      <c r="HT126" s="18"/>
      <c r="HU126" s="18"/>
      <c r="HV126" s="18"/>
      <c r="HW126" s="18"/>
      <c r="HX126" s="18"/>
      <c r="HY126" s="18"/>
      <c r="HZ126" s="18"/>
      <c r="IA126" s="18"/>
      <c r="IB126" s="18"/>
      <c r="IC126" s="18"/>
      <c r="ID126" s="18"/>
      <c r="IE126" s="18"/>
      <c r="IF126" s="18"/>
      <c r="IG126" s="18"/>
      <c r="IH126" s="18"/>
      <c r="II126" s="18"/>
      <c r="IJ126" s="18"/>
      <c r="IK126" s="18"/>
      <c r="IL126" s="18"/>
      <c r="IM126" s="18"/>
      <c r="IN126" s="18"/>
      <c r="IO126" s="18"/>
      <c r="IP126" s="18"/>
      <c r="IQ126" s="18"/>
      <c r="IR126" s="18"/>
      <c r="IS126" s="18"/>
      <c r="IT126" s="18"/>
      <c r="IU126" s="18"/>
      <c r="IV126" s="18"/>
      <c r="IW126" s="18"/>
      <c r="IX126" s="18"/>
      <c r="IY126" s="18"/>
      <c r="IZ126" s="18"/>
    </row>
    <row r="127" spans="2:260" s="20" customFormat="1">
      <c r="B127" s="18"/>
      <c r="C127" s="22"/>
      <c r="D127" s="23"/>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c r="AY127" s="18"/>
      <c r="AZ127" s="18"/>
      <c r="BA127" s="18"/>
      <c r="BB127" s="18"/>
      <c r="BC127" s="18"/>
      <c r="BD127" s="18"/>
      <c r="BE127" s="18"/>
      <c r="BF127" s="18"/>
      <c r="BG127" s="18"/>
      <c r="BH127" s="18"/>
      <c r="BI127" s="18"/>
      <c r="BJ127" s="18"/>
      <c r="BK127" s="18"/>
      <c r="BL127" s="18"/>
      <c r="BM127" s="18"/>
      <c r="BN127" s="18"/>
      <c r="BO127" s="18"/>
      <c r="BP127" s="18"/>
      <c r="BQ127" s="18"/>
      <c r="BR127" s="18"/>
      <c r="BS127" s="18"/>
      <c r="BT127" s="18"/>
      <c r="BU127" s="18"/>
      <c r="BV127" s="18"/>
      <c r="BW127" s="18"/>
      <c r="BX127" s="18"/>
      <c r="BY127" s="18"/>
      <c r="BZ127" s="18"/>
      <c r="CA127" s="18"/>
      <c r="CB127" s="18"/>
      <c r="CC127" s="18"/>
      <c r="CD127" s="18"/>
      <c r="CE127" s="18"/>
      <c r="CF127" s="18"/>
      <c r="CG127" s="18"/>
      <c r="CH127" s="18"/>
      <c r="CI127" s="18"/>
      <c r="CJ127" s="18"/>
      <c r="CK127" s="18"/>
      <c r="CL127" s="18"/>
      <c r="CM127" s="18"/>
      <c r="CN127" s="18"/>
      <c r="CO127" s="18"/>
      <c r="CP127" s="18"/>
      <c r="CQ127" s="18"/>
      <c r="CR127" s="18"/>
      <c r="CS127" s="18"/>
      <c r="CT127" s="18"/>
      <c r="CU127" s="18"/>
      <c r="CV127" s="18"/>
      <c r="CW127" s="18"/>
      <c r="CX127" s="18"/>
      <c r="CY127" s="18"/>
      <c r="CZ127" s="18"/>
      <c r="DA127" s="18"/>
      <c r="DB127" s="18"/>
      <c r="DC127" s="18"/>
      <c r="DD127" s="18"/>
      <c r="DE127" s="18"/>
      <c r="DF127" s="18"/>
      <c r="DG127" s="18"/>
      <c r="DH127" s="18"/>
      <c r="DI127" s="18"/>
      <c r="DJ127" s="18"/>
      <c r="DK127" s="18"/>
      <c r="DL127" s="18"/>
      <c r="DM127" s="18"/>
      <c r="DN127" s="18"/>
      <c r="DO127" s="18"/>
      <c r="DP127" s="18"/>
      <c r="DQ127" s="18"/>
      <c r="DR127" s="18"/>
      <c r="DS127" s="18"/>
      <c r="DT127" s="18"/>
      <c r="DU127" s="18"/>
      <c r="DV127" s="18"/>
      <c r="DW127" s="18"/>
      <c r="DX127" s="18"/>
      <c r="DY127" s="18"/>
      <c r="DZ127" s="18"/>
      <c r="EA127" s="18"/>
      <c r="EB127" s="18"/>
      <c r="EC127" s="18"/>
      <c r="ED127" s="18"/>
      <c r="EE127" s="18"/>
      <c r="EF127" s="18"/>
      <c r="EG127" s="18"/>
      <c r="EH127" s="18"/>
      <c r="EI127" s="18"/>
      <c r="EJ127" s="18"/>
      <c r="EK127" s="18"/>
      <c r="EL127" s="18"/>
      <c r="EM127" s="18"/>
      <c r="EN127" s="18"/>
      <c r="EO127" s="18"/>
      <c r="EP127" s="18"/>
      <c r="EQ127" s="18"/>
      <c r="ER127" s="18"/>
      <c r="ES127" s="18"/>
      <c r="ET127" s="18"/>
      <c r="EU127" s="18"/>
      <c r="EV127" s="18"/>
      <c r="EW127" s="18"/>
      <c r="EX127" s="18"/>
      <c r="EY127" s="18"/>
      <c r="EZ127" s="18"/>
      <c r="FA127" s="18"/>
      <c r="FB127" s="18"/>
      <c r="FC127" s="18"/>
      <c r="FD127" s="18"/>
      <c r="FE127" s="18"/>
      <c r="FF127" s="18"/>
      <c r="FG127" s="18"/>
      <c r="FH127" s="18"/>
      <c r="FI127" s="18"/>
      <c r="FJ127" s="18"/>
      <c r="FK127" s="18"/>
      <c r="FL127" s="18"/>
      <c r="FM127" s="18"/>
      <c r="FN127" s="18"/>
      <c r="FO127" s="18"/>
      <c r="FP127" s="18"/>
      <c r="FQ127" s="18"/>
      <c r="FR127" s="18"/>
      <c r="FS127" s="18"/>
      <c r="FT127" s="18"/>
      <c r="FU127" s="18"/>
      <c r="FV127" s="18"/>
      <c r="FW127" s="18"/>
      <c r="FX127" s="18"/>
      <c r="FY127" s="18"/>
      <c r="FZ127" s="18"/>
      <c r="GA127" s="18"/>
      <c r="GB127" s="18"/>
      <c r="GC127" s="18"/>
      <c r="GD127" s="18"/>
      <c r="GE127" s="18"/>
      <c r="GF127" s="18"/>
      <c r="GG127" s="18"/>
      <c r="GH127" s="18"/>
      <c r="GI127" s="18"/>
      <c r="GJ127" s="18"/>
      <c r="GK127" s="18"/>
      <c r="GL127" s="18"/>
      <c r="GM127" s="18"/>
      <c r="GN127" s="18"/>
      <c r="GO127" s="18"/>
      <c r="GP127" s="18"/>
      <c r="GQ127" s="18"/>
      <c r="GR127" s="18"/>
      <c r="GS127" s="18"/>
      <c r="GT127" s="18"/>
      <c r="GU127" s="18"/>
      <c r="GV127" s="18"/>
      <c r="GW127" s="18"/>
      <c r="GX127" s="18"/>
      <c r="GY127" s="18"/>
      <c r="GZ127" s="18"/>
      <c r="HA127" s="18"/>
      <c r="HB127" s="18"/>
      <c r="HC127" s="18"/>
      <c r="HD127" s="18"/>
      <c r="HE127" s="18"/>
      <c r="HF127" s="18"/>
      <c r="HG127" s="18"/>
      <c r="HH127" s="18"/>
      <c r="HI127" s="18"/>
      <c r="HJ127" s="18"/>
      <c r="HK127" s="18"/>
      <c r="HL127" s="18"/>
      <c r="HM127" s="18"/>
      <c r="HN127" s="18"/>
      <c r="HO127" s="18"/>
      <c r="HP127" s="18"/>
      <c r="HQ127" s="18"/>
      <c r="HR127" s="18"/>
      <c r="HS127" s="18"/>
      <c r="HT127" s="18"/>
      <c r="HU127" s="18"/>
      <c r="HV127" s="18"/>
      <c r="HW127" s="18"/>
      <c r="HX127" s="18"/>
      <c r="HY127" s="18"/>
      <c r="HZ127" s="18"/>
      <c r="IA127" s="18"/>
      <c r="IB127" s="18"/>
      <c r="IC127" s="18"/>
      <c r="ID127" s="18"/>
      <c r="IE127" s="18"/>
      <c r="IF127" s="18"/>
      <c r="IG127" s="18"/>
      <c r="IH127" s="18"/>
      <c r="II127" s="18"/>
      <c r="IJ127" s="18"/>
      <c r="IK127" s="18"/>
      <c r="IL127" s="18"/>
      <c r="IM127" s="18"/>
      <c r="IN127" s="18"/>
      <c r="IO127" s="18"/>
      <c r="IP127" s="18"/>
      <c r="IQ127" s="18"/>
      <c r="IR127" s="18"/>
      <c r="IS127" s="18"/>
      <c r="IT127" s="18"/>
      <c r="IU127" s="18"/>
      <c r="IV127" s="18"/>
      <c r="IW127" s="18"/>
      <c r="IX127" s="18"/>
      <c r="IY127" s="18"/>
      <c r="IZ127" s="18"/>
    </row>
    <row r="128" spans="2:260" s="20" customFormat="1">
      <c r="B128" s="18"/>
      <c r="C128" s="22"/>
      <c r="D128" s="23"/>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c r="AY128" s="18"/>
      <c r="AZ128" s="18"/>
      <c r="BA128" s="18"/>
      <c r="BB128" s="18"/>
      <c r="BC128" s="18"/>
      <c r="BD128" s="18"/>
      <c r="BE128" s="18"/>
      <c r="BF128" s="18"/>
      <c r="BG128" s="18"/>
      <c r="BH128" s="18"/>
      <c r="BI128" s="18"/>
      <c r="BJ128" s="18"/>
      <c r="BK128" s="18"/>
      <c r="BL128" s="18"/>
      <c r="BM128" s="18"/>
      <c r="BN128" s="18"/>
      <c r="BO128" s="18"/>
      <c r="BP128" s="18"/>
      <c r="BQ128" s="18"/>
      <c r="BR128" s="18"/>
      <c r="BS128" s="18"/>
      <c r="BT128" s="18"/>
      <c r="BU128" s="18"/>
      <c r="BV128" s="18"/>
      <c r="BW128" s="18"/>
      <c r="BX128" s="18"/>
      <c r="BY128" s="18"/>
      <c r="BZ128" s="18"/>
      <c r="CA128" s="18"/>
      <c r="CB128" s="18"/>
      <c r="CC128" s="18"/>
      <c r="CD128" s="18"/>
      <c r="CE128" s="18"/>
      <c r="CF128" s="18"/>
      <c r="CG128" s="18"/>
      <c r="CH128" s="18"/>
      <c r="CI128" s="18"/>
      <c r="CJ128" s="18"/>
      <c r="CK128" s="18"/>
      <c r="CL128" s="18"/>
      <c r="CM128" s="18"/>
      <c r="CN128" s="18"/>
      <c r="CO128" s="18"/>
      <c r="CP128" s="18"/>
      <c r="CQ128" s="18"/>
      <c r="CR128" s="18"/>
      <c r="CS128" s="18"/>
      <c r="CT128" s="18"/>
      <c r="CU128" s="18"/>
      <c r="CV128" s="18"/>
      <c r="CW128" s="18"/>
      <c r="CX128" s="18"/>
      <c r="CY128" s="18"/>
      <c r="CZ128" s="18"/>
      <c r="DA128" s="18"/>
      <c r="DB128" s="18"/>
      <c r="DC128" s="18"/>
      <c r="DD128" s="18"/>
      <c r="DE128" s="18"/>
      <c r="DF128" s="18"/>
      <c r="DG128" s="18"/>
      <c r="DH128" s="18"/>
      <c r="DI128" s="18"/>
      <c r="DJ128" s="18"/>
      <c r="DK128" s="18"/>
      <c r="DL128" s="18"/>
      <c r="DM128" s="18"/>
      <c r="DN128" s="18"/>
      <c r="DO128" s="18"/>
      <c r="DP128" s="18"/>
      <c r="DQ128" s="18"/>
      <c r="DR128" s="18"/>
      <c r="DS128" s="18"/>
      <c r="DT128" s="18"/>
      <c r="DU128" s="18"/>
      <c r="DV128" s="18"/>
      <c r="DW128" s="18"/>
      <c r="DX128" s="18"/>
      <c r="DY128" s="18"/>
      <c r="DZ128" s="18"/>
      <c r="EA128" s="18"/>
      <c r="EB128" s="18"/>
      <c r="EC128" s="18"/>
      <c r="ED128" s="18"/>
      <c r="EE128" s="18"/>
      <c r="EF128" s="18"/>
      <c r="EG128" s="18"/>
      <c r="EH128" s="18"/>
      <c r="EI128" s="18"/>
      <c r="EJ128" s="18"/>
      <c r="EK128" s="18"/>
      <c r="EL128" s="18"/>
      <c r="EM128" s="18"/>
      <c r="EN128" s="18"/>
      <c r="EO128" s="18"/>
      <c r="EP128" s="18"/>
      <c r="EQ128" s="18"/>
      <c r="ER128" s="18"/>
      <c r="ES128" s="18"/>
      <c r="ET128" s="18"/>
      <c r="EU128" s="18"/>
      <c r="EV128" s="18"/>
      <c r="EW128" s="18"/>
      <c r="EX128" s="18"/>
      <c r="EY128" s="18"/>
      <c r="EZ128" s="18"/>
      <c r="FA128" s="18"/>
      <c r="FB128" s="18"/>
      <c r="FC128" s="18"/>
      <c r="FD128" s="18"/>
      <c r="FE128" s="18"/>
      <c r="FF128" s="18"/>
      <c r="FG128" s="18"/>
      <c r="FH128" s="18"/>
      <c r="FI128" s="18"/>
      <c r="FJ128" s="18"/>
      <c r="FK128" s="18"/>
      <c r="FL128" s="18"/>
      <c r="FM128" s="18"/>
      <c r="FN128" s="18"/>
      <c r="FO128" s="18"/>
      <c r="FP128" s="18"/>
      <c r="FQ128" s="18"/>
      <c r="FR128" s="18"/>
      <c r="FS128" s="18"/>
      <c r="FT128" s="18"/>
      <c r="FU128" s="18"/>
      <c r="FV128" s="18"/>
      <c r="FW128" s="18"/>
      <c r="FX128" s="18"/>
      <c r="FY128" s="18"/>
      <c r="FZ128" s="18"/>
      <c r="GA128" s="18"/>
      <c r="GB128" s="18"/>
      <c r="GC128" s="18"/>
      <c r="GD128" s="18"/>
      <c r="GE128" s="18"/>
      <c r="GF128" s="18"/>
      <c r="GG128" s="18"/>
      <c r="GH128" s="18"/>
      <c r="GI128" s="18"/>
      <c r="GJ128" s="18"/>
      <c r="GK128" s="18"/>
      <c r="GL128" s="18"/>
      <c r="GM128" s="18"/>
      <c r="GN128" s="18"/>
      <c r="GO128" s="18"/>
      <c r="GP128" s="18"/>
      <c r="GQ128" s="18"/>
      <c r="GR128" s="18"/>
      <c r="GS128" s="18"/>
      <c r="GT128" s="18"/>
      <c r="GU128" s="18"/>
      <c r="GV128" s="18"/>
      <c r="GW128" s="18"/>
      <c r="GX128" s="18"/>
      <c r="GY128" s="18"/>
      <c r="GZ128" s="18"/>
      <c r="HA128" s="18"/>
      <c r="HB128" s="18"/>
      <c r="HC128" s="18"/>
      <c r="HD128" s="18"/>
      <c r="HE128" s="18"/>
      <c r="HF128" s="18"/>
      <c r="HG128" s="18"/>
      <c r="HH128" s="18"/>
      <c r="HI128" s="18"/>
      <c r="HJ128" s="18"/>
      <c r="HK128" s="18"/>
      <c r="HL128" s="18"/>
      <c r="HM128" s="18"/>
      <c r="HN128" s="18"/>
      <c r="HO128" s="18"/>
      <c r="HP128" s="18"/>
      <c r="HQ128" s="18"/>
      <c r="HR128" s="18"/>
      <c r="HS128" s="18"/>
      <c r="HT128" s="18"/>
      <c r="HU128" s="18"/>
      <c r="HV128" s="18"/>
      <c r="HW128" s="18"/>
      <c r="HX128" s="18"/>
      <c r="HY128" s="18"/>
      <c r="HZ128" s="18"/>
      <c r="IA128" s="18"/>
      <c r="IB128" s="18"/>
      <c r="IC128" s="18"/>
      <c r="ID128" s="18"/>
      <c r="IE128" s="18"/>
      <c r="IF128" s="18"/>
      <c r="IG128" s="18"/>
      <c r="IH128" s="18"/>
      <c r="II128" s="18"/>
      <c r="IJ128" s="18"/>
      <c r="IK128" s="18"/>
      <c r="IL128" s="18"/>
      <c r="IM128" s="18"/>
      <c r="IN128" s="18"/>
      <c r="IO128" s="18"/>
      <c r="IP128" s="18"/>
      <c r="IQ128" s="18"/>
      <c r="IR128" s="18"/>
      <c r="IS128" s="18"/>
      <c r="IT128" s="18"/>
      <c r="IU128" s="18"/>
      <c r="IV128" s="18"/>
      <c r="IW128" s="18"/>
      <c r="IX128" s="18"/>
      <c r="IY128" s="18"/>
      <c r="IZ128" s="18"/>
    </row>
    <row r="129" spans="2:260" s="20" customFormat="1">
      <c r="B129" s="18"/>
      <c r="C129" s="22"/>
      <c r="D129" s="23"/>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c r="AY129" s="18"/>
      <c r="AZ129" s="18"/>
      <c r="BA129" s="18"/>
      <c r="BB129" s="18"/>
      <c r="BC129" s="18"/>
      <c r="BD129" s="18"/>
      <c r="BE129" s="18"/>
      <c r="BF129" s="18"/>
      <c r="BG129" s="18"/>
      <c r="BH129" s="18"/>
      <c r="BI129" s="18"/>
      <c r="BJ129" s="18"/>
      <c r="BK129" s="18"/>
      <c r="BL129" s="18"/>
      <c r="BM129" s="18"/>
      <c r="BN129" s="18"/>
      <c r="BO129" s="18"/>
      <c r="BP129" s="18"/>
      <c r="BQ129" s="18"/>
      <c r="BR129" s="18"/>
      <c r="BS129" s="18"/>
      <c r="BT129" s="18"/>
      <c r="BU129" s="18"/>
      <c r="BV129" s="18"/>
      <c r="BW129" s="18"/>
      <c r="BX129" s="18"/>
      <c r="BY129" s="18"/>
      <c r="BZ129" s="18"/>
      <c r="CA129" s="18"/>
      <c r="CB129" s="18"/>
      <c r="CC129" s="18"/>
      <c r="CD129" s="18"/>
      <c r="CE129" s="18"/>
      <c r="CF129" s="18"/>
      <c r="CG129" s="18"/>
      <c r="CH129" s="18"/>
      <c r="CI129" s="18"/>
      <c r="CJ129" s="18"/>
      <c r="CK129" s="18"/>
      <c r="CL129" s="18"/>
      <c r="CM129" s="18"/>
      <c r="CN129" s="18"/>
      <c r="CO129" s="18"/>
      <c r="CP129" s="18"/>
      <c r="CQ129" s="18"/>
      <c r="CR129" s="18"/>
      <c r="CS129" s="18"/>
      <c r="CT129" s="18"/>
      <c r="CU129" s="18"/>
      <c r="CV129" s="18"/>
      <c r="CW129" s="18"/>
      <c r="CX129" s="18"/>
      <c r="CY129" s="18"/>
      <c r="CZ129" s="18"/>
      <c r="DA129" s="18"/>
      <c r="DB129" s="18"/>
      <c r="DC129" s="18"/>
      <c r="DD129" s="18"/>
      <c r="DE129" s="18"/>
      <c r="DF129" s="18"/>
      <c r="DG129" s="18"/>
      <c r="DH129" s="18"/>
      <c r="DI129" s="18"/>
      <c r="DJ129" s="18"/>
      <c r="DK129" s="18"/>
      <c r="DL129" s="18"/>
      <c r="DM129" s="18"/>
      <c r="DN129" s="18"/>
      <c r="DO129" s="18"/>
      <c r="DP129" s="18"/>
      <c r="DQ129" s="18"/>
      <c r="DR129" s="18"/>
      <c r="DS129" s="18"/>
      <c r="DT129" s="18"/>
      <c r="DU129" s="18"/>
      <c r="DV129" s="18"/>
      <c r="DW129" s="18"/>
      <c r="DX129" s="18"/>
      <c r="DY129" s="18"/>
      <c r="DZ129" s="18"/>
      <c r="EA129" s="18"/>
      <c r="EB129" s="18"/>
      <c r="EC129" s="18"/>
      <c r="ED129" s="18"/>
      <c r="EE129" s="18"/>
      <c r="EF129" s="18"/>
      <c r="EG129" s="18"/>
      <c r="EH129" s="18"/>
      <c r="EI129" s="18"/>
      <c r="EJ129" s="18"/>
      <c r="EK129" s="18"/>
      <c r="EL129" s="18"/>
      <c r="EM129" s="18"/>
      <c r="EN129" s="18"/>
      <c r="EO129" s="18"/>
      <c r="EP129" s="18"/>
      <c r="EQ129" s="18"/>
      <c r="ER129" s="18"/>
      <c r="ES129" s="18"/>
      <c r="ET129" s="18"/>
      <c r="EU129" s="18"/>
      <c r="EV129" s="18"/>
      <c r="EW129" s="18"/>
      <c r="EX129" s="18"/>
      <c r="EY129" s="18"/>
      <c r="EZ129" s="18"/>
      <c r="FA129" s="18"/>
      <c r="FB129" s="18"/>
      <c r="FC129" s="18"/>
      <c r="FD129" s="18"/>
      <c r="FE129" s="18"/>
      <c r="FF129" s="18"/>
      <c r="FG129" s="18"/>
      <c r="FH129" s="18"/>
      <c r="FI129" s="18"/>
      <c r="FJ129" s="18"/>
      <c r="FK129" s="18"/>
      <c r="FL129" s="18"/>
      <c r="FM129" s="18"/>
      <c r="FN129" s="18"/>
      <c r="FO129" s="18"/>
      <c r="FP129" s="18"/>
      <c r="FQ129" s="18"/>
      <c r="FR129" s="18"/>
      <c r="FS129" s="18"/>
      <c r="FT129" s="18"/>
      <c r="FU129" s="18"/>
      <c r="FV129" s="18"/>
      <c r="FW129" s="18"/>
      <c r="FX129" s="18"/>
      <c r="FY129" s="18"/>
      <c r="FZ129" s="18"/>
      <c r="GA129" s="18"/>
      <c r="GB129" s="18"/>
      <c r="GC129" s="18"/>
      <c r="GD129" s="18"/>
      <c r="GE129" s="18"/>
      <c r="GF129" s="18"/>
      <c r="GG129" s="18"/>
      <c r="GH129" s="18"/>
      <c r="GI129" s="18"/>
      <c r="GJ129" s="18"/>
      <c r="GK129" s="18"/>
      <c r="GL129" s="18"/>
      <c r="GM129" s="18"/>
      <c r="GN129" s="18"/>
      <c r="GO129" s="18"/>
      <c r="GP129" s="18"/>
      <c r="GQ129" s="18"/>
      <c r="GR129" s="18"/>
      <c r="GS129" s="18"/>
      <c r="GT129" s="18"/>
      <c r="GU129" s="18"/>
      <c r="GV129" s="18"/>
      <c r="GW129" s="18"/>
      <c r="GX129" s="18"/>
      <c r="GY129" s="18"/>
      <c r="GZ129" s="18"/>
      <c r="HA129" s="18"/>
      <c r="HB129" s="18"/>
      <c r="HC129" s="18"/>
      <c r="HD129" s="18"/>
      <c r="HE129" s="18"/>
      <c r="HF129" s="18"/>
      <c r="HG129" s="18"/>
      <c r="HH129" s="18"/>
      <c r="HI129" s="18"/>
      <c r="HJ129" s="18"/>
      <c r="HK129" s="18"/>
      <c r="HL129" s="18"/>
      <c r="HM129" s="18"/>
      <c r="HN129" s="18"/>
      <c r="HO129" s="18"/>
      <c r="HP129" s="18"/>
      <c r="HQ129" s="18"/>
      <c r="HR129" s="18"/>
      <c r="HS129" s="18"/>
      <c r="HT129" s="18"/>
      <c r="HU129" s="18"/>
      <c r="HV129" s="18"/>
      <c r="HW129" s="18"/>
      <c r="HX129" s="18"/>
      <c r="HY129" s="18"/>
      <c r="HZ129" s="18"/>
      <c r="IA129" s="18"/>
      <c r="IB129" s="18"/>
      <c r="IC129" s="18"/>
      <c r="ID129" s="18"/>
      <c r="IE129" s="18"/>
      <c r="IF129" s="18"/>
      <c r="IG129" s="18"/>
      <c r="IH129" s="18"/>
      <c r="II129" s="18"/>
      <c r="IJ129" s="18"/>
      <c r="IK129" s="18"/>
      <c r="IL129" s="18"/>
      <c r="IM129" s="18"/>
      <c r="IN129" s="18"/>
      <c r="IO129" s="18"/>
      <c r="IP129" s="18"/>
      <c r="IQ129" s="18"/>
      <c r="IR129" s="18"/>
      <c r="IS129" s="18"/>
      <c r="IT129" s="18"/>
      <c r="IU129" s="18"/>
      <c r="IV129" s="18"/>
      <c r="IW129" s="18"/>
      <c r="IX129" s="18"/>
      <c r="IY129" s="18"/>
      <c r="IZ129" s="18"/>
    </row>
    <row r="130" spans="2:260" s="20" customFormat="1">
      <c r="B130" s="18"/>
      <c r="C130" s="22"/>
      <c r="D130" s="23"/>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18"/>
      <c r="BE130" s="18"/>
      <c r="BF130" s="18"/>
      <c r="BG130" s="18"/>
      <c r="BH130" s="18"/>
      <c r="BI130" s="18"/>
      <c r="BJ130" s="18"/>
      <c r="BK130" s="18"/>
      <c r="BL130" s="18"/>
      <c r="BM130" s="18"/>
      <c r="BN130" s="18"/>
      <c r="BO130" s="18"/>
      <c r="BP130" s="18"/>
      <c r="BQ130" s="18"/>
      <c r="BR130" s="18"/>
      <c r="BS130" s="18"/>
      <c r="BT130" s="18"/>
      <c r="BU130" s="18"/>
      <c r="BV130" s="18"/>
      <c r="BW130" s="18"/>
      <c r="BX130" s="18"/>
      <c r="BY130" s="18"/>
      <c r="BZ130" s="18"/>
      <c r="CA130" s="18"/>
      <c r="CB130" s="18"/>
      <c r="CC130" s="18"/>
      <c r="CD130" s="18"/>
      <c r="CE130" s="18"/>
      <c r="CF130" s="18"/>
      <c r="CG130" s="18"/>
      <c r="CH130" s="18"/>
      <c r="CI130" s="18"/>
      <c r="CJ130" s="18"/>
      <c r="CK130" s="18"/>
      <c r="CL130" s="18"/>
      <c r="CM130" s="18"/>
      <c r="CN130" s="18"/>
      <c r="CO130" s="18"/>
      <c r="CP130" s="18"/>
      <c r="CQ130" s="18"/>
      <c r="CR130" s="18"/>
      <c r="CS130" s="18"/>
      <c r="CT130" s="18"/>
      <c r="CU130" s="18"/>
      <c r="CV130" s="18"/>
      <c r="CW130" s="18"/>
      <c r="CX130" s="18"/>
      <c r="CY130" s="18"/>
      <c r="CZ130" s="18"/>
      <c r="DA130" s="18"/>
      <c r="DB130" s="18"/>
      <c r="DC130" s="18"/>
      <c r="DD130" s="18"/>
      <c r="DE130" s="18"/>
      <c r="DF130" s="18"/>
      <c r="DG130" s="18"/>
      <c r="DH130" s="18"/>
      <c r="DI130" s="18"/>
      <c r="DJ130" s="18"/>
      <c r="DK130" s="18"/>
      <c r="DL130" s="18"/>
      <c r="DM130" s="18"/>
      <c r="DN130" s="18"/>
      <c r="DO130" s="18"/>
      <c r="DP130" s="18"/>
      <c r="DQ130" s="18"/>
      <c r="DR130" s="18"/>
      <c r="DS130" s="18"/>
      <c r="DT130" s="18"/>
      <c r="DU130" s="18"/>
      <c r="DV130" s="18"/>
      <c r="DW130" s="18"/>
      <c r="DX130" s="18"/>
      <c r="DY130" s="18"/>
      <c r="DZ130" s="18"/>
      <c r="EA130" s="18"/>
      <c r="EB130" s="18"/>
      <c r="EC130" s="18"/>
      <c r="ED130" s="18"/>
      <c r="EE130" s="18"/>
      <c r="EF130" s="18"/>
      <c r="EG130" s="18"/>
      <c r="EH130" s="18"/>
      <c r="EI130" s="18"/>
      <c r="EJ130" s="18"/>
      <c r="EK130" s="18"/>
      <c r="EL130" s="18"/>
      <c r="EM130" s="18"/>
      <c r="EN130" s="18"/>
      <c r="EO130" s="18"/>
      <c r="EP130" s="18"/>
      <c r="EQ130" s="18"/>
      <c r="ER130" s="18"/>
      <c r="ES130" s="18"/>
      <c r="ET130" s="18"/>
      <c r="EU130" s="18"/>
      <c r="EV130" s="18"/>
      <c r="EW130" s="18"/>
      <c r="EX130" s="18"/>
      <c r="EY130" s="18"/>
      <c r="EZ130" s="18"/>
      <c r="FA130" s="18"/>
      <c r="FB130" s="18"/>
      <c r="FC130" s="18"/>
      <c r="FD130" s="18"/>
      <c r="FE130" s="18"/>
      <c r="FF130" s="18"/>
      <c r="FG130" s="18"/>
      <c r="FH130" s="18"/>
      <c r="FI130" s="18"/>
      <c r="FJ130" s="18"/>
      <c r="FK130" s="18"/>
      <c r="FL130" s="18"/>
      <c r="FM130" s="18"/>
      <c r="FN130" s="18"/>
      <c r="FO130" s="18"/>
      <c r="FP130" s="18"/>
      <c r="FQ130" s="18"/>
      <c r="FR130" s="18"/>
      <c r="FS130" s="18"/>
      <c r="FT130" s="18"/>
      <c r="FU130" s="18"/>
      <c r="FV130" s="18"/>
      <c r="FW130" s="18"/>
      <c r="FX130" s="18"/>
      <c r="FY130" s="18"/>
      <c r="FZ130" s="18"/>
      <c r="GA130" s="18"/>
      <c r="GB130" s="18"/>
      <c r="GC130" s="18"/>
      <c r="GD130" s="18"/>
      <c r="GE130" s="18"/>
      <c r="GF130" s="18"/>
      <c r="GG130" s="18"/>
      <c r="GH130" s="18"/>
      <c r="GI130" s="18"/>
      <c r="GJ130" s="18"/>
      <c r="GK130" s="18"/>
      <c r="GL130" s="18"/>
      <c r="GM130" s="18"/>
      <c r="GN130" s="18"/>
      <c r="GO130" s="18"/>
      <c r="GP130" s="18"/>
      <c r="GQ130" s="18"/>
      <c r="GR130" s="18"/>
      <c r="GS130" s="18"/>
      <c r="GT130" s="18"/>
      <c r="GU130" s="18"/>
      <c r="GV130" s="18"/>
      <c r="GW130" s="18"/>
      <c r="GX130" s="18"/>
      <c r="GY130" s="18"/>
      <c r="GZ130" s="18"/>
      <c r="HA130" s="18"/>
      <c r="HB130" s="18"/>
      <c r="HC130" s="18"/>
      <c r="HD130" s="18"/>
      <c r="HE130" s="18"/>
      <c r="HF130" s="18"/>
      <c r="HG130" s="18"/>
      <c r="HH130" s="18"/>
      <c r="HI130" s="18"/>
      <c r="HJ130" s="18"/>
      <c r="HK130" s="18"/>
      <c r="HL130" s="18"/>
      <c r="HM130" s="18"/>
      <c r="HN130" s="18"/>
      <c r="HO130" s="18"/>
      <c r="HP130" s="18"/>
      <c r="HQ130" s="18"/>
      <c r="HR130" s="18"/>
      <c r="HS130" s="18"/>
      <c r="HT130" s="18"/>
      <c r="HU130" s="18"/>
      <c r="HV130" s="18"/>
      <c r="HW130" s="18"/>
      <c r="HX130" s="18"/>
      <c r="HY130" s="18"/>
      <c r="HZ130" s="18"/>
      <c r="IA130" s="18"/>
      <c r="IB130" s="18"/>
      <c r="IC130" s="18"/>
      <c r="ID130" s="18"/>
      <c r="IE130" s="18"/>
      <c r="IF130" s="18"/>
      <c r="IG130" s="18"/>
      <c r="IH130" s="18"/>
      <c r="II130" s="18"/>
      <c r="IJ130" s="18"/>
      <c r="IK130" s="18"/>
      <c r="IL130" s="18"/>
      <c r="IM130" s="18"/>
      <c r="IN130" s="18"/>
      <c r="IO130" s="18"/>
      <c r="IP130" s="18"/>
      <c r="IQ130" s="18"/>
      <c r="IR130" s="18"/>
      <c r="IS130" s="18"/>
      <c r="IT130" s="18"/>
      <c r="IU130" s="18"/>
      <c r="IV130" s="18"/>
      <c r="IW130" s="18"/>
      <c r="IX130" s="18"/>
      <c r="IY130" s="18"/>
      <c r="IZ130" s="18"/>
    </row>
    <row r="131" spans="2:260" s="20" customFormat="1">
      <c r="B131" s="18"/>
      <c r="C131" s="22"/>
      <c r="D131" s="23"/>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c r="BD131" s="18"/>
      <c r="BE131" s="18"/>
      <c r="BF131" s="18"/>
      <c r="BG131" s="18"/>
      <c r="BH131" s="18"/>
      <c r="BI131" s="18"/>
      <c r="BJ131" s="18"/>
      <c r="BK131" s="18"/>
      <c r="BL131" s="18"/>
      <c r="BM131" s="18"/>
      <c r="BN131" s="18"/>
      <c r="BO131" s="18"/>
      <c r="BP131" s="18"/>
      <c r="BQ131" s="18"/>
      <c r="BR131" s="18"/>
      <c r="BS131" s="18"/>
      <c r="BT131" s="18"/>
      <c r="BU131" s="18"/>
      <c r="BV131" s="18"/>
      <c r="BW131" s="18"/>
      <c r="BX131" s="18"/>
      <c r="BY131" s="18"/>
      <c r="BZ131" s="18"/>
      <c r="CA131" s="18"/>
      <c r="CB131" s="18"/>
      <c r="CC131" s="18"/>
      <c r="CD131" s="18"/>
      <c r="CE131" s="18"/>
      <c r="CF131" s="18"/>
      <c r="CG131" s="18"/>
      <c r="CH131" s="18"/>
      <c r="CI131" s="18"/>
      <c r="CJ131" s="18"/>
      <c r="CK131" s="18"/>
      <c r="CL131" s="18"/>
      <c r="CM131" s="18"/>
      <c r="CN131" s="18"/>
      <c r="CO131" s="18"/>
      <c r="CP131" s="18"/>
      <c r="CQ131" s="18"/>
      <c r="CR131" s="18"/>
      <c r="CS131" s="18"/>
      <c r="CT131" s="18"/>
      <c r="CU131" s="18"/>
      <c r="CV131" s="18"/>
      <c r="CW131" s="18"/>
      <c r="CX131" s="18"/>
      <c r="CY131" s="18"/>
      <c r="CZ131" s="18"/>
      <c r="DA131" s="18"/>
      <c r="DB131" s="18"/>
      <c r="DC131" s="18"/>
      <c r="DD131" s="18"/>
      <c r="DE131" s="18"/>
      <c r="DF131" s="18"/>
      <c r="DG131" s="18"/>
      <c r="DH131" s="18"/>
      <c r="DI131" s="18"/>
      <c r="DJ131" s="18"/>
      <c r="DK131" s="18"/>
      <c r="DL131" s="18"/>
      <c r="DM131" s="18"/>
      <c r="DN131" s="18"/>
      <c r="DO131" s="18"/>
      <c r="DP131" s="18"/>
      <c r="DQ131" s="18"/>
      <c r="DR131" s="18"/>
      <c r="DS131" s="18"/>
      <c r="DT131" s="18"/>
      <c r="DU131" s="18"/>
      <c r="DV131" s="18"/>
      <c r="DW131" s="18"/>
      <c r="DX131" s="18"/>
      <c r="DY131" s="18"/>
      <c r="DZ131" s="18"/>
      <c r="EA131" s="18"/>
      <c r="EB131" s="18"/>
      <c r="EC131" s="18"/>
      <c r="ED131" s="18"/>
      <c r="EE131" s="18"/>
      <c r="EF131" s="18"/>
      <c r="EG131" s="18"/>
      <c r="EH131" s="18"/>
      <c r="EI131" s="18"/>
      <c r="EJ131" s="18"/>
      <c r="EK131" s="18"/>
      <c r="EL131" s="18"/>
      <c r="EM131" s="18"/>
      <c r="EN131" s="18"/>
      <c r="EO131" s="18"/>
      <c r="EP131" s="18"/>
      <c r="EQ131" s="18"/>
      <c r="ER131" s="18"/>
      <c r="ES131" s="18"/>
      <c r="ET131" s="18"/>
      <c r="EU131" s="18"/>
      <c r="EV131" s="18"/>
      <c r="EW131" s="18"/>
      <c r="EX131" s="18"/>
      <c r="EY131" s="18"/>
      <c r="EZ131" s="18"/>
      <c r="FA131" s="18"/>
      <c r="FB131" s="18"/>
      <c r="FC131" s="18"/>
      <c r="FD131" s="18"/>
      <c r="FE131" s="18"/>
      <c r="FF131" s="18"/>
      <c r="FG131" s="18"/>
      <c r="FH131" s="18"/>
      <c r="FI131" s="18"/>
      <c r="FJ131" s="18"/>
      <c r="FK131" s="18"/>
      <c r="FL131" s="18"/>
      <c r="FM131" s="18"/>
      <c r="FN131" s="18"/>
      <c r="FO131" s="18"/>
      <c r="FP131" s="18"/>
      <c r="FQ131" s="18"/>
      <c r="FR131" s="18"/>
      <c r="FS131" s="18"/>
      <c r="FT131" s="18"/>
      <c r="FU131" s="18"/>
      <c r="FV131" s="18"/>
      <c r="FW131" s="18"/>
      <c r="FX131" s="18"/>
      <c r="FY131" s="18"/>
      <c r="FZ131" s="18"/>
      <c r="GA131" s="18"/>
      <c r="GB131" s="18"/>
      <c r="GC131" s="18"/>
      <c r="GD131" s="18"/>
      <c r="GE131" s="18"/>
      <c r="GF131" s="18"/>
      <c r="GG131" s="18"/>
      <c r="GH131" s="18"/>
      <c r="GI131" s="18"/>
      <c r="GJ131" s="18"/>
      <c r="GK131" s="18"/>
      <c r="GL131" s="18"/>
      <c r="GM131" s="18"/>
      <c r="GN131" s="18"/>
      <c r="GO131" s="18"/>
      <c r="GP131" s="18"/>
      <c r="GQ131" s="18"/>
      <c r="GR131" s="18"/>
      <c r="GS131" s="18"/>
      <c r="GT131" s="18"/>
      <c r="GU131" s="18"/>
      <c r="GV131" s="18"/>
      <c r="GW131" s="18"/>
      <c r="GX131" s="18"/>
      <c r="GY131" s="18"/>
      <c r="GZ131" s="18"/>
      <c r="HA131" s="18"/>
      <c r="HB131" s="18"/>
      <c r="HC131" s="18"/>
      <c r="HD131" s="18"/>
      <c r="HE131" s="18"/>
      <c r="HF131" s="18"/>
      <c r="HG131" s="18"/>
      <c r="HH131" s="18"/>
      <c r="HI131" s="18"/>
      <c r="HJ131" s="18"/>
      <c r="HK131" s="18"/>
      <c r="HL131" s="18"/>
      <c r="HM131" s="18"/>
      <c r="HN131" s="18"/>
      <c r="HO131" s="18"/>
      <c r="HP131" s="18"/>
      <c r="HQ131" s="18"/>
      <c r="HR131" s="18"/>
      <c r="HS131" s="18"/>
      <c r="HT131" s="18"/>
      <c r="HU131" s="18"/>
      <c r="HV131" s="18"/>
      <c r="HW131" s="18"/>
      <c r="HX131" s="18"/>
      <c r="HY131" s="18"/>
      <c r="HZ131" s="18"/>
      <c r="IA131" s="18"/>
      <c r="IB131" s="18"/>
      <c r="IC131" s="18"/>
      <c r="ID131" s="18"/>
      <c r="IE131" s="18"/>
      <c r="IF131" s="18"/>
      <c r="IG131" s="18"/>
      <c r="IH131" s="18"/>
      <c r="II131" s="18"/>
      <c r="IJ131" s="18"/>
      <c r="IK131" s="18"/>
      <c r="IL131" s="18"/>
      <c r="IM131" s="18"/>
      <c r="IN131" s="18"/>
      <c r="IO131" s="18"/>
      <c r="IP131" s="18"/>
      <c r="IQ131" s="18"/>
      <c r="IR131" s="18"/>
      <c r="IS131" s="18"/>
      <c r="IT131" s="18"/>
      <c r="IU131" s="18"/>
      <c r="IV131" s="18"/>
      <c r="IW131" s="18"/>
      <c r="IX131" s="18"/>
      <c r="IY131" s="18"/>
      <c r="IZ131" s="18"/>
    </row>
    <row r="132" spans="2:260" s="20" customFormat="1">
      <c r="B132" s="18"/>
      <c r="C132" s="22"/>
      <c r="D132" s="23"/>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c r="AY132" s="18"/>
      <c r="AZ132" s="18"/>
      <c r="BA132" s="18"/>
      <c r="BB132" s="18"/>
      <c r="BC132" s="18"/>
      <c r="BD132" s="18"/>
      <c r="BE132" s="18"/>
      <c r="BF132" s="18"/>
      <c r="BG132" s="18"/>
      <c r="BH132" s="18"/>
      <c r="BI132" s="18"/>
      <c r="BJ132" s="18"/>
      <c r="BK132" s="18"/>
      <c r="BL132" s="18"/>
      <c r="BM132" s="18"/>
      <c r="BN132" s="18"/>
      <c r="BO132" s="18"/>
      <c r="BP132" s="18"/>
      <c r="BQ132" s="18"/>
      <c r="BR132" s="18"/>
      <c r="BS132" s="18"/>
      <c r="BT132" s="18"/>
      <c r="BU132" s="18"/>
      <c r="BV132" s="18"/>
      <c r="BW132" s="18"/>
      <c r="BX132" s="18"/>
      <c r="BY132" s="18"/>
      <c r="BZ132" s="18"/>
      <c r="CA132" s="18"/>
      <c r="CB132" s="18"/>
      <c r="CC132" s="18"/>
      <c r="CD132" s="18"/>
      <c r="CE132" s="18"/>
      <c r="CF132" s="18"/>
      <c r="CG132" s="18"/>
      <c r="CH132" s="18"/>
      <c r="CI132" s="18"/>
      <c r="CJ132" s="18"/>
      <c r="CK132" s="18"/>
      <c r="CL132" s="18"/>
      <c r="CM132" s="18"/>
      <c r="CN132" s="18"/>
      <c r="CO132" s="18"/>
      <c r="CP132" s="18"/>
      <c r="CQ132" s="18"/>
      <c r="CR132" s="18"/>
      <c r="CS132" s="18"/>
      <c r="CT132" s="18"/>
      <c r="CU132" s="18"/>
      <c r="CV132" s="18"/>
      <c r="CW132" s="18"/>
      <c r="CX132" s="18"/>
      <c r="CY132" s="18"/>
      <c r="CZ132" s="18"/>
      <c r="DA132" s="18"/>
      <c r="DB132" s="18"/>
      <c r="DC132" s="18"/>
      <c r="DD132" s="18"/>
      <c r="DE132" s="18"/>
      <c r="DF132" s="18"/>
      <c r="DG132" s="18"/>
      <c r="DH132" s="18"/>
      <c r="DI132" s="18"/>
      <c r="DJ132" s="18"/>
      <c r="DK132" s="18"/>
      <c r="DL132" s="18"/>
      <c r="DM132" s="18"/>
      <c r="DN132" s="18"/>
      <c r="DO132" s="18"/>
      <c r="DP132" s="18"/>
      <c r="DQ132" s="18"/>
      <c r="DR132" s="18"/>
      <c r="DS132" s="18"/>
      <c r="DT132" s="18"/>
      <c r="DU132" s="18"/>
      <c r="DV132" s="18"/>
      <c r="DW132" s="18"/>
      <c r="DX132" s="18"/>
      <c r="DY132" s="18"/>
      <c r="DZ132" s="18"/>
      <c r="EA132" s="18"/>
      <c r="EB132" s="18"/>
      <c r="EC132" s="18"/>
      <c r="ED132" s="18"/>
      <c r="EE132" s="18"/>
      <c r="EF132" s="18"/>
      <c r="EG132" s="18"/>
      <c r="EH132" s="18"/>
      <c r="EI132" s="18"/>
      <c r="EJ132" s="18"/>
      <c r="EK132" s="18"/>
      <c r="EL132" s="18"/>
      <c r="EM132" s="18"/>
      <c r="EN132" s="18"/>
      <c r="EO132" s="18"/>
      <c r="EP132" s="18"/>
      <c r="EQ132" s="18"/>
      <c r="ER132" s="18"/>
      <c r="ES132" s="18"/>
      <c r="ET132" s="18"/>
      <c r="EU132" s="18"/>
      <c r="EV132" s="18"/>
      <c r="EW132" s="18"/>
      <c r="EX132" s="18"/>
      <c r="EY132" s="18"/>
      <c r="EZ132" s="18"/>
      <c r="FA132" s="18"/>
      <c r="FB132" s="18"/>
      <c r="FC132" s="18"/>
      <c r="FD132" s="18"/>
      <c r="FE132" s="18"/>
      <c r="FF132" s="18"/>
      <c r="FG132" s="18"/>
      <c r="FH132" s="18"/>
      <c r="FI132" s="18"/>
      <c r="FJ132" s="18"/>
      <c r="FK132" s="18"/>
      <c r="FL132" s="18"/>
      <c r="FM132" s="18"/>
      <c r="FN132" s="18"/>
      <c r="FO132" s="18"/>
      <c r="FP132" s="18"/>
      <c r="FQ132" s="18"/>
      <c r="FR132" s="18"/>
      <c r="FS132" s="18"/>
      <c r="FT132" s="18"/>
      <c r="FU132" s="18"/>
      <c r="FV132" s="18"/>
      <c r="FW132" s="18"/>
      <c r="FX132" s="18"/>
      <c r="FY132" s="18"/>
      <c r="FZ132" s="18"/>
      <c r="GA132" s="18"/>
      <c r="GB132" s="18"/>
      <c r="GC132" s="18"/>
      <c r="GD132" s="18"/>
      <c r="GE132" s="18"/>
      <c r="GF132" s="18"/>
      <c r="GG132" s="18"/>
      <c r="GH132" s="18"/>
      <c r="GI132" s="18"/>
      <c r="GJ132" s="18"/>
      <c r="GK132" s="18"/>
      <c r="GL132" s="18"/>
      <c r="GM132" s="18"/>
      <c r="GN132" s="18"/>
      <c r="GO132" s="18"/>
      <c r="GP132" s="18"/>
      <c r="GQ132" s="18"/>
      <c r="GR132" s="18"/>
      <c r="GS132" s="18"/>
      <c r="GT132" s="18"/>
      <c r="GU132" s="18"/>
      <c r="GV132" s="18"/>
      <c r="GW132" s="18"/>
      <c r="GX132" s="18"/>
      <c r="GY132" s="18"/>
      <c r="GZ132" s="18"/>
      <c r="HA132" s="18"/>
      <c r="HB132" s="18"/>
      <c r="HC132" s="18"/>
      <c r="HD132" s="18"/>
      <c r="HE132" s="18"/>
      <c r="HF132" s="18"/>
      <c r="HG132" s="18"/>
      <c r="HH132" s="18"/>
      <c r="HI132" s="18"/>
      <c r="HJ132" s="18"/>
      <c r="HK132" s="18"/>
      <c r="HL132" s="18"/>
      <c r="HM132" s="18"/>
      <c r="HN132" s="18"/>
      <c r="HO132" s="18"/>
      <c r="HP132" s="18"/>
      <c r="HQ132" s="18"/>
      <c r="HR132" s="18"/>
      <c r="HS132" s="18"/>
      <c r="HT132" s="18"/>
      <c r="HU132" s="18"/>
      <c r="HV132" s="18"/>
      <c r="HW132" s="18"/>
      <c r="HX132" s="18"/>
      <c r="HY132" s="18"/>
      <c r="HZ132" s="18"/>
      <c r="IA132" s="18"/>
      <c r="IB132" s="18"/>
      <c r="IC132" s="18"/>
      <c r="ID132" s="18"/>
      <c r="IE132" s="18"/>
      <c r="IF132" s="18"/>
      <c r="IG132" s="18"/>
      <c r="IH132" s="18"/>
      <c r="II132" s="18"/>
      <c r="IJ132" s="18"/>
      <c r="IK132" s="18"/>
      <c r="IL132" s="18"/>
      <c r="IM132" s="18"/>
      <c r="IN132" s="18"/>
      <c r="IO132" s="18"/>
      <c r="IP132" s="18"/>
      <c r="IQ132" s="18"/>
      <c r="IR132" s="18"/>
      <c r="IS132" s="18"/>
      <c r="IT132" s="18"/>
      <c r="IU132" s="18"/>
      <c r="IV132" s="18"/>
      <c r="IW132" s="18"/>
      <c r="IX132" s="18"/>
      <c r="IY132" s="18"/>
      <c r="IZ132" s="18"/>
    </row>
    <row r="133" spans="2:260" s="20" customFormat="1">
      <c r="B133" s="18"/>
      <c r="C133" s="22"/>
      <c r="D133" s="23"/>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c r="AY133" s="18"/>
      <c r="AZ133" s="18"/>
      <c r="BA133" s="18"/>
      <c r="BB133" s="18"/>
      <c r="BC133" s="18"/>
      <c r="BD133" s="18"/>
      <c r="BE133" s="18"/>
      <c r="BF133" s="18"/>
      <c r="BG133" s="18"/>
      <c r="BH133" s="18"/>
      <c r="BI133" s="18"/>
      <c r="BJ133" s="18"/>
      <c r="BK133" s="18"/>
      <c r="BL133" s="18"/>
      <c r="BM133" s="18"/>
      <c r="BN133" s="18"/>
      <c r="BO133" s="18"/>
      <c r="BP133" s="18"/>
      <c r="BQ133" s="18"/>
      <c r="BR133" s="18"/>
      <c r="BS133" s="18"/>
      <c r="BT133" s="18"/>
      <c r="BU133" s="18"/>
      <c r="BV133" s="18"/>
      <c r="BW133" s="18"/>
      <c r="BX133" s="18"/>
      <c r="BY133" s="18"/>
      <c r="BZ133" s="18"/>
      <c r="CA133" s="18"/>
      <c r="CB133" s="18"/>
      <c r="CC133" s="18"/>
      <c r="CD133" s="18"/>
      <c r="CE133" s="18"/>
      <c r="CF133" s="18"/>
      <c r="CG133" s="18"/>
      <c r="CH133" s="18"/>
      <c r="CI133" s="18"/>
      <c r="CJ133" s="18"/>
      <c r="CK133" s="18"/>
      <c r="CL133" s="18"/>
      <c r="CM133" s="18"/>
      <c r="CN133" s="18"/>
      <c r="CO133" s="18"/>
      <c r="CP133" s="18"/>
      <c r="CQ133" s="18"/>
      <c r="CR133" s="18"/>
      <c r="CS133" s="18"/>
      <c r="CT133" s="18"/>
      <c r="CU133" s="18"/>
      <c r="CV133" s="18"/>
      <c r="CW133" s="18"/>
      <c r="CX133" s="18"/>
      <c r="CY133" s="18"/>
      <c r="CZ133" s="18"/>
      <c r="DA133" s="18"/>
      <c r="DB133" s="18"/>
      <c r="DC133" s="18"/>
      <c r="DD133" s="18"/>
      <c r="DE133" s="18"/>
      <c r="DF133" s="18"/>
      <c r="DG133" s="18"/>
      <c r="DH133" s="18"/>
      <c r="DI133" s="18"/>
      <c r="DJ133" s="18"/>
      <c r="DK133" s="18"/>
      <c r="DL133" s="18"/>
      <c r="DM133" s="18"/>
      <c r="DN133" s="18"/>
      <c r="DO133" s="18"/>
      <c r="DP133" s="18"/>
      <c r="DQ133" s="18"/>
      <c r="DR133" s="18"/>
      <c r="DS133" s="18"/>
      <c r="DT133" s="18"/>
      <c r="DU133" s="18"/>
      <c r="DV133" s="18"/>
      <c r="DW133" s="18"/>
      <c r="DX133" s="18"/>
      <c r="DY133" s="18"/>
      <c r="DZ133" s="18"/>
      <c r="EA133" s="18"/>
      <c r="EB133" s="18"/>
      <c r="EC133" s="18"/>
      <c r="ED133" s="18"/>
      <c r="EE133" s="18"/>
      <c r="EF133" s="18"/>
      <c r="EG133" s="18"/>
      <c r="EH133" s="18"/>
      <c r="EI133" s="18"/>
      <c r="EJ133" s="18"/>
      <c r="EK133" s="18"/>
      <c r="EL133" s="18"/>
      <c r="EM133" s="18"/>
      <c r="EN133" s="18"/>
      <c r="EO133" s="18"/>
      <c r="EP133" s="18"/>
      <c r="EQ133" s="18"/>
      <c r="ER133" s="18"/>
      <c r="ES133" s="18"/>
      <c r="ET133" s="18"/>
      <c r="EU133" s="18"/>
      <c r="EV133" s="18"/>
      <c r="EW133" s="18"/>
      <c r="EX133" s="18"/>
      <c r="EY133" s="18"/>
      <c r="EZ133" s="18"/>
      <c r="FA133" s="18"/>
      <c r="FB133" s="18"/>
      <c r="FC133" s="18"/>
      <c r="FD133" s="18"/>
      <c r="FE133" s="18"/>
      <c r="FF133" s="18"/>
      <c r="FG133" s="18"/>
      <c r="FH133" s="18"/>
      <c r="FI133" s="18"/>
      <c r="FJ133" s="18"/>
      <c r="FK133" s="18"/>
      <c r="FL133" s="18"/>
      <c r="FM133" s="18"/>
      <c r="FN133" s="18"/>
      <c r="FO133" s="18"/>
      <c r="FP133" s="18"/>
      <c r="FQ133" s="18"/>
      <c r="FR133" s="18"/>
      <c r="FS133" s="18"/>
      <c r="FT133" s="18"/>
      <c r="FU133" s="18"/>
      <c r="FV133" s="18"/>
      <c r="FW133" s="18"/>
      <c r="FX133" s="18"/>
      <c r="FY133" s="18"/>
      <c r="FZ133" s="18"/>
      <c r="GA133" s="18"/>
      <c r="GB133" s="18"/>
      <c r="GC133" s="18"/>
      <c r="GD133" s="18"/>
      <c r="GE133" s="18"/>
      <c r="GF133" s="18"/>
      <c r="GG133" s="18"/>
      <c r="GH133" s="18"/>
      <c r="GI133" s="18"/>
      <c r="GJ133" s="18"/>
      <c r="GK133" s="18"/>
      <c r="GL133" s="18"/>
      <c r="GM133" s="18"/>
      <c r="GN133" s="18"/>
      <c r="GO133" s="18"/>
      <c r="GP133" s="18"/>
      <c r="GQ133" s="18"/>
      <c r="GR133" s="18"/>
      <c r="GS133" s="18"/>
      <c r="GT133" s="18"/>
      <c r="GU133" s="18"/>
      <c r="GV133" s="18"/>
      <c r="GW133" s="18"/>
      <c r="GX133" s="18"/>
      <c r="GY133" s="18"/>
      <c r="GZ133" s="18"/>
      <c r="HA133" s="18"/>
      <c r="HB133" s="18"/>
      <c r="HC133" s="18"/>
      <c r="HD133" s="18"/>
      <c r="HE133" s="18"/>
      <c r="HF133" s="18"/>
      <c r="HG133" s="18"/>
      <c r="HH133" s="18"/>
      <c r="HI133" s="18"/>
      <c r="HJ133" s="18"/>
      <c r="HK133" s="18"/>
      <c r="HL133" s="18"/>
      <c r="HM133" s="18"/>
      <c r="HN133" s="18"/>
      <c r="HO133" s="18"/>
      <c r="HP133" s="18"/>
      <c r="HQ133" s="18"/>
      <c r="HR133" s="18"/>
      <c r="HS133" s="18"/>
      <c r="HT133" s="18"/>
      <c r="HU133" s="18"/>
      <c r="HV133" s="18"/>
      <c r="HW133" s="18"/>
      <c r="HX133" s="18"/>
      <c r="HY133" s="18"/>
      <c r="HZ133" s="18"/>
      <c r="IA133" s="18"/>
      <c r="IB133" s="18"/>
      <c r="IC133" s="18"/>
      <c r="ID133" s="18"/>
      <c r="IE133" s="18"/>
      <c r="IF133" s="18"/>
      <c r="IG133" s="18"/>
      <c r="IH133" s="18"/>
      <c r="II133" s="18"/>
      <c r="IJ133" s="18"/>
      <c r="IK133" s="18"/>
      <c r="IL133" s="18"/>
      <c r="IM133" s="18"/>
      <c r="IN133" s="18"/>
      <c r="IO133" s="18"/>
      <c r="IP133" s="18"/>
      <c r="IQ133" s="18"/>
      <c r="IR133" s="18"/>
      <c r="IS133" s="18"/>
      <c r="IT133" s="18"/>
      <c r="IU133" s="18"/>
      <c r="IV133" s="18"/>
      <c r="IW133" s="18"/>
      <c r="IX133" s="18"/>
      <c r="IY133" s="18"/>
      <c r="IZ133" s="18"/>
    </row>
    <row r="134" spans="2:260" s="20" customFormat="1">
      <c r="B134" s="18"/>
      <c r="C134" s="22"/>
      <c r="D134" s="23"/>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c r="AY134" s="18"/>
      <c r="AZ134" s="18"/>
      <c r="BA134" s="18"/>
      <c r="BB134" s="18"/>
      <c r="BC134" s="18"/>
      <c r="BD134" s="18"/>
      <c r="BE134" s="18"/>
      <c r="BF134" s="18"/>
      <c r="BG134" s="18"/>
      <c r="BH134" s="18"/>
      <c r="BI134" s="18"/>
      <c r="BJ134" s="18"/>
      <c r="BK134" s="18"/>
      <c r="BL134" s="18"/>
      <c r="BM134" s="18"/>
      <c r="BN134" s="18"/>
      <c r="BO134" s="18"/>
      <c r="BP134" s="18"/>
      <c r="BQ134" s="18"/>
      <c r="BR134" s="18"/>
      <c r="BS134" s="18"/>
      <c r="BT134" s="18"/>
      <c r="BU134" s="18"/>
      <c r="BV134" s="18"/>
      <c r="BW134" s="18"/>
      <c r="BX134" s="18"/>
      <c r="BY134" s="18"/>
      <c r="BZ134" s="18"/>
      <c r="CA134" s="18"/>
      <c r="CB134" s="18"/>
      <c r="CC134" s="18"/>
      <c r="CD134" s="18"/>
      <c r="CE134" s="18"/>
      <c r="CF134" s="18"/>
      <c r="CG134" s="18"/>
      <c r="CH134" s="18"/>
      <c r="CI134" s="18"/>
      <c r="CJ134" s="18"/>
      <c r="CK134" s="18"/>
      <c r="CL134" s="18"/>
      <c r="CM134" s="18"/>
      <c r="CN134" s="18"/>
      <c r="CO134" s="18"/>
      <c r="CP134" s="18"/>
      <c r="CQ134" s="18"/>
      <c r="CR134" s="18"/>
      <c r="CS134" s="18"/>
      <c r="CT134" s="18"/>
      <c r="CU134" s="18"/>
      <c r="CV134" s="18"/>
      <c r="CW134" s="18"/>
      <c r="CX134" s="18"/>
      <c r="CY134" s="18"/>
      <c r="CZ134" s="18"/>
      <c r="DA134" s="18"/>
      <c r="DB134" s="18"/>
      <c r="DC134" s="18"/>
      <c r="DD134" s="18"/>
      <c r="DE134" s="18"/>
      <c r="DF134" s="18"/>
      <c r="DG134" s="18"/>
      <c r="DH134" s="18"/>
      <c r="DI134" s="18"/>
      <c r="DJ134" s="18"/>
      <c r="DK134" s="18"/>
      <c r="DL134" s="18"/>
      <c r="DM134" s="18"/>
      <c r="DN134" s="18"/>
      <c r="DO134" s="18"/>
      <c r="DP134" s="18"/>
      <c r="DQ134" s="18"/>
      <c r="DR134" s="18"/>
      <c r="DS134" s="18"/>
      <c r="DT134" s="18"/>
      <c r="DU134" s="18"/>
      <c r="DV134" s="18"/>
      <c r="DW134" s="18"/>
      <c r="DX134" s="18"/>
      <c r="DY134" s="18"/>
      <c r="DZ134" s="18"/>
      <c r="EA134" s="18"/>
      <c r="EB134" s="18"/>
      <c r="EC134" s="18"/>
      <c r="ED134" s="18"/>
      <c r="EE134" s="18"/>
      <c r="EF134" s="18"/>
      <c r="EG134" s="18"/>
      <c r="EH134" s="18"/>
      <c r="EI134" s="18"/>
      <c r="EJ134" s="18"/>
      <c r="EK134" s="18"/>
      <c r="EL134" s="18"/>
      <c r="EM134" s="18"/>
      <c r="EN134" s="18"/>
      <c r="EO134" s="18"/>
      <c r="EP134" s="18"/>
      <c r="EQ134" s="18"/>
      <c r="ER134" s="18"/>
      <c r="ES134" s="18"/>
      <c r="ET134" s="18"/>
      <c r="EU134" s="18"/>
      <c r="EV134" s="18"/>
      <c r="EW134" s="18"/>
      <c r="EX134" s="18"/>
      <c r="EY134" s="18"/>
      <c r="EZ134" s="18"/>
      <c r="FA134" s="18"/>
      <c r="FB134" s="18"/>
      <c r="FC134" s="18"/>
      <c r="FD134" s="18"/>
      <c r="FE134" s="18"/>
      <c r="FF134" s="18"/>
      <c r="FG134" s="18"/>
      <c r="FH134" s="18"/>
      <c r="FI134" s="18"/>
      <c r="FJ134" s="18"/>
      <c r="FK134" s="18"/>
      <c r="FL134" s="18"/>
      <c r="FM134" s="18"/>
      <c r="FN134" s="18"/>
      <c r="FO134" s="18"/>
      <c r="FP134" s="18"/>
      <c r="FQ134" s="18"/>
      <c r="FR134" s="18"/>
      <c r="FS134" s="18"/>
      <c r="FT134" s="18"/>
      <c r="FU134" s="18"/>
      <c r="FV134" s="18"/>
      <c r="FW134" s="18"/>
      <c r="FX134" s="18"/>
      <c r="FY134" s="18"/>
      <c r="FZ134" s="18"/>
      <c r="GA134" s="18"/>
      <c r="GB134" s="18"/>
      <c r="GC134" s="18"/>
      <c r="GD134" s="18"/>
      <c r="GE134" s="18"/>
      <c r="GF134" s="18"/>
      <c r="GG134" s="18"/>
      <c r="GH134" s="18"/>
      <c r="GI134" s="18"/>
      <c r="GJ134" s="18"/>
      <c r="GK134" s="18"/>
      <c r="GL134" s="18"/>
      <c r="GM134" s="18"/>
      <c r="GN134" s="18"/>
      <c r="GO134" s="18"/>
      <c r="GP134" s="18"/>
      <c r="GQ134" s="18"/>
      <c r="GR134" s="18"/>
      <c r="GS134" s="18"/>
      <c r="GT134" s="18"/>
      <c r="GU134" s="18"/>
      <c r="GV134" s="18"/>
      <c r="GW134" s="18"/>
      <c r="GX134" s="18"/>
      <c r="GY134" s="18"/>
      <c r="GZ134" s="18"/>
      <c r="HA134" s="18"/>
      <c r="HB134" s="18"/>
      <c r="HC134" s="18"/>
      <c r="HD134" s="18"/>
      <c r="HE134" s="18"/>
      <c r="HF134" s="18"/>
      <c r="HG134" s="18"/>
      <c r="HH134" s="18"/>
      <c r="HI134" s="18"/>
      <c r="HJ134" s="18"/>
      <c r="HK134" s="18"/>
      <c r="HL134" s="18"/>
      <c r="HM134" s="18"/>
      <c r="HN134" s="18"/>
      <c r="HO134" s="18"/>
      <c r="HP134" s="18"/>
      <c r="HQ134" s="18"/>
      <c r="HR134" s="18"/>
      <c r="HS134" s="18"/>
      <c r="HT134" s="18"/>
      <c r="HU134" s="18"/>
      <c r="HV134" s="18"/>
      <c r="HW134" s="18"/>
      <c r="HX134" s="18"/>
      <c r="HY134" s="18"/>
      <c r="HZ134" s="18"/>
      <c r="IA134" s="18"/>
      <c r="IB134" s="18"/>
      <c r="IC134" s="18"/>
      <c r="ID134" s="18"/>
      <c r="IE134" s="18"/>
      <c r="IF134" s="18"/>
      <c r="IG134" s="18"/>
      <c r="IH134" s="18"/>
      <c r="II134" s="18"/>
      <c r="IJ134" s="18"/>
      <c r="IK134" s="18"/>
      <c r="IL134" s="18"/>
      <c r="IM134" s="18"/>
      <c r="IN134" s="18"/>
      <c r="IO134" s="18"/>
      <c r="IP134" s="18"/>
      <c r="IQ134" s="18"/>
      <c r="IR134" s="18"/>
      <c r="IS134" s="18"/>
      <c r="IT134" s="18"/>
      <c r="IU134" s="18"/>
      <c r="IV134" s="18"/>
      <c r="IW134" s="18"/>
      <c r="IX134" s="18"/>
      <c r="IY134" s="18"/>
      <c r="IZ134" s="18"/>
    </row>
    <row r="135" spans="2:260" s="20" customFormat="1">
      <c r="B135" s="18"/>
      <c r="C135" s="22"/>
      <c r="D135" s="23"/>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c r="AY135" s="18"/>
      <c r="AZ135" s="18"/>
      <c r="BA135" s="18"/>
      <c r="BB135" s="18"/>
      <c r="BC135" s="18"/>
      <c r="BD135" s="18"/>
      <c r="BE135" s="18"/>
      <c r="BF135" s="18"/>
      <c r="BG135" s="18"/>
      <c r="BH135" s="18"/>
      <c r="BI135" s="18"/>
      <c r="BJ135" s="18"/>
      <c r="BK135" s="18"/>
      <c r="BL135" s="18"/>
      <c r="BM135" s="18"/>
      <c r="BN135" s="18"/>
      <c r="BO135" s="18"/>
      <c r="BP135" s="18"/>
      <c r="BQ135" s="18"/>
      <c r="BR135" s="18"/>
      <c r="BS135" s="18"/>
      <c r="BT135" s="18"/>
      <c r="BU135" s="18"/>
      <c r="BV135" s="18"/>
      <c r="BW135" s="18"/>
      <c r="BX135" s="18"/>
      <c r="BY135" s="18"/>
      <c r="BZ135" s="18"/>
      <c r="CA135" s="18"/>
      <c r="CB135" s="18"/>
      <c r="CC135" s="18"/>
      <c r="CD135" s="18"/>
      <c r="CE135" s="18"/>
      <c r="CF135" s="18"/>
      <c r="CG135" s="18"/>
      <c r="CH135" s="18"/>
      <c r="CI135" s="18"/>
      <c r="CJ135" s="18"/>
      <c r="CK135" s="18"/>
      <c r="CL135" s="18"/>
      <c r="CM135" s="18"/>
      <c r="CN135" s="18"/>
      <c r="CO135" s="18"/>
      <c r="CP135" s="18"/>
      <c r="CQ135" s="18"/>
      <c r="CR135" s="18"/>
      <c r="CS135" s="18"/>
      <c r="CT135" s="18"/>
      <c r="CU135" s="18"/>
      <c r="CV135" s="18"/>
      <c r="CW135" s="18"/>
      <c r="CX135" s="18"/>
      <c r="CY135" s="18"/>
      <c r="CZ135" s="18"/>
      <c r="DA135" s="18"/>
      <c r="DB135" s="18"/>
      <c r="DC135" s="18"/>
      <c r="DD135" s="18"/>
      <c r="DE135" s="18"/>
      <c r="DF135" s="18"/>
      <c r="DG135" s="18"/>
      <c r="DH135" s="18"/>
      <c r="DI135" s="18"/>
      <c r="DJ135" s="18"/>
      <c r="DK135" s="18"/>
      <c r="DL135" s="18"/>
      <c r="DM135" s="18"/>
      <c r="DN135" s="18"/>
      <c r="DO135" s="18"/>
      <c r="DP135" s="18"/>
      <c r="DQ135" s="18"/>
      <c r="DR135" s="18"/>
      <c r="DS135" s="18"/>
      <c r="DT135" s="18"/>
      <c r="DU135" s="18"/>
      <c r="DV135" s="18"/>
      <c r="DW135" s="18"/>
      <c r="DX135" s="18"/>
      <c r="DY135" s="18"/>
      <c r="DZ135" s="18"/>
      <c r="EA135" s="18"/>
      <c r="EB135" s="18"/>
      <c r="EC135" s="18"/>
      <c r="ED135" s="18"/>
      <c r="EE135" s="18"/>
      <c r="EF135" s="18"/>
      <c r="EG135" s="18"/>
      <c r="EH135" s="18"/>
      <c r="EI135" s="18"/>
      <c r="EJ135" s="18"/>
      <c r="EK135" s="18"/>
      <c r="EL135" s="18"/>
      <c r="EM135" s="18"/>
      <c r="EN135" s="18"/>
      <c r="EO135" s="18"/>
      <c r="EP135" s="18"/>
      <c r="EQ135" s="18"/>
      <c r="ER135" s="18"/>
      <c r="ES135" s="18"/>
      <c r="ET135" s="18"/>
      <c r="EU135" s="18"/>
      <c r="EV135" s="18"/>
      <c r="EW135" s="18"/>
      <c r="EX135" s="18"/>
      <c r="EY135" s="18"/>
      <c r="EZ135" s="18"/>
      <c r="FA135" s="18"/>
      <c r="FB135" s="18"/>
      <c r="FC135" s="18"/>
      <c r="FD135" s="18"/>
      <c r="FE135" s="18"/>
      <c r="FF135" s="18"/>
      <c r="FG135" s="18"/>
      <c r="FH135" s="18"/>
      <c r="FI135" s="18"/>
      <c r="FJ135" s="18"/>
      <c r="FK135" s="18"/>
      <c r="FL135" s="18"/>
      <c r="FM135" s="18"/>
      <c r="FN135" s="18"/>
      <c r="FO135" s="18"/>
      <c r="FP135" s="18"/>
      <c r="FQ135" s="18"/>
      <c r="FR135" s="18"/>
      <c r="FS135" s="18"/>
      <c r="FT135" s="18"/>
      <c r="FU135" s="18"/>
      <c r="FV135" s="18"/>
      <c r="FW135" s="18"/>
      <c r="FX135" s="18"/>
      <c r="FY135" s="18"/>
      <c r="FZ135" s="18"/>
      <c r="GA135" s="18"/>
      <c r="GB135" s="18"/>
      <c r="GC135" s="18"/>
      <c r="GD135" s="18"/>
      <c r="GE135" s="18"/>
      <c r="GF135" s="18"/>
      <c r="GG135" s="18"/>
      <c r="GH135" s="18"/>
      <c r="GI135" s="18"/>
      <c r="GJ135" s="18"/>
      <c r="GK135" s="18"/>
      <c r="GL135" s="18"/>
      <c r="GM135" s="18"/>
      <c r="GN135" s="18"/>
      <c r="GO135" s="18"/>
      <c r="GP135" s="18"/>
      <c r="GQ135" s="18"/>
      <c r="GR135" s="18"/>
      <c r="GS135" s="18"/>
      <c r="GT135" s="18"/>
      <c r="GU135" s="18"/>
      <c r="GV135" s="18"/>
      <c r="GW135" s="18"/>
      <c r="GX135" s="18"/>
      <c r="GY135" s="18"/>
      <c r="GZ135" s="18"/>
      <c r="HA135" s="18"/>
      <c r="HB135" s="18"/>
      <c r="HC135" s="18"/>
      <c r="HD135" s="18"/>
      <c r="HE135" s="18"/>
      <c r="HF135" s="18"/>
      <c r="HG135" s="18"/>
      <c r="HH135" s="18"/>
      <c r="HI135" s="18"/>
      <c r="HJ135" s="18"/>
      <c r="HK135" s="18"/>
      <c r="HL135" s="18"/>
      <c r="HM135" s="18"/>
      <c r="HN135" s="18"/>
      <c r="HO135" s="18"/>
      <c r="HP135" s="18"/>
      <c r="HQ135" s="18"/>
      <c r="HR135" s="18"/>
      <c r="HS135" s="18"/>
      <c r="HT135" s="18"/>
      <c r="HU135" s="18"/>
      <c r="HV135" s="18"/>
      <c r="HW135" s="18"/>
      <c r="HX135" s="18"/>
      <c r="HY135" s="18"/>
      <c r="HZ135" s="18"/>
      <c r="IA135" s="18"/>
      <c r="IB135" s="18"/>
      <c r="IC135" s="18"/>
      <c r="ID135" s="18"/>
      <c r="IE135" s="18"/>
      <c r="IF135" s="18"/>
      <c r="IG135" s="18"/>
      <c r="IH135" s="18"/>
      <c r="II135" s="18"/>
      <c r="IJ135" s="18"/>
      <c r="IK135" s="18"/>
      <c r="IL135" s="18"/>
      <c r="IM135" s="18"/>
      <c r="IN135" s="18"/>
      <c r="IO135" s="18"/>
      <c r="IP135" s="18"/>
      <c r="IQ135" s="18"/>
      <c r="IR135" s="18"/>
      <c r="IS135" s="18"/>
      <c r="IT135" s="18"/>
      <c r="IU135" s="18"/>
      <c r="IV135" s="18"/>
      <c r="IW135" s="18"/>
      <c r="IX135" s="18"/>
      <c r="IY135" s="18"/>
      <c r="IZ135" s="18"/>
    </row>
    <row r="136" spans="2:260" s="20" customFormat="1">
      <c r="B136" s="18"/>
      <c r="C136" s="22"/>
      <c r="D136" s="23"/>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c r="AY136" s="18"/>
      <c r="AZ136" s="18"/>
      <c r="BA136" s="18"/>
      <c r="BB136" s="18"/>
      <c r="BC136" s="18"/>
      <c r="BD136" s="18"/>
      <c r="BE136" s="18"/>
      <c r="BF136" s="18"/>
      <c r="BG136" s="18"/>
      <c r="BH136" s="18"/>
      <c r="BI136" s="18"/>
      <c r="BJ136" s="18"/>
      <c r="BK136" s="18"/>
      <c r="BL136" s="18"/>
      <c r="BM136" s="18"/>
      <c r="BN136" s="18"/>
      <c r="BO136" s="18"/>
      <c r="BP136" s="18"/>
      <c r="BQ136" s="18"/>
      <c r="BR136" s="18"/>
      <c r="BS136" s="18"/>
      <c r="BT136" s="18"/>
      <c r="BU136" s="18"/>
      <c r="BV136" s="18"/>
      <c r="BW136" s="18"/>
      <c r="BX136" s="18"/>
      <c r="BY136" s="18"/>
      <c r="BZ136" s="18"/>
      <c r="CA136" s="18"/>
      <c r="CB136" s="18"/>
      <c r="CC136" s="18"/>
      <c r="CD136" s="18"/>
      <c r="CE136" s="18"/>
      <c r="CF136" s="18"/>
      <c r="CG136" s="18"/>
      <c r="CH136" s="18"/>
      <c r="CI136" s="18"/>
      <c r="CJ136" s="18"/>
      <c r="CK136" s="18"/>
      <c r="CL136" s="18"/>
      <c r="CM136" s="18"/>
      <c r="CN136" s="18"/>
      <c r="CO136" s="18"/>
      <c r="CP136" s="18"/>
      <c r="CQ136" s="18"/>
      <c r="CR136" s="18"/>
      <c r="CS136" s="18"/>
      <c r="CT136" s="18"/>
      <c r="CU136" s="18"/>
      <c r="CV136" s="18"/>
      <c r="CW136" s="18"/>
      <c r="CX136" s="18"/>
      <c r="CY136" s="18"/>
      <c r="CZ136" s="18"/>
      <c r="DA136" s="18"/>
      <c r="DB136" s="18"/>
      <c r="DC136" s="18"/>
      <c r="DD136" s="18"/>
      <c r="DE136" s="18"/>
      <c r="DF136" s="18"/>
      <c r="DG136" s="18"/>
      <c r="DH136" s="18"/>
      <c r="DI136" s="18"/>
      <c r="DJ136" s="18"/>
      <c r="DK136" s="18"/>
      <c r="DL136" s="18"/>
      <c r="DM136" s="18"/>
      <c r="DN136" s="18"/>
      <c r="DO136" s="18"/>
      <c r="DP136" s="18"/>
      <c r="DQ136" s="18"/>
      <c r="DR136" s="18"/>
      <c r="DS136" s="18"/>
      <c r="DT136" s="18"/>
      <c r="DU136" s="18"/>
      <c r="DV136" s="18"/>
      <c r="DW136" s="18"/>
      <c r="DX136" s="18"/>
      <c r="DY136" s="18"/>
      <c r="DZ136" s="18"/>
      <c r="EA136" s="18"/>
      <c r="EB136" s="18"/>
      <c r="EC136" s="18"/>
      <c r="ED136" s="18"/>
      <c r="EE136" s="18"/>
      <c r="EF136" s="18"/>
      <c r="EG136" s="18"/>
      <c r="EH136" s="18"/>
      <c r="EI136" s="18"/>
      <c r="EJ136" s="18"/>
      <c r="EK136" s="18"/>
      <c r="EL136" s="18"/>
      <c r="EM136" s="18"/>
      <c r="EN136" s="18"/>
      <c r="EO136" s="18"/>
      <c r="EP136" s="18"/>
      <c r="EQ136" s="18"/>
      <c r="ER136" s="18"/>
      <c r="ES136" s="18"/>
      <c r="ET136" s="18"/>
      <c r="EU136" s="18"/>
      <c r="EV136" s="18"/>
      <c r="EW136" s="18"/>
      <c r="EX136" s="18"/>
      <c r="EY136" s="18"/>
      <c r="EZ136" s="18"/>
      <c r="FA136" s="18"/>
      <c r="FB136" s="18"/>
      <c r="FC136" s="18"/>
      <c r="FD136" s="18"/>
      <c r="FE136" s="18"/>
      <c r="FF136" s="18"/>
      <c r="FG136" s="18"/>
      <c r="FH136" s="18"/>
      <c r="FI136" s="18"/>
      <c r="FJ136" s="18"/>
      <c r="FK136" s="18"/>
      <c r="FL136" s="18"/>
      <c r="FM136" s="18"/>
      <c r="FN136" s="18"/>
      <c r="FO136" s="18"/>
      <c r="FP136" s="18"/>
      <c r="FQ136" s="18"/>
      <c r="FR136" s="18"/>
      <c r="FS136" s="18"/>
      <c r="FT136" s="18"/>
      <c r="FU136" s="18"/>
      <c r="FV136" s="18"/>
      <c r="FW136" s="18"/>
      <c r="FX136" s="18"/>
      <c r="FY136" s="18"/>
      <c r="FZ136" s="18"/>
      <c r="GA136" s="18"/>
      <c r="GB136" s="18"/>
      <c r="GC136" s="18"/>
      <c r="GD136" s="18"/>
      <c r="GE136" s="18"/>
      <c r="GF136" s="18"/>
      <c r="GG136" s="18"/>
      <c r="GH136" s="18"/>
      <c r="GI136" s="18"/>
      <c r="GJ136" s="18"/>
      <c r="GK136" s="18"/>
      <c r="GL136" s="18"/>
      <c r="GM136" s="18"/>
      <c r="GN136" s="18"/>
      <c r="GO136" s="18"/>
      <c r="GP136" s="18"/>
      <c r="GQ136" s="18"/>
      <c r="GR136" s="18"/>
      <c r="GS136" s="18"/>
      <c r="GT136" s="18"/>
      <c r="GU136" s="18"/>
      <c r="GV136" s="18"/>
      <c r="GW136" s="18"/>
      <c r="GX136" s="18"/>
      <c r="GY136" s="18"/>
      <c r="GZ136" s="18"/>
      <c r="HA136" s="18"/>
      <c r="HB136" s="18"/>
      <c r="HC136" s="18"/>
      <c r="HD136" s="18"/>
      <c r="HE136" s="18"/>
      <c r="HF136" s="18"/>
      <c r="HG136" s="18"/>
      <c r="HH136" s="18"/>
      <c r="HI136" s="18"/>
      <c r="HJ136" s="18"/>
      <c r="HK136" s="18"/>
      <c r="HL136" s="18"/>
      <c r="HM136" s="18"/>
      <c r="HN136" s="18"/>
      <c r="HO136" s="18"/>
      <c r="HP136" s="18"/>
      <c r="HQ136" s="18"/>
      <c r="HR136" s="18"/>
      <c r="HS136" s="18"/>
      <c r="HT136" s="18"/>
      <c r="HU136" s="18"/>
      <c r="HV136" s="18"/>
      <c r="HW136" s="18"/>
      <c r="HX136" s="18"/>
      <c r="HY136" s="18"/>
      <c r="HZ136" s="18"/>
      <c r="IA136" s="18"/>
      <c r="IB136" s="18"/>
      <c r="IC136" s="18"/>
      <c r="ID136" s="18"/>
      <c r="IE136" s="18"/>
      <c r="IF136" s="18"/>
      <c r="IG136" s="18"/>
      <c r="IH136" s="18"/>
      <c r="II136" s="18"/>
      <c r="IJ136" s="18"/>
      <c r="IK136" s="18"/>
      <c r="IL136" s="18"/>
      <c r="IM136" s="18"/>
      <c r="IN136" s="18"/>
      <c r="IO136" s="18"/>
      <c r="IP136" s="18"/>
      <c r="IQ136" s="18"/>
      <c r="IR136" s="18"/>
      <c r="IS136" s="18"/>
      <c r="IT136" s="18"/>
      <c r="IU136" s="18"/>
      <c r="IV136" s="18"/>
      <c r="IW136" s="18"/>
      <c r="IX136" s="18"/>
      <c r="IY136" s="18"/>
      <c r="IZ136" s="18"/>
    </row>
    <row r="137" spans="2:260" s="20" customFormat="1">
      <c r="B137" s="18"/>
      <c r="C137" s="22"/>
      <c r="D137" s="23"/>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18"/>
      <c r="AQ137" s="18"/>
      <c r="AR137" s="18"/>
      <c r="AS137" s="18"/>
      <c r="AT137" s="18"/>
      <c r="AU137" s="18"/>
      <c r="AV137" s="18"/>
      <c r="AW137" s="18"/>
      <c r="AX137" s="18"/>
      <c r="AY137" s="18"/>
      <c r="AZ137" s="18"/>
      <c r="BA137" s="18"/>
      <c r="BB137" s="18"/>
      <c r="BC137" s="18"/>
      <c r="BD137" s="18"/>
      <c r="BE137" s="18"/>
      <c r="BF137" s="18"/>
      <c r="BG137" s="18"/>
      <c r="BH137" s="18"/>
      <c r="BI137" s="18"/>
      <c r="BJ137" s="18"/>
      <c r="BK137" s="18"/>
      <c r="BL137" s="18"/>
      <c r="BM137" s="18"/>
      <c r="BN137" s="18"/>
      <c r="BO137" s="18"/>
      <c r="BP137" s="18"/>
      <c r="BQ137" s="18"/>
      <c r="BR137" s="18"/>
      <c r="BS137" s="18"/>
      <c r="BT137" s="18"/>
      <c r="BU137" s="18"/>
      <c r="BV137" s="18"/>
      <c r="BW137" s="18"/>
      <c r="BX137" s="18"/>
      <c r="BY137" s="18"/>
      <c r="BZ137" s="18"/>
      <c r="CA137" s="18"/>
      <c r="CB137" s="18"/>
      <c r="CC137" s="18"/>
      <c r="CD137" s="18"/>
      <c r="CE137" s="18"/>
      <c r="CF137" s="18"/>
      <c r="CG137" s="18"/>
      <c r="CH137" s="18"/>
      <c r="CI137" s="18"/>
      <c r="CJ137" s="18"/>
      <c r="CK137" s="18"/>
      <c r="CL137" s="18"/>
      <c r="CM137" s="18"/>
      <c r="CN137" s="18"/>
      <c r="CO137" s="18"/>
      <c r="CP137" s="18"/>
      <c r="CQ137" s="18"/>
      <c r="CR137" s="18"/>
      <c r="CS137" s="18"/>
      <c r="CT137" s="18"/>
      <c r="CU137" s="18"/>
      <c r="CV137" s="18"/>
      <c r="CW137" s="18"/>
      <c r="CX137" s="18"/>
      <c r="CY137" s="18"/>
      <c r="CZ137" s="18"/>
      <c r="DA137" s="18"/>
      <c r="DB137" s="18"/>
      <c r="DC137" s="18"/>
      <c r="DD137" s="18"/>
      <c r="DE137" s="18"/>
      <c r="DF137" s="18"/>
      <c r="DG137" s="18"/>
      <c r="DH137" s="18"/>
      <c r="DI137" s="18"/>
      <c r="DJ137" s="18"/>
      <c r="DK137" s="18"/>
      <c r="DL137" s="18"/>
      <c r="DM137" s="18"/>
      <c r="DN137" s="18"/>
      <c r="DO137" s="18"/>
      <c r="DP137" s="18"/>
      <c r="DQ137" s="18"/>
      <c r="DR137" s="18"/>
      <c r="DS137" s="18"/>
      <c r="DT137" s="18"/>
      <c r="DU137" s="18"/>
      <c r="DV137" s="18"/>
      <c r="DW137" s="18"/>
      <c r="DX137" s="18"/>
      <c r="DY137" s="18"/>
      <c r="DZ137" s="18"/>
      <c r="EA137" s="18"/>
      <c r="EB137" s="18"/>
      <c r="EC137" s="18"/>
      <c r="ED137" s="18"/>
      <c r="EE137" s="18"/>
      <c r="EF137" s="18"/>
      <c r="EG137" s="18"/>
      <c r="EH137" s="18"/>
      <c r="EI137" s="18"/>
      <c r="EJ137" s="18"/>
      <c r="EK137" s="18"/>
      <c r="EL137" s="18"/>
      <c r="EM137" s="18"/>
      <c r="EN137" s="18"/>
      <c r="EO137" s="18"/>
      <c r="EP137" s="18"/>
      <c r="EQ137" s="18"/>
      <c r="ER137" s="18"/>
      <c r="ES137" s="18"/>
      <c r="ET137" s="18"/>
      <c r="EU137" s="18"/>
      <c r="EV137" s="18"/>
      <c r="EW137" s="18"/>
      <c r="EX137" s="18"/>
      <c r="EY137" s="18"/>
      <c r="EZ137" s="18"/>
      <c r="FA137" s="18"/>
      <c r="FB137" s="18"/>
      <c r="FC137" s="18"/>
      <c r="FD137" s="18"/>
      <c r="FE137" s="18"/>
      <c r="FF137" s="18"/>
      <c r="FG137" s="18"/>
      <c r="FH137" s="18"/>
      <c r="FI137" s="18"/>
      <c r="FJ137" s="18"/>
      <c r="FK137" s="18"/>
      <c r="FL137" s="18"/>
      <c r="FM137" s="18"/>
      <c r="FN137" s="18"/>
      <c r="FO137" s="18"/>
      <c r="FP137" s="18"/>
      <c r="FQ137" s="18"/>
      <c r="FR137" s="18"/>
      <c r="FS137" s="18"/>
      <c r="FT137" s="18"/>
      <c r="FU137" s="18"/>
      <c r="FV137" s="18"/>
      <c r="FW137" s="18"/>
      <c r="FX137" s="18"/>
      <c r="FY137" s="18"/>
      <c r="FZ137" s="18"/>
      <c r="GA137" s="18"/>
      <c r="GB137" s="18"/>
      <c r="GC137" s="18"/>
      <c r="GD137" s="18"/>
      <c r="GE137" s="18"/>
      <c r="GF137" s="18"/>
      <c r="GG137" s="18"/>
      <c r="GH137" s="18"/>
      <c r="GI137" s="18"/>
      <c r="GJ137" s="18"/>
      <c r="GK137" s="18"/>
      <c r="GL137" s="18"/>
      <c r="GM137" s="18"/>
      <c r="GN137" s="18"/>
      <c r="GO137" s="18"/>
      <c r="GP137" s="18"/>
      <c r="GQ137" s="18"/>
      <c r="GR137" s="18"/>
      <c r="GS137" s="18"/>
      <c r="GT137" s="18"/>
      <c r="GU137" s="18"/>
      <c r="GV137" s="18"/>
      <c r="GW137" s="18"/>
      <c r="GX137" s="18"/>
      <c r="GY137" s="18"/>
      <c r="GZ137" s="18"/>
      <c r="HA137" s="18"/>
      <c r="HB137" s="18"/>
      <c r="HC137" s="18"/>
      <c r="HD137" s="18"/>
      <c r="HE137" s="18"/>
      <c r="HF137" s="18"/>
      <c r="HG137" s="18"/>
      <c r="HH137" s="18"/>
      <c r="HI137" s="18"/>
      <c r="HJ137" s="18"/>
      <c r="HK137" s="18"/>
      <c r="HL137" s="18"/>
      <c r="HM137" s="18"/>
      <c r="HN137" s="18"/>
      <c r="HO137" s="18"/>
      <c r="HP137" s="18"/>
      <c r="HQ137" s="18"/>
      <c r="HR137" s="18"/>
      <c r="HS137" s="18"/>
      <c r="HT137" s="18"/>
      <c r="HU137" s="18"/>
      <c r="HV137" s="18"/>
      <c r="HW137" s="18"/>
      <c r="HX137" s="18"/>
      <c r="HY137" s="18"/>
      <c r="HZ137" s="18"/>
      <c r="IA137" s="18"/>
      <c r="IB137" s="18"/>
      <c r="IC137" s="18"/>
      <c r="ID137" s="18"/>
      <c r="IE137" s="18"/>
      <c r="IF137" s="18"/>
      <c r="IG137" s="18"/>
      <c r="IH137" s="18"/>
      <c r="II137" s="18"/>
      <c r="IJ137" s="18"/>
      <c r="IK137" s="18"/>
      <c r="IL137" s="18"/>
      <c r="IM137" s="18"/>
      <c r="IN137" s="18"/>
      <c r="IO137" s="18"/>
      <c r="IP137" s="18"/>
      <c r="IQ137" s="18"/>
      <c r="IR137" s="18"/>
      <c r="IS137" s="18"/>
      <c r="IT137" s="18"/>
      <c r="IU137" s="18"/>
      <c r="IV137" s="18"/>
      <c r="IW137" s="18"/>
      <c r="IX137" s="18"/>
      <c r="IY137" s="18"/>
      <c r="IZ137" s="18"/>
    </row>
    <row r="138" spans="2:260" s="20" customFormat="1">
      <c r="B138" s="18"/>
      <c r="C138" s="22"/>
      <c r="D138" s="23"/>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c r="AI138" s="18"/>
      <c r="AJ138" s="18"/>
      <c r="AK138" s="18"/>
      <c r="AL138" s="18"/>
      <c r="AM138" s="18"/>
      <c r="AN138" s="18"/>
      <c r="AO138" s="18"/>
      <c r="AP138" s="18"/>
      <c r="AQ138" s="18"/>
      <c r="AR138" s="18"/>
      <c r="AS138" s="18"/>
      <c r="AT138" s="18"/>
      <c r="AU138" s="18"/>
      <c r="AV138" s="18"/>
      <c r="AW138" s="18"/>
      <c r="AX138" s="18"/>
      <c r="AY138" s="18"/>
      <c r="AZ138" s="18"/>
      <c r="BA138" s="18"/>
      <c r="BB138" s="18"/>
      <c r="BC138" s="18"/>
      <c r="BD138" s="18"/>
      <c r="BE138" s="18"/>
      <c r="BF138" s="18"/>
      <c r="BG138" s="18"/>
      <c r="BH138" s="18"/>
      <c r="BI138" s="18"/>
      <c r="BJ138" s="18"/>
      <c r="BK138" s="18"/>
      <c r="BL138" s="18"/>
      <c r="BM138" s="18"/>
      <c r="BN138" s="18"/>
      <c r="BO138" s="18"/>
      <c r="BP138" s="18"/>
      <c r="BQ138" s="18"/>
      <c r="BR138" s="18"/>
      <c r="BS138" s="18"/>
      <c r="BT138" s="18"/>
      <c r="BU138" s="18"/>
      <c r="BV138" s="18"/>
      <c r="BW138" s="18"/>
      <c r="BX138" s="18"/>
      <c r="BY138" s="18"/>
      <c r="BZ138" s="18"/>
      <c r="CA138" s="18"/>
      <c r="CB138" s="18"/>
      <c r="CC138" s="18"/>
      <c r="CD138" s="18"/>
      <c r="CE138" s="18"/>
      <c r="CF138" s="18"/>
      <c r="CG138" s="18"/>
      <c r="CH138" s="18"/>
      <c r="CI138" s="18"/>
      <c r="CJ138" s="18"/>
      <c r="CK138" s="18"/>
      <c r="CL138" s="18"/>
      <c r="CM138" s="18"/>
      <c r="CN138" s="18"/>
      <c r="CO138" s="18"/>
      <c r="CP138" s="18"/>
      <c r="CQ138" s="18"/>
      <c r="CR138" s="18"/>
      <c r="CS138" s="18"/>
      <c r="CT138" s="18"/>
      <c r="CU138" s="18"/>
      <c r="CV138" s="18"/>
      <c r="CW138" s="18"/>
      <c r="CX138" s="18"/>
      <c r="CY138" s="18"/>
      <c r="CZ138" s="18"/>
      <c r="DA138" s="18"/>
      <c r="DB138" s="18"/>
      <c r="DC138" s="18"/>
      <c r="DD138" s="18"/>
      <c r="DE138" s="18"/>
      <c r="DF138" s="18"/>
      <c r="DG138" s="18"/>
      <c r="DH138" s="18"/>
      <c r="DI138" s="18"/>
      <c r="DJ138" s="18"/>
      <c r="DK138" s="18"/>
      <c r="DL138" s="18"/>
      <c r="DM138" s="18"/>
      <c r="DN138" s="18"/>
      <c r="DO138" s="18"/>
      <c r="DP138" s="18"/>
      <c r="DQ138" s="18"/>
      <c r="DR138" s="18"/>
      <c r="DS138" s="18"/>
      <c r="DT138" s="18"/>
      <c r="DU138" s="18"/>
      <c r="DV138" s="18"/>
      <c r="DW138" s="18"/>
      <c r="DX138" s="18"/>
      <c r="DY138" s="18"/>
      <c r="DZ138" s="18"/>
      <c r="EA138" s="18"/>
      <c r="EB138" s="18"/>
      <c r="EC138" s="18"/>
      <c r="ED138" s="18"/>
      <c r="EE138" s="18"/>
      <c r="EF138" s="18"/>
      <c r="EG138" s="18"/>
      <c r="EH138" s="18"/>
      <c r="EI138" s="18"/>
      <c r="EJ138" s="18"/>
      <c r="EK138" s="18"/>
      <c r="EL138" s="18"/>
      <c r="EM138" s="18"/>
      <c r="EN138" s="18"/>
      <c r="EO138" s="18"/>
      <c r="EP138" s="18"/>
      <c r="EQ138" s="18"/>
      <c r="ER138" s="18"/>
      <c r="ES138" s="18"/>
      <c r="ET138" s="18"/>
      <c r="EU138" s="18"/>
      <c r="EV138" s="18"/>
      <c r="EW138" s="18"/>
      <c r="EX138" s="18"/>
      <c r="EY138" s="18"/>
      <c r="EZ138" s="18"/>
      <c r="FA138" s="18"/>
      <c r="FB138" s="18"/>
      <c r="FC138" s="18"/>
      <c r="FD138" s="18"/>
      <c r="FE138" s="18"/>
      <c r="FF138" s="18"/>
      <c r="FG138" s="18"/>
      <c r="FH138" s="18"/>
      <c r="FI138" s="18"/>
      <c r="FJ138" s="18"/>
      <c r="FK138" s="18"/>
      <c r="FL138" s="18"/>
      <c r="FM138" s="18"/>
      <c r="FN138" s="18"/>
      <c r="FO138" s="18"/>
      <c r="FP138" s="18"/>
      <c r="FQ138" s="18"/>
      <c r="FR138" s="18"/>
      <c r="FS138" s="18"/>
      <c r="FT138" s="18"/>
      <c r="FU138" s="18"/>
      <c r="FV138" s="18"/>
      <c r="FW138" s="18"/>
      <c r="FX138" s="18"/>
      <c r="FY138" s="18"/>
      <c r="FZ138" s="18"/>
      <c r="GA138" s="18"/>
      <c r="GB138" s="18"/>
      <c r="GC138" s="18"/>
      <c r="GD138" s="18"/>
      <c r="GE138" s="18"/>
      <c r="GF138" s="18"/>
      <c r="GG138" s="18"/>
      <c r="GH138" s="18"/>
      <c r="GI138" s="18"/>
      <c r="GJ138" s="18"/>
      <c r="GK138" s="18"/>
      <c r="GL138" s="18"/>
      <c r="GM138" s="18"/>
      <c r="GN138" s="18"/>
      <c r="GO138" s="18"/>
      <c r="GP138" s="18"/>
      <c r="GQ138" s="18"/>
      <c r="GR138" s="18"/>
      <c r="GS138" s="18"/>
      <c r="GT138" s="18"/>
      <c r="GU138" s="18"/>
      <c r="GV138" s="18"/>
      <c r="GW138" s="18"/>
      <c r="GX138" s="18"/>
      <c r="GY138" s="18"/>
      <c r="GZ138" s="18"/>
      <c r="HA138" s="18"/>
      <c r="HB138" s="18"/>
      <c r="HC138" s="18"/>
      <c r="HD138" s="18"/>
      <c r="HE138" s="18"/>
      <c r="HF138" s="18"/>
      <c r="HG138" s="18"/>
      <c r="HH138" s="18"/>
      <c r="HI138" s="18"/>
      <c r="HJ138" s="18"/>
      <c r="HK138" s="18"/>
      <c r="HL138" s="18"/>
      <c r="HM138" s="18"/>
      <c r="HN138" s="18"/>
      <c r="HO138" s="18"/>
      <c r="HP138" s="18"/>
      <c r="HQ138" s="18"/>
      <c r="HR138" s="18"/>
      <c r="HS138" s="18"/>
      <c r="HT138" s="18"/>
      <c r="HU138" s="18"/>
      <c r="HV138" s="18"/>
      <c r="HW138" s="18"/>
      <c r="HX138" s="18"/>
      <c r="HY138" s="18"/>
      <c r="HZ138" s="18"/>
      <c r="IA138" s="18"/>
      <c r="IB138" s="18"/>
      <c r="IC138" s="18"/>
      <c r="ID138" s="18"/>
      <c r="IE138" s="18"/>
      <c r="IF138" s="18"/>
      <c r="IG138" s="18"/>
      <c r="IH138" s="18"/>
      <c r="II138" s="18"/>
      <c r="IJ138" s="18"/>
      <c r="IK138" s="18"/>
      <c r="IL138" s="18"/>
      <c r="IM138" s="18"/>
      <c r="IN138" s="18"/>
      <c r="IO138" s="18"/>
      <c r="IP138" s="18"/>
      <c r="IQ138" s="18"/>
      <c r="IR138" s="18"/>
      <c r="IS138" s="18"/>
      <c r="IT138" s="18"/>
      <c r="IU138" s="18"/>
      <c r="IV138" s="18"/>
      <c r="IW138" s="18"/>
      <c r="IX138" s="18"/>
      <c r="IY138" s="18"/>
      <c r="IZ138" s="18"/>
    </row>
    <row r="139" spans="2:260" s="20" customFormat="1">
      <c r="B139" s="18"/>
      <c r="C139" s="22"/>
      <c r="D139" s="23"/>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8"/>
      <c r="AK139" s="18"/>
      <c r="AL139" s="18"/>
      <c r="AM139" s="18"/>
      <c r="AN139" s="18"/>
      <c r="AO139" s="18"/>
      <c r="AP139" s="18"/>
      <c r="AQ139" s="18"/>
      <c r="AR139" s="18"/>
      <c r="AS139" s="18"/>
      <c r="AT139" s="18"/>
      <c r="AU139" s="18"/>
      <c r="AV139" s="18"/>
      <c r="AW139" s="18"/>
      <c r="AX139" s="18"/>
      <c r="AY139" s="18"/>
      <c r="AZ139" s="18"/>
      <c r="BA139" s="18"/>
      <c r="BB139" s="18"/>
      <c r="BC139" s="18"/>
      <c r="BD139" s="18"/>
      <c r="BE139" s="18"/>
      <c r="BF139" s="18"/>
      <c r="BG139" s="18"/>
      <c r="BH139" s="18"/>
      <c r="BI139" s="18"/>
      <c r="BJ139" s="18"/>
      <c r="BK139" s="18"/>
      <c r="BL139" s="18"/>
      <c r="BM139" s="18"/>
      <c r="BN139" s="18"/>
      <c r="BO139" s="18"/>
      <c r="BP139" s="18"/>
      <c r="BQ139" s="18"/>
      <c r="BR139" s="18"/>
      <c r="BS139" s="18"/>
      <c r="BT139" s="18"/>
      <c r="BU139" s="18"/>
      <c r="BV139" s="18"/>
      <c r="BW139" s="18"/>
      <c r="BX139" s="18"/>
      <c r="BY139" s="18"/>
      <c r="BZ139" s="18"/>
      <c r="CA139" s="18"/>
      <c r="CB139" s="18"/>
      <c r="CC139" s="18"/>
      <c r="CD139" s="18"/>
      <c r="CE139" s="18"/>
      <c r="CF139" s="18"/>
      <c r="CG139" s="18"/>
      <c r="CH139" s="18"/>
      <c r="CI139" s="18"/>
      <c r="CJ139" s="18"/>
      <c r="CK139" s="18"/>
      <c r="CL139" s="18"/>
      <c r="CM139" s="18"/>
      <c r="CN139" s="18"/>
      <c r="CO139" s="18"/>
      <c r="CP139" s="18"/>
      <c r="CQ139" s="18"/>
      <c r="CR139" s="18"/>
      <c r="CS139" s="18"/>
      <c r="CT139" s="18"/>
      <c r="CU139" s="18"/>
      <c r="CV139" s="18"/>
      <c r="CW139" s="18"/>
      <c r="CX139" s="18"/>
      <c r="CY139" s="18"/>
      <c r="CZ139" s="18"/>
      <c r="DA139" s="18"/>
      <c r="DB139" s="18"/>
      <c r="DC139" s="18"/>
      <c r="DD139" s="18"/>
      <c r="DE139" s="18"/>
      <c r="DF139" s="18"/>
      <c r="DG139" s="18"/>
      <c r="DH139" s="18"/>
      <c r="DI139" s="18"/>
      <c r="DJ139" s="18"/>
      <c r="DK139" s="18"/>
      <c r="DL139" s="18"/>
      <c r="DM139" s="18"/>
      <c r="DN139" s="18"/>
      <c r="DO139" s="18"/>
      <c r="DP139" s="18"/>
      <c r="DQ139" s="18"/>
      <c r="DR139" s="18"/>
      <c r="DS139" s="18"/>
      <c r="DT139" s="18"/>
      <c r="DU139" s="18"/>
      <c r="DV139" s="18"/>
      <c r="DW139" s="18"/>
      <c r="DX139" s="18"/>
      <c r="DY139" s="18"/>
      <c r="DZ139" s="18"/>
      <c r="EA139" s="18"/>
      <c r="EB139" s="18"/>
      <c r="EC139" s="18"/>
      <c r="ED139" s="18"/>
      <c r="EE139" s="18"/>
      <c r="EF139" s="18"/>
      <c r="EG139" s="18"/>
      <c r="EH139" s="18"/>
      <c r="EI139" s="18"/>
      <c r="EJ139" s="18"/>
      <c r="EK139" s="18"/>
      <c r="EL139" s="18"/>
      <c r="EM139" s="18"/>
      <c r="EN139" s="18"/>
      <c r="EO139" s="18"/>
      <c r="EP139" s="18"/>
      <c r="EQ139" s="18"/>
      <c r="ER139" s="18"/>
      <c r="ES139" s="18"/>
      <c r="ET139" s="18"/>
      <c r="EU139" s="18"/>
      <c r="EV139" s="18"/>
      <c r="EW139" s="18"/>
      <c r="EX139" s="18"/>
      <c r="EY139" s="18"/>
      <c r="EZ139" s="18"/>
      <c r="FA139" s="18"/>
      <c r="FB139" s="18"/>
      <c r="FC139" s="18"/>
      <c r="FD139" s="18"/>
      <c r="FE139" s="18"/>
      <c r="FF139" s="18"/>
      <c r="FG139" s="18"/>
      <c r="FH139" s="18"/>
      <c r="FI139" s="18"/>
      <c r="FJ139" s="18"/>
      <c r="FK139" s="18"/>
      <c r="FL139" s="18"/>
      <c r="FM139" s="18"/>
      <c r="FN139" s="18"/>
      <c r="FO139" s="18"/>
      <c r="FP139" s="18"/>
      <c r="FQ139" s="18"/>
      <c r="FR139" s="18"/>
      <c r="FS139" s="18"/>
      <c r="FT139" s="18"/>
      <c r="FU139" s="18"/>
      <c r="FV139" s="18"/>
      <c r="FW139" s="18"/>
      <c r="FX139" s="18"/>
      <c r="FY139" s="18"/>
      <c r="FZ139" s="18"/>
      <c r="GA139" s="18"/>
      <c r="GB139" s="18"/>
      <c r="GC139" s="18"/>
      <c r="GD139" s="18"/>
      <c r="GE139" s="18"/>
      <c r="GF139" s="18"/>
      <c r="GG139" s="18"/>
      <c r="GH139" s="18"/>
      <c r="GI139" s="18"/>
      <c r="GJ139" s="18"/>
      <c r="GK139" s="18"/>
      <c r="GL139" s="18"/>
      <c r="GM139" s="18"/>
      <c r="GN139" s="18"/>
      <c r="GO139" s="18"/>
      <c r="GP139" s="18"/>
      <c r="GQ139" s="18"/>
      <c r="GR139" s="18"/>
      <c r="GS139" s="18"/>
      <c r="GT139" s="18"/>
      <c r="GU139" s="18"/>
      <c r="GV139" s="18"/>
      <c r="GW139" s="18"/>
      <c r="GX139" s="18"/>
      <c r="GY139" s="18"/>
      <c r="GZ139" s="18"/>
      <c r="HA139" s="18"/>
      <c r="HB139" s="18"/>
      <c r="HC139" s="18"/>
      <c r="HD139" s="18"/>
      <c r="HE139" s="18"/>
      <c r="HF139" s="18"/>
      <c r="HG139" s="18"/>
      <c r="HH139" s="18"/>
      <c r="HI139" s="18"/>
      <c r="HJ139" s="18"/>
      <c r="HK139" s="18"/>
      <c r="HL139" s="18"/>
      <c r="HM139" s="18"/>
      <c r="HN139" s="18"/>
      <c r="HO139" s="18"/>
      <c r="HP139" s="18"/>
      <c r="HQ139" s="18"/>
      <c r="HR139" s="18"/>
      <c r="HS139" s="18"/>
      <c r="HT139" s="18"/>
      <c r="HU139" s="18"/>
      <c r="HV139" s="18"/>
      <c r="HW139" s="18"/>
      <c r="HX139" s="18"/>
      <c r="HY139" s="18"/>
      <c r="HZ139" s="18"/>
      <c r="IA139" s="18"/>
      <c r="IB139" s="18"/>
      <c r="IC139" s="18"/>
      <c r="ID139" s="18"/>
      <c r="IE139" s="18"/>
      <c r="IF139" s="18"/>
      <c r="IG139" s="18"/>
      <c r="IH139" s="18"/>
      <c r="II139" s="18"/>
      <c r="IJ139" s="18"/>
      <c r="IK139" s="18"/>
      <c r="IL139" s="18"/>
      <c r="IM139" s="18"/>
      <c r="IN139" s="18"/>
      <c r="IO139" s="18"/>
      <c r="IP139" s="18"/>
      <c r="IQ139" s="18"/>
      <c r="IR139" s="18"/>
      <c r="IS139" s="18"/>
      <c r="IT139" s="18"/>
      <c r="IU139" s="18"/>
      <c r="IV139" s="18"/>
      <c r="IW139" s="18"/>
      <c r="IX139" s="18"/>
      <c r="IY139" s="18"/>
      <c r="IZ139" s="18"/>
    </row>
    <row r="140" spans="2:260" s="20" customFormat="1">
      <c r="B140" s="18"/>
      <c r="C140" s="22"/>
      <c r="D140" s="23"/>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c r="AV140" s="18"/>
      <c r="AW140" s="18"/>
      <c r="AX140" s="18"/>
      <c r="AY140" s="18"/>
      <c r="AZ140" s="18"/>
      <c r="BA140" s="18"/>
      <c r="BB140" s="18"/>
      <c r="BC140" s="18"/>
      <c r="BD140" s="18"/>
      <c r="BE140" s="18"/>
      <c r="BF140" s="18"/>
      <c r="BG140" s="18"/>
      <c r="BH140" s="18"/>
      <c r="BI140" s="18"/>
      <c r="BJ140" s="18"/>
      <c r="BK140" s="18"/>
      <c r="BL140" s="18"/>
      <c r="BM140" s="18"/>
      <c r="BN140" s="18"/>
      <c r="BO140" s="18"/>
      <c r="BP140" s="18"/>
      <c r="BQ140" s="18"/>
      <c r="BR140" s="18"/>
      <c r="BS140" s="18"/>
      <c r="BT140" s="18"/>
      <c r="BU140" s="18"/>
      <c r="BV140" s="18"/>
      <c r="BW140" s="18"/>
      <c r="BX140" s="18"/>
      <c r="BY140" s="18"/>
      <c r="BZ140" s="18"/>
      <c r="CA140" s="18"/>
      <c r="CB140" s="18"/>
      <c r="CC140" s="18"/>
      <c r="CD140" s="18"/>
      <c r="CE140" s="18"/>
      <c r="CF140" s="18"/>
      <c r="CG140" s="18"/>
      <c r="CH140" s="18"/>
      <c r="CI140" s="18"/>
      <c r="CJ140" s="18"/>
      <c r="CK140" s="18"/>
      <c r="CL140" s="18"/>
      <c r="CM140" s="18"/>
      <c r="CN140" s="18"/>
      <c r="CO140" s="18"/>
      <c r="CP140" s="18"/>
      <c r="CQ140" s="18"/>
      <c r="CR140" s="18"/>
      <c r="CS140" s="18"/>
      <c r="CT140" s="18"/>
      <c r="CU140" s="18"/>
      <c r="CV140" s="18"/>
      <c r="CW140" s="18"/>
      <c r="CX140" s="18"/>
      <c r="CY140" s="18"/>
      <c r="CZ140" s="18"/>
      <c r="DA140" s="18"/>
      <c r="DB140" s="18"/>
      <c r="DC140" s="18"/>
      <c r="DD140" s="18"/>
      <c r="DE140" s="18"/>
      <c r="DF140" s="18"/>
      <c r="DG140" s="18"/>
      <c r="DH140" s="18"/>
      <c r="DI140" s="18"/>
      <c r="DJ140" s="18"/>
      <c r="DK140" s="18"/>
      <c r="DL140" s="18"/>
      <c r="DM140" s="18"/>
      <c r="DN140" s="18"/>
      <c r="DO140" s="18"/>
      <c r="DP140" s="18"/>
      <c r="DQ140" s="18"/>
      <c r="DR140" s="18"/>
      <c r="DS140" s="18"/>
      <c r="DT140" s="18"/>
      <c r="DU140" s="18"/>
      <c r="DV140" s="18"/>
      <c r="DW140" s="18"/>
      <c r="DX140" s="18"/>
      <c r="DY140" s="18"/>
      <c r="DZ140" s="18"/>
      <c r="EA140" s="18"/>
      <c r="EB140" s="18"/>
      <c r="EC140" s="18"/>
      <c r="ED140" s="18"/>
      <c r="EE140" s="18"/>
      <c r="EF140" s="18"/>
      <c r="EG140" s="18"/>
      <c r="EH140" s="18"/>
      <c r="EI140" s="18"/>
      <c r="EJ140" s="18"/>
      <c r="EK140" s="18"/>
      <c r="EL140" s="18"/>
      <c r="EM140" s="18"/>
      <c r="EN140" s="18"/>
      <c r="EO140" s="18"/>
      <c r="EP140" s="18"/>
      <c r="EQ140" s="18"/>
      <c r="ER140" s="18"/>
      <c r="ES140" s="18"/>
      <c r="ET140" s="18"/>
      <c r="EU140" s="18"/>
      <c r="EV140" s="18"/>
      <c r="EW140" s="18"/>
      <c r="EX140" s="18"/>
      <c r="EY140" s="18"/>
      <c r="EZ140" s="18"/>
      <c r="FA140" s="18"/>
      <c r="FB140" s="18"/>
      <c r="FC140" s="18"/>
      <c r="FD140" s="18"/>
      <c r="FE140" s="18"/>
      <c r="FF140" s="18"/>
      <c r="FG140" s="18"/>
      <c r="FH140" s="18"/>
      <c r="FI140" s="18"/>
      <c r="FJ140" s="18"/>
      <c r="FK140" s="18"/>
      <c r="FL140" s="18"/>
      <c r="FM140" s="18"/>
      <c r="FN140" s="18"/>
      <c r="FO140" s="18"/>
      <c r="FP140" s="18"/>
      <c r="FQ140" s="18"/>
      <c r="FR140" s="18"/>
      <c r="FS140" s="18"/>
      <c r="FT140" s="18"/>
      <c r="FU140" s="18"/>
      <c r="FV140" s="18"/>
      <c r="FW140" s="18"/>
      <c r="FX140" s="18"/>
      <c r="FY140" s="18"/>
      <c r="FZ140" s="18"/>
      <c r="GA140" s="18"/>
      <c r="GB140" s="18"/>
      <c r="GC140" s="18"/>
      <c r="GD140" s="18"/>
      <c r="GE140" s="18"/>
      <c r="GF140" s="18"/>
      <c r="GG140" s="18"/>
      <c r="GH140" s="18"/>
      <c r="GI140" s="18"/>
      <c r="GJ140" s="18"/>
      <c r="GK140" s="18"/>
      <c r="GL140" s="18"/>
      <c r="GM140" s="18"/>
      <c r="GN140" s="18"/>
      <c r="GO140" s="18"/>
      <c r="GP140" s="18"/>
      <c r="GQ140" s="18"/>
      <c r="GR140" s="18"/>
      <c r="GS140" s="18"/>
      <c r="GT140" s="18"/>
      <c r="GU140" s="18"/>
      <c r="GV140" s="18"/>
      <c r="GW140" s="18"/>
      <c r="GX140" s="18"/>
      <c r="GY140" s="18"/>
      <c r="GZ140" s="18"/>
      <c r="HA140" s="18"/>
      <c r="HB140" s="18"/>
      <c r="HC140" s="18"/>
      <c r="HD140" s="18"/>
      <c r="HE140" s="18"/>
      <c r="HF140" s="18"/>
      <c r="HG140" s="18"/>
      <c r="HH140" s="18"/>
      <c r="HI140" s="18"/>
      <c r="HJ140" s="18"/>
      <c r="HK140" s="18"/>
      <c r="HL140" s="18"/>
      <c r="HM140" s="18"/>
      <c r="HN140" s="18"/>
      <c r="HO140" s="18"/>
      <c r="HP140" s="18"/>
      <c r="HQ140" s="18"/>
      <c r="HR140" s="18"/>
      <c r="HS140" s="18"/>
      <c r="HT140" s="18"/>
      <c r="HU140" s="18"/>
      <c r="HV140" s="18"/>
      <c r="HW140" s="18"/>
      <c r="HX140" s="18"/>
      <c r="HY140" s="18"/>
      <c r="HZ140" s="18"/>
      <c r="IA140" s="18"/>
      <c r="IB140" s="18"/>
      <c r="IC140" s="18"/>
      <c r="ID140" s="18"/>
      <c r="IE140" s="18"/>
      <c r="IF140" s="18"/>
      <c r="IG140" s="18"/>
      <c r="IH140" s="18"/>
      <c r="II140" s="18"/>
      <c r="IJ140" s="18"/>
      <c r="IK140" s="18"/>
      <c r="IL140" s="18"/>
      <c r="IM140" s="18"/>
      <c r="IN140" s="18"/>
      <c r="IO140" s="18"/>
      <c r="IP140" s="18"/>
      <c r="IQ140" s="18"/>
      <c r="IR140" s="18"/>
      <c r="IS140" s="18"/>
      <c r="IT140" s="18"/>
      <c r="IU140" s="18"/>
      <c r="IV140" s="18"/>
      <c r="IW140" s="18"/>
      <c r="IX140" s="18"/>
      <c r="IY140" s="18"/>
      <c r="IZ140" s="18"/>
    </row>
    <row r="141" spans="2:260" s="20" customFormat="1">
      <c r="B141" s="18"/>
      <c r="C141" s="22"/>
      <c r="D141" s="23"/>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18"/>
      <c r="AV141" s="18"/>
      <c r="AW141" s="18"/>
      <c r="AX141" s="18"/>
      <c r="AY141" s="18"/>
      <c r="AZ141" s="18"/>
      <c r="BA141" s="18"/>
      <c r="BB141" s="18"/>
      <c r="BC141" s="18"/>
      <c r="BD141" s="18"/>
      <c r="BE141" s="18"/>
      <c r="BF141" s="18"/>
      <c r="BG141" s="18"/>
      <c r="BH141" s="18"/>
      <c r="BI141" s="18"/>
      <c r="BJ141" s="18"/>
      <c r="BK141" s="18"/>
      <c r="BL141" s="18"/>
      <c r="BM141" s="18"/>
      <c r="BN141" s="18"/>
      <c r="BO141" s="18"/>
      <c r="BP141" s="18"/>
      <c r="BQ141" s="18"/>
      <c r="BR141" s="18"/>
      <c r="BS141" s="18"/>
      <c r="BT141" s="18"/>
      <c r="BU141" s="18"/>
      <c r="BV141" s="18"/>
      <c r="BW141" s="18"/>
      <c r="BX141" s="18"/>
      <c r="BY141" s="18"/>
      <c r="BZ141" s="18"/>
      <c r="CA141" s="18"/>
      <c r="CB141" s="18"/>
      <c r="CC141" s="18"/>
      <c r="CD141" s="18"/>
      <c r="CE141" s="18"/>
      <c r="CF141" s="18"/>
      <c r="CG141" s="18"/>
      <c r="CH141" s="18"/>
      <c r="CI141" s="18"/>
      <c r="CJ141" s="18"/>
      <c r="CK141" s="18"/>
      <c r="CL141" s="18"/>
      <c r="CM141" s="18"/>
      <c r="CN141" s="18"/>
      <c r="CO141" s="18"/>
      <c r="CP141" s="18"/>
      <c r="CQ141" s="18"/>
      <c r="CR141" s="18"/>
      <c r="CS141" s="18"/>
      <c r="CT141" s="18"/>
      <c r="CU141" s="18"/>
      <c r="CV141" s="18"/>
      <c r="CW141" s="18"/>
      <c r="CX141" s="18"/>
      <c r="CY141" s="18"/>
      <c r="CZ141" s="18"/>
      <c r="DA141" s="18"/>
      <c r="DB141" s="18"/>
      <c r="DC141" s="18"/>
      <c r="DD141" s="18"/>
      <c r="DE141" s="18"/>
      <c r="DF141" s="18"/>
      <c r="DG141" s="18"/>
      <c r="DH141" s="18"/>
      <c r="DI141" s="18"/>
      <c r="DJ141" s="18"/>
      <c r="DK141" s="18"/>
      <c r="DL141" s="18"/>
      <c r="DM141" s="18"/>
      <c r="DN141" s="18"/>
      <c r="DO141" s="18"/>
      <c r="DP141" s="18"/>
      <c r="DQ141" s="18"/>
      <c r="DR141" s="18"/>
      <c r="DS141" s="18"/>
      <c r="DT141" s="18"/>
      <c r="DU141" s="18"/>
      <c r="DV141" s="18"/>
      <c r="DW141" s="18"/>
      <c r="DX141" s="18"/>
      <c r="DY141" s="18"/>
      <c r="DZ141" s="18"/>
      <c r="EA141" s="18"/>
      <c r="EB141" s="18"/>
      <c r="EC141" s="18"/>
      <c r="ED141" s="18"/>
      <c r="EE141" s="18"/>
      <c r="EF141" s="18"/>
      <c r="EG141" s="18"/>
      <c r="EH141" s="18"/>
      <c r="EI141" s="18"/>
      <c r="EJ141" s="18"/>
      <c r="EK141" s="18"/>
      <c r="EL141" s="18"/>
      <c r="EM141" s="18"/>
      <c r="EN141" s="18"/>
      <c r="EO141" s="18"/>
      <c r="EP141" s="18"/>
      <c r="EQ141" s="18"/>
      <c r="ER141" s="18"/>
      <c r="ES141" s="18"/>
      <c r="ET141" s="18"/>
      <c r="EU141" s="18"/>
      <c r="EV141" s="18"/>
      <c r="EW141" s="18"/>
      <c r="EX141" s="18"/>
      <c r="EY141" s="18"/>
      <c r="EZ141" s="18"/>
      <c r="FA141" s="18"/>
      <c r="FB141" s="18"/>
      <c r="FC141" s="18"/>
      <c r="FD141" s="18"/>
      <c r="FE141" s="18"/>
      <c r="FF141" s="18"/>
      <c r="FG141" s="18"/>
      <c r="FH141" s="18"/>
      <c r="FI141" s="18"/>
      <c r="FJ141" s="18"/>
      <c r="FK141" s="18"/>
      <c r="FL141" s="18"/>
      <c r="FM141" s="18"/>
      <c r="FN141" s="18"/>
      <c r="FO141" s="18"/>
      <c r="FP141" s="18"/>
      <c r="FQ141" s="18"/>
      <c r="FR141" s="18"/>
      <c r="FS141" s="18"/>
      <c r="FT141" s="18"/>
      <c r="FU141" s="18"/>
      <c r="FV141" s="18"/>
      <c r="FW141" s="18"/>
      <c r="FX141" s="18"/>
      <c r="FY141" s="18"/>
      <c r="FZ141" s="18"/>
      <c r="GA141" s="18"/>
      <c r="GB141" s="18"/>
      <c r="GC141" s="18"/>
      <c r="GD141" s="18"/>
      <c r="GE141" s="18"/>
      <c r="GF141" s="18"/>
      <c r="GG141" s="18"/>
      <c r="GH141" s="18"/>
      <c r="GI141" s="18"/>
      <c r="GJ141" s="18"/>
      <c r="GK141" s="18"/>
      <c r="GL141" s="18"/>
      <c r="GM141" s="18"/>
      <c r="GN141" s="18"/>
      <c r="GO141" s="18"/>
      <c r="GP141" s="18"/>
      <c r="GQ141" s="18"/>
      <c r="GR141" s="18"/>
      <c r="GS141" s="18"/>
      <c r="GT141" s="18"/>
      <c r="GU141" s="18"/>
      <c r="GV141" s="18"/>
      <c r="GW141" s="18"/>
      <c r="GX141" s="18"/>
      <c r="GY141" s="18"/>
      <c r="GZ141" s="18"/>
      <c r="HA141" s="18"/>
      <c r="HB141" s="18"/>
      <c r="HC141" s="18"/>
      <c r="HD141" s="18"/>
      <c r="HE141" s="18"/>
      <c r="HF141" s="18"/>
      <c r="HG141" s="18"/>
      <c r="HH141" s="18"/>
      <c r="HI141" s="18"/>
      <c r="HJ141" s="18"/>
      <c r="HK141" s="18"/>
      <c r="HL141" s="18"/>
      <c r="HM141" s="18"/>
      <c r="HN141" s="18"/>
      <c r="HO141" s="18"/>
      <c r="HP141" s="18"/>
      <c r="HQ141" s="18"/>
      <c r="HR141" s="18"/>
      <c r="HS141" s="18"/>
      <c r="HT141" s="18"/>
      <c r="HU141" s="18"/>
      <c r="HV141" s="18"/>
      <c r="HW141" s="18"/>
      <c r="HX141" s="18"/>
      <c r="HY141" s="18"/>
      <c r="HZ141" s="18"/>
      <c r="IA141" s="18"/>
      <c r="IB141" s="18"/>
      <c r="IC141" s="18"/>
      <c r="ID141" s="18"/>
      <c r="IE141" s="18"/>
      <c r="IF141" s="18"/>
      <c r="IG141" s="18"/>
      <c r="IH141" s="18"/>
      <c r="II141" s="18"/>
      <c r="IJ141" s="18"/>
      <c r="IK141" s="18"/>
      <c r="IL141" s="18"/>
      <c r="IM141" s="18"/>
      <c r="IN141" s="18"/>
      <c r="IO141" s="18"/>
      <c r="IP141" s="18"/>
      <c r="IQ141" s="18"/>
      <c r="IR141" s="18"/>
      <c r="IS141" s="18"/>
      <c r="IT141" s="18"/>
      <c r="IU141" s="18"/>
      <c r="IV141" s="18"/>
      <c r="IW141" s="18"/>
      <c r="IX141" s="18"/>
      <c r="IY141" s="18"/>
      <c r="IZ141" s="18"/>
    </row>
    <row r="142" spans="2:260" s="20" customFormat="1">
      <c r="B142" s="18"/>
      <c r="C142" s="22"/>
      <c r="D142" s="23"/>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c r="AV142" s="18"/>
      <c r="AW142" s="18"/>
      <c r="AX142" s="18"/>
      <c r="AY142" s="18"/>
      <c r="AZ142" s="18"/>
      <c r="BA142" s="18"/>
      <c r="BB142" s="18"/>
      <c r="BC142" s="18"/>
      <c r="BD142" s="18"/>
      <c r="BE142" s="18"/>
      <c r="BF142" s="18"/>
      <c r="BG142" s="18"/>
      <c r="BH142" s="18"/>
      <c r="BI142" s="18"/>
      <c r="BJ142" s="18"/>
      <c r="BK142" s="18"/>
      <c r="BL142" s="18"/>
      <c r="BM142" s="18"/>
      <c r="BN142" s="18"/>
      <c r="BO142" s="18"/>
      <c r="BP142" s="18"/>
      <c r="BQ142" s="18"/>
      <c r="BR142" s="18"/>
      <c r="BS142" s="18"/>
      <c r="BT142" s="18"/>
      <c r="BU142" s="18"/>
      <c r="BV142" s="18"/>
      <c r="BW142" s="18"/>
      <c r="BX142" s="18"/>
      <c r="BY142" s="18"/>
      <c r="BZ142" s="18"/>
      <c r="CA142" s="18"/>
      <c r="CB142" s="18"/>
      <c r="CC142" s="18"/>
      <c r="CD142" s="18"/>
      <c r="CE142" s="18"/>
      <c r="CF142" s="18"/>
      <c r="CG142" s="18"/>
      <c r="CH142" s="18"/>
      <c r="CI142" s="18"/>
      <c r="CJ142" s="18"/>
      <c r="CK142" s="18"/>
      <c r="CL142" s="18"/>
      <c r="CM142" s="18"/>
      <c r="CN142" s="18"/>
      <c r="CO142" s="18"/>
      <c r="CP142" s="18"/>
      <c r="CQ142" s="18"/>
      <c r="CR142" s="18"/>
      <c r="CS142" s="18"/>
      <c r="CT142" s="18"/>
      <c r="CU142" s="18"/>
      <c r="CV142" s="18"/>
      <c r="CW142" s="18"/>
      <c r="CX142" s="18"/>
      <c r="CY142" s="18"/>
      <c r="CZ142" s="18"/>
      <c r="DA142" s="18"/>
      <c r="DB142" s="18"/>
      <c r="DC142" s="18"/>
      <c r="DD142" s="18"/>
      <c r="DE142" s="18"/>
      <c r="DF142" s="18"/>
      <c r="DG142" s="18"/>
      <c r="DH142" s="18"/>
      <c r="DI142" s="18"/>
      <c r="DJ142" s="18"/>
      <c r="DK142" s="18"/>
      <c r="DL142" s="18"/>
      <c r="DM142" s="18"/>
      <c r="DN142" s="18"/>
      <c r="DO142" s="18"/>
      <c r="DP142" s="18"/>
      <c r="DQ142" s="18"/>
      <c r="DR142" s="18"/>
      <c r="DS142" s="18"/>
      <c r="DT142" s="18"/>
      <c r="DU142" s="18"/>
      <c r="DV142" s="18"/>
      <c r="DW142" s="18"/>
      <c r="DX142" s="18"/>
      <c r="DY142" s="18"/>
      <c r="DZ142" s="18"/>
      <c r="EA142" s="18"/>
      <c r="EB142" s="18"/>
      <c r="EC142" s="18"/>
      <c r="ED142" s="18"/>
      <c r="EE142" s="18"/>
      <c r="EF142" s="18"/>
      <c r="EG142" s="18"/>
      <c r="EH142" s="18"/>
      <c r="EI142" s="18"/>
      <c r="EJ142" s="18"/>
      <c r="EK142" s="18"/>
      <c r="EL142" s="18"/>
      <c r="EM142" s="18"/>
      <c r="EN142" s="18"/>
      <c r="EO142" s="18"/>
      <c r="EP142" s="18"/>
      <c r="EQ142" s="18"/>
      <c r="ER142" s="18"/>
      <c r="ES142" s="18"/>
      <c r="ET142" s="18"/>
      <c r="EU142" s="18"/>
      <c r="EV142" s="18"/>
      <c r="EW142" s="18"/>
      <c r="EX142" s="18"/>
      <c r="EY142" s="18"/>
      <c r="EZ142" s="18"/>
      <c r="FA142" s="18"/>
      <c r="FB142" s="18"/>
      <c r="FC142" s="18"/>
      <c r="FD142" s="18"/>
      <c r="FE142" s="18"/>
      <c r="FF142" s="18"/>
      <c r="FG142" s="18"/>
      <c r="FH142" s="18"/>
      <c r="FI142" s="18"/>
      <c r="FJ142" s="18"/>
      <c r="FK142" s="18"/>
      <c r="FL142" s="18"/>
      <c r="FM142" s="18"/>
      <c r="FN142" s="18"/>
      <c r="FO142" s="18"/>
      <c r="FP142" s="18"/>
      <c r="FQ142" s="18"/>
      <c r="FR142" s="18"/>
      <c r="FS142" s="18"/>
      <c r="FT142" s="18"/>
      <c r="FU142" s="18"/>
      <c r="FV142" s="18"/>
      <c r="FW142" s="18"/>
      <c r="FX142" s="18"/>
      <c r="FY142" s="18"/>
      <c r="FZ142" s="18"/>
      <c r="GA142" s="18"/>
      <c r="GB142" s="18"/>
      <c r="GC142" s="18"/>
      <c r="GD142" s="18"/>
      <c r="GE142" s="18"/>
      <c r="GF142" s="18"/>
      <c r="GG142" s="18"/>
      <c r="GH142" s="18"/>
      <c r="GI142" s="18"/>
      <c r="GJ142" s="18"/>
      <c r="GK142" s="18"/>
      <c r="GL142" s="18"/>
      <c r="GM142" s="18"/>
      <c r="GN142" s="18"/>
      <c r="GO142" s="18"/>
      <c r="GP142" s="18"/>
      <c r="GQ142" s="18"/>
      <c r="GR142" s="18"/>
      <c r="GS142" s="18"/>
      <c r="GT142" s="18"/>
      <c r="GU142" s="18"/>
      <c r="GV142" s="18"/>
      <c r="GW142" s="18"/>
      <c r="GX142" s="18"/>
      <c r="GY142" s="18"/>
      <c r="GZ142" s="18"/>
      <c r="HA142" s="18"/>
      <c r="HB142" s="18"/>
      <c r="HC142" s="18"/>
      <c r="HD142" s="18"/>
      <c r="HE142" s="18"/>
      <c r="HF142" s="18"/>
      <c r="HG142" s="18"/>
      <c r="HH142" s="18"/>
      <c r="HI142" s="18"/>
      <c r="HJ142" s="18"/>
      <c r="HK142" s="18"/>
      <c r="HL142" s="18"/>
      <c r="HM142" s="18"/>
      <c r="HN142" s="18"/>
      <c r="HO142" s="18"/>
      <c r="HP142" s="18"/>
      <c r="HQ142" s="18"/>
      <c r="HR142" s="18"/>
      <c r="HS142" s="18"/>
      <c r="HT142" s="18"/>
      <c r="HU142" s="18"/>
      <c r="HV142" s="18"/>
      <c r="HW142" s="18"/>
      <c r="HX142" s="18"/>
      <c r="HY142" s="18"/>
      <c r="HZ142" s="18"/>
      <c r="IA142" s="18"/>
      <c r="IB142" s="18"/>
      <c r="IC142" s="18"/>
      <c r="ID142" s="18"/>
      <c r="IE142" s="18"/>
      <c r="IF142" s="18"/>
      <c r="IG142" s="18"/>
      <c r="IH142" s="18"/>
      <c r="II142" s="18"/>
      <c r="IJ142" s="18"/>
      <c r="IK142" s="18"/>
      <c r="IL142" s="18"/>
      <c r="IM142" s="18"/>
      <c r="IN142" s="18"/>
      <c r="IO142" s="18"/>
      <c r="IP142" s="18"/>
      <c r="IQ142" s="18"/>
      <c r="IR142" s="18"/>
      <c r="IS142" s="18"/>
      <c r="IT142" s="18"/>
      <c r="IU142" s="18"/>
      <c r="IV142" s="18"/>
      <c r="IW142" s="18"/>
      <c r="IX142" s="18"/>
      <c r="IY142" s="18"/>
      <c r="IZ142" s="18"/>
    </row>
    <row r="143" spans="2:260" s="20" customFormat="1">
      <c r="B143" s="18"/>
      <c r="C143" s="22"/>
      <c r="D143" s="23"/>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c r="AY143" s="18"/>
      <c r="AZ143" s="18"/>
      <c r="BA143" s="18"/>
      <c r="BB143" s="18"/>
      <c r="BC143" s="18"/>
      <c r="BD143" s="18"/>
      <c r="BE143" s="18"/>
      <c r="BF143" s="18"/>
      <c r="BG143" s="18"/>
      <c r="BH143" s="18"/>
      <c r="BI143" s="18"/>
      <c r="BJ143" s="18"/>
      <c r="BK143" s="18"/>
      <c r="BL143" s="18"/>
      <c r="BM143" s="18"/>
      <c r="BN143" s="18"/>
      <c r="BO143" s="18"/>
      <c r="BP143" s="18"/>
      <c r="BQ143" s="18"/>
      <c r="BR143" s="18"/>
      <c r="BS143" s="18"/>
      <c r="BT143" s="18"/>
      <c r="BU143" s="18"/>
      <c r="BV143" s="18"/>
      <c r="BW143" s="18"/>
      <c r="BX143" s="18"/>
      <c r="BY143" s="18"/>
      <c r="BZ143" s="18"/>
      <c r="CA143" s="18"/>
      <c r="CB143" s="18"/>
      <c r="CC143" s="18"/>
      <c r="CD143" s="18"/>
      <c r="CE143" s="18"/>
      <c r="CF143" s="18"/>
      <c r="CG143" s="18"/>
      <c r="CH143" s="18"/>
      <c r="CI143" s="18"/>
      <c r="CJ143" s="18"/>
      <c r="CK143" s="18"/>
      <c r="CL143" s="18"/>
      <c r="CM143" s="18"/>
      <c r="CN143" s="18"/>
      <c r="CO143" s="18"/>
      <c r="CP143" s="18"/>
      <c r="CQ143" s="18"/>
      <c r="CR143" s="18"/>
      <c r="CS143" s="18"/>
      <c r="CT143" s="18"/>
      <c r="CU143" s="18"/>
      <c r="CV143" s="18"/>
      <c r="CW143" s="18"/>
      <c r="CX143" s="18"/>
      <c r="CY143" s="18"/>
      <c r="CZ143" s="18"/>
      <c r="DA143" s="18"/>
      <c r="DB143" s="18"/>
      <c r="DC143" s="18"/>
      <c r="DD143" s="18"/>
      <c r="DE143" s="18"/>
      <c r="DF143" s="18"/>
      <c r="DG143" s="18"/>
      <c r="DH143" s="18"/>
      <c r="DI143" s="18"/>
      <c r="DJ143" s="18"/>
      <c r="DK143" s="18"/>
      <c r="DL143" s="18"/>
      <c r="DM143" s="18"/>
      <c r="DN143" s="18"/>
      <c r="DO143" s="18"/>
      <c r="DP143" s="18"/>
      <c r="DQ143" s="18"/>
      <c r="DR143" s="18"/>
      <c r="DS143" s="18"/>
      <c r="DT143" s="18"/>
      <c r="DU143" s="18"/>
      <c r="DV143" s="18"/>
      <c r="DW143" s="18"/>
      <c r="DX143" s="18"/>
      <c r="DY143" s="18"/>
      <c r="DZ143" s="18"/>
      <c r="EA143" s="18"/>
      <c r="EB143" s="18"/>
      <c r="EC143" s="18"/>
      <c r="ED143" s="18"/>
      <c r="EE143" s="18"/>
      <c r="EF143" s="18"/>
      <c r="EG143" s="18"/>
      <c r="EH143" s="18"/>
      <c r="EI143" s="18"/>
      <c r="EJ143" s="18"/>
      <c r="EK143" s="18"/>
      <c r="EL143" s="18"/>
      <c r="EM143" s="18"/>
      <c r="EN143" s="18"/>
      <c r="EO143" s="18"/>
      <c r="EP143" s="18"/>
      <c r="EQ143" s="18"/>
      <c r="ER143" s="18"/>
      <c r="ES143" s="18"/>
      <c r="ET143" s="18"/>
      <c r="EU143" s="18"/>
      <c r="EV143" s="18"/>
      <c r="EW143" s="18"/>
      <c r="EX143" s="18"/>
      <c r="EY143" s="18"/>
      <c r="EZ143" s="18"/>
      <c r="FA143" s="18"/>
      <c r="FB143" s="18"/>
      <c r="FC143" s="18"/>
      <c r="FD143" s="18"/>
      <c r="FE143" s="18"/>
      <c r="FF143" s="18"/>
      <c r="FG143" s="18"/>
      <c r="FH143" s="18"/>
      <c r="FI143" s="18"/>
      <c r="FJ143" s="18"/>
      <c r="FK143" s="18"/>
      <c r="FL143" s="18"/>
      <c r="FM143" s="18"/>
      <c r="FN143" s="18"/>
      <c r="FO143" s="18"/>
      <c r="FP143" s="18"/>
      <c r="FQ143" s="18"/>
      <c r="FR143" s="18"/>
      <c r="FS143" s="18"/>
      <c r="FT143" s="18"/>
      <c r="FU143" s="18"/>
      <c r="FV143" s="18"/>
      <c r="FW143" s="18"/>
      <c r="FX143" s="18"/>
      <c r="FY143" s="18"/>
      <c r="FZ143" s="18"/>
      <c r="GA143" s="18"/>
      <c r="GB143" s="18"/>
      <c r="GC143" s="18"/>
      <c r="GD143" s="18"/>
      <c r="GE143" s="18"/>
      <c r="GF143" s="18"/>
      <c r="GG143" s="18"/>
      <c r="GH143" s="18"/>
      <c r="GI143" s="18"/>
      <c r="GJ143" s="18"/>
      <c r="GK143" s="18"/>
      <c r="GL143" s="18"/>
      <c r="GM143" s="18"/>
      <c r="GN143" s="18"/>
      <c r="GO143" s="18"/>
      <c r="GP143" s="18"/>
      <c r="GQ143" s="18"/>
      <c r="GR143" s="18"/>
      <c r="GS143" s="18"/>
      <c r="GT143" s="18"/>
      <c r="GU143" s="18"/>
      <c r="GV143" s="18"/>
      <c r="GW143" s="18"/>
      <c r="GX143" s="18"/>
      <c r="GY143" s="18"/>
      <c r="GZ143" s="18"/>
      <c r="HA143" s="18"/>
      <c r="HB143" s="18"/>
      <c r="HC143" s="18"/>
      <c r="HD143" s="18"/>
      <c r="HE143" s="18"/>
      <c r="HF143" s="18"/>
      <c r="HG143" s="18"/>
      <c r="HH143" s="18"/>
      <c r="HI143" s="18"/>
      <c r="HJ143" s="18"/>
      <c r="HK143" s="18"/>
      <c r="HL143" s="18"/>
      <c r="HM143" s="18"/>
      <c r="HN143" s="18"/>
      <c r="HO143" s="18"/>
      <c r="HP143" s="18"/>
      <c r="HQ143" s="18"/>
      <c r="HR143" s="18"/>
      <c r="HS143" s="18"/>
      <c r="HT143" s="18"/>
      <c r="HU143" s="18"/>
      <c r="HV143" s="18"/>
      <c r="HW143" s="18"/>
      <c r="HX143" s="18"/>
      <c r="HY143" s="18"/>
      <c r="HZ143" s="18"/>
      <c r="IA143" s="18"/>
      <c r="IB143" s="18"/>
      <c r="IC143" s="18"/>
      <c r="ID143" s="18"/>
      <c r="IE143" s="18"/>
      <c r="IF143" s="18"/>
      <c r="IG143" s="18"/>
      <c r="IH143" s="18"/>
      <c r="II143" s="18"/>
      <c r="IJ143" s="18"/>
      <c r="IK143" s="18"/>
      <c r="IL143" s="18"/>
      <c r="IM143" s="18"/>
      <c r="IN143" s="18"/>
      <c r="IO143" s="18"/>
      <c r="IP143" s="18"/>
      <c r="IQ143" s="18"/>
      <c r="IR143" s="18"/>
      <c r="IS143" s="18"/>
      <c r="IT143" s="18"/>
      <c r="IU143" s="18"/>
      <c r="IV143" s="18"/>
      <c r="IW143" s="18"/>
      <c r="IX143" s="18"/>
      <c r="IY143" s="18"/>
      <c r="IZ143" s="18"/>
    </row>
    <row r="144" spans="2:260" s="20" customFormat="1">
      <c r="B144" s="18"/>
      <c r="C144" s="22"/>
      <c r="D144" s="23"/>
      <c r="E144" s="18"/>
      <c r="F144" s="18"/>
      <c r="G144" s="18"/>
      <c r="H144" s="18"/>
      <c r="I144" s="18"/>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c r="AX144" s="18"/>
      <c r="AY144" s="18"/>
      <c r="AZ144" s="18"/>
      <c r="BA144" s="18"/>
      <c r="BB144" s="18"/>
      <c r="BC144" s="18"/>
      <c r="BD144" s="18"/>
      <c r="BE144" s="18"/>
      <c r="BF144" s="18"/>
      <c r="BG144" s="18"/>
      <c r="BH144" s="18"/>
      <c r="BI144" s="18"/>
      <c r="BJ144" s="18"/>
      <c r="BK144" s="18"/>
      <c r="BL144" s="18"/>
      <c r="BM144" s="18"/>
      <c r="BN144" s="18"/>
      <c r="BO144" s="18"/>
      <c r="BP144" s="18"/>
      <c r="BQ144" s="18"/>
      <c r="BR144" s="18"/>
      <c r="BS144" s="18"/>
      <c r="BT144" s="18"/>
      <c r="BU144" s="18"/>
      <c r="BV144" s="18"/>
      <c r="BW144" s="18"/>
      <c r="BX144" s="18"/>
      <c r="BY144" s="18"/>
      <c r="BZ144" s="18"/>
      <c r="CA144" s="18"/>
      <c r="CB144" s="18"/>
      <c r="CC144" s="18"/>
      <c r="CD144" s="18"/>
      <c r="CE144" s="18"/>
      <c r="CF144" s="18"/>
      <c r="CG144" s="18"/>
      <c r="CH144" s="18"/>
      <c r="CI144" s="18"/>
      <c r="CJ144" s="18"/>
      <c r="CK144" s="18"/>
      <c r="CL144" s="18"/>
      <c r="CM144" s="18"/>
      <c r="CN144" s="18"/>
      <c r="CO144" s="18"/>
      <c r="CP144" s="18"/>
      <c r="CQ144" s="18"/>
      <c r="CR144" s="18"/>
      <c r="CS144" s="18"/>
      <c r="CT144" s="18"/>
      <c r="CU144" s="18"/>
      <c r="CV144" s="18"/>
      <c r="CW144" s="18"/>
      <c r="CX144" s="18"/>
      <c r="CY144" s="18"/>
      <c r="CZ144" s="18"/>
      <c r="DA144" s="18"/>
      <c r="DB144" s="18"/>
      <c r="DC144" s="18"/>
      <c r="DD144" s="18"/>
      <c r="DE144" s="18"/>
      <c r="DF144" s="18"/>
      <c r="DG144" s="18"/>
      <c r="DH144" s="18"/>
      <c r="DI144" s="18"/>
      <c r="DJ144" s="18"/>
      <c r="DK144" s="18"/>
      <c r="DL144" s="18"/>
      <c r="DM144" s="18"/>
      <c r="DN144" s="18"/>
      <c r="DO144" s="18"/>
      <c r="DP144" s="18"/>
      <c r="DQ144" s="18"/>
      <c r="DR144" s="18"/>
      <c r="DS144" s="18"/>
      <c r="DT144" s="18"/>
      <c r="DU144" s="18"/>
      <c r="DV144" s="18"/>
      <c r="DW144" s="18"/>
      <c r="DX144" s="18"/>
      <c r="DY144" s="18"/>
      <c r="DZ144" s="18"/>
      <c r="EA144" s="18"/>
      <c r="EB144" s="18"/>
      <c r="EC144" s="18"/>
      <c r="ED144" s="18"/>
      <c r="EE144" s="18"/>
      <c r="EF144" s="18"/>
      <c r="EG144" s="18"/>
      <c r="EH144" s="18"/>
      <c r="EI144" s="18"/>
      <c r="EJ144" s="18"/>
      <c r="EK144" s="18"/>
      <c r="EL144" s="18"/>
      <c r="EM144" s="18"/>
      <c r="EN144" s="18"/>
      <c r="EO144" s="18"/>
      <c r="EP144" s="18"/>
      <c r="EQ144" s="18"/>
      <c r="ER144" s="18"/>
      <c r="ES144" s="18"/>
      <c r="ET144" s="18"/>
      <c r="EU144" s="18"/>
      <c r="EV144" s="18"/>
      <c r="EW144" s="18"/>
      <c r="EX144" s="18"/>
      <c r="EY144" s="18"/>
      <c r="EZ144" s="18"/>
      <c r="FA144" s="18"/>
      <c r="FB144" s="18"/>
      <c r="FC144" s="18"/>
      <c r="FD144" s="18"/>
      <c r="FE144" s="18"/>
      <c r="FF144" s="18"/>
      <c r="FG144" s="18"/>
      <c r="FH144" s="18"/>
      <c r="FI144" s="18"/>
      <c r="FJ144" s="18"/>
      <c r="FK144" s="18"/>
      <c r="FL144" s="18"/>
      <c r="FM144" s="18"/>
      <c r="FN144" s="18"/>
      <c r="FO144" s="18"/>
      <c r="FP144" s="18"/>
      <c r="FQ144" s="18"/>
      <c r="FR144" s="18"/>
      <c r="FS144" s="18"/>
      <c r="FT144" s="18"/>
      <c r="FU144" s="18"/>
      <c r="FV144" s="18"/>
      <c r="FW144" s="18"/>
      <c r="FX144" s="18"/>
      <c r="FY144" s="18"/>
      <c r="FZ144" s="18"/>
      <c r="GA144" s="18"/>
      <c r="GB144" s="18"/>
      <c r="GC144" s="18"/>
      <c r="GD144" s="18"/>
      <c r="GE144" s="18"/>
      <c r="GF144" s="18"/>
      <c r="GG144" s="18"/>
      <c r="GH144" s="18"/>
      <c r="GI144" s="18"/>
      <c r="GJ144" s="18"/>
      <c r="GK144" s="18"/>
      <c r="GL144" s="18"/>
      <c r="GM144" s="18"/>
      <c r="GN144" s="18"/>
      <c r="GO144" s="18"/>
      <c r="GP144" s="18"/>
      <c r="GQ144" s="18"/>
      <c r="GR144" s="18"/>
      <c r="GS144" s="18"/>
      <c r="GT144" s="18"/>
      <c r="GU144" s="18"/>
      <c r="GV144" s="18"/>
      <c r="GW144" s="18"/>
      <c r="GX144" s="18"/>
      <c r="GY144" s="18"/>
      <c r="GZ144" s="18"/>
      <c r="HA144" s="18"/>
      <c r="HB144" s="18"/>
      <c r="HC144" s="18"/>
      <c r="HD144" s="18"/>
      <c r="HE144" s="18"/>
      <c r="HF144" s="18"/>
      <c r="HG144" s="18"/>
      <c r="HH144" s="18"/>
      <c r="HI144" s="18"/>
      <c r="HJ144" s="18"/>
      <c r="HK144" s="18"/>
      <c r="HL144" s="18"/>
      <c r="HM144" s="18"/>
      <c r="HN144" s="18"/>
      <c r="HO144" s="18"/>
      <c r="HP144" s="18"/>
      <c r="HQ144" s="18"/>
      <c r="HR144" s="18"/>
      <c r="HS144" s="18"/>
      <c r="HT144" s="18"/>
      <c r="HU144" s="18"/>
      <c r="HV144" s="18"/>
      <c r="HW144" s="18"/>
      <c r="HX144" s="18"/>
      <c r="HY144" s="18"/>
      <c r="HZ144" s="18"/>
      <c r="IA144" s="18"/>
      <c r="IB144" s="18"/>
      <c r="IC144" s="18"/>
      <c r="ID144" s="18"/>
      <c r="IE144" s="18"/>
      <c r="IF144" s="18"/>
      <c r="IG144" s="18"/>
      <c r="IH144" s="18"/>
      <c r="II144" s="18"/>
      <c r="IJ144" s="18"/>
      <c r="IK144" s="18"/>
      <c r="IL144" s="18"/>
      <c r="IM144" s="18"/>
      <c r="IN144" s="18"/>
      <c r="IO144" s="18"/>
      <c r="IP144" s="18"/>
      <c r="IQ144" s="18"/>
      <c r="IR144" s="18"/>
      <c r="IS144" s="18"/>
      <c r="IT144" s="18"/>
      <c r="IU144" s="18"/>
      <c r="IV144" s="18"/>
      <c r="IW144" s="18"/>
      <c r="IX144" s="18"/>
      <c r="IY144" s="18"/>
      <c r="IZ144" s="18"/>
    </row>
    <row r="145" spans="2:260" s="20" customFormat="1">
      <c r="B145" s="18"/>
      <c r="C145" s="22"/>
      <c r="D145" s="23"/>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c r="AV145" s="18"/>
      <c r="AW145" s="18"/>
      <c r="AX145" s="18"/>
      <c r="AY145" s="18"/>
      <c r="AZ145" s="18"/>
      <c r="BA145" s="18"/>
      <c r="BB145" s="18"/>
      <c r="BC145" s="18"/>
      <c r="BD145" s="18"/>
      <c r="BE145" s="18"/>
      <c r="BF145" s="18"/>
      <c r="BG145" s="18"/>
      <c r="BH145" s="18"/>
      <c r="BI145" s="18"/>
      <c r="BJ145" s="18"/>
      <c r="BK145" s="18"/>
      <c r="BL145" s="18"/>
      <c r="BM145" s="18"/>
      <c r="BN145" s="18"/>
      <c r="BO145" s="18"/>
      <c r="BP145" s="18"/>
      <c r="BQ145" s="18"/>
      <c r="BR145" s="18"/>
      <c r="BS145" s="18"/>
      <c r="BT145" s="18"/>
      <c r="BU145" s="18"/>
      <c r="BV145" s="18"/>
      <c r="BW145" s="18"/>
      <c r="BX145" s="18"/>
      <c r="BY145" s="18"/>
      <c r="BZ145" s="18"/>
      <c r="CA145" s="18"/>
      <c r="CB145" s="18"/>
      <c r="CC145" s="18"/>
      <c r="CD145" s="18"/>
      <c r="CE145" s="18"/>
      <c r="CF145" s="18"/>
      <c r="CG145" s="18"/>
      <c r="CH145" s="18"/>
      <c r="CI145" s="18"/>
      <c r="CJ145" s="18"/>
      <c r="CK145" s="18"/>
      <c r="CL145" s="18"/>
      <c r="CM145" s="18"/>
      <c r="CN145" s="18"/>
      <c r="CO145" s="18"/>
      <c r="CP145" s="18"/>
      <c r="CQ145" s="18"/>
      <c r="CR145" s="18"/>
      <c r="CS145" s="18"/>
      <c r="CT145" s="18"/>
      <c r="CU145" s="18"/>
      <c r="CV145" s="18"/>
      <c r="CW145" s="18"/>
      <c r="CX145" s="18"/>
      <c r="CY145" s="18"/>
      <c r="CZ145" s="18"/>
      <c r="DA145" s="18"/>
      <c r="DB145" s="18"/>
      <c r="DC145" s="18"/>
      <c r="DD145" s="18"/>
      <c r="DE145" s="18"/>
      <c r="DF145" s="18"/>
      <c r="DG145" s="18"/>
      <c r="DH145" s="18"/>
      <c r="DI145" s="18"/>
      <c r="DJ145" s="18"/>
      <c r="DK145" s="18"/>
      <c r="DL145" s="18"/>
      <c r="DM145" s="18"/>
      <c r="DN145" s="18"/>
      <c r="DO145" s="18"/>
      <c r="DP145" s="18"/>
      <c r="DQ145" s="18"/>
      <c r="DR145" s="18"/>
      <c r="DS145" s="18"/>
      <c r="DT145" s="18"/>
      <c r="DU145" s="18"/>
      <c r="DV145" s="18"/>
      <c r="DW145" s="18"/>
      <c r="DX145" s="18"/>
      <c r="DY145" s="18"/>
      <c r="DZ145" s="18"/>
      <c r="EA145" s="18"/>
      <c r="EB145" s="18"/>
      <c r="EC145" s="18"/>
      <c r="ED145" s="18"/>
      <c r="EE145" s="18"/>
      <c r="EF145" s="18"/>
      <c r="EG145" s="18"/>
      <c r="EH145" s="18"/>
      <c r="EI145" s="18"/>
      <c r="EJ145" s="18"/>
      <c r="EK145" s="18"/>
      <c r="EL145" s="18"/>
      <c r="EM145" s="18"/>
      <c r="EN145" s="18"/>
      <c r="EO145" s="18"/>
      <c r="EP145" s="18"/>
      <c r="EQ145" s="18"/>
      <c r="ER145" s="18"/>
      <c r="ES145" s="18"/>
      <c r="ET145" s="18"/>
      <c r="EU145" s="18"/>
      <c r="EV145" s="18"/>
      <c r="EW145" s="18"/>
      <c r="EX145" s="18"/>
      <c r="EY145" s="18"/>
      <c r="EZ145" s="18"/>
      <c r="FA145" s="18"/>
      <c r="FB145" s="18"/>
      <c r="FC145" s="18"/>
      <c r="FD145" s="18"/>
      <c r="FE145" s="18"/>
      <c r="FF145" s="18"/>
      <c r="FG145" s="18"/>
      <c r="FH145" s="18"/>
      <c r="FI145" s="18"/>
      <c r="FJ145" s="18"/>
      <c r="FK145" s="18"/>
      <c r="FL145" s="18"/>
      <c r="FM145" s="18"/>
      <c r="FN145" s="18"/>
      <c r="FO145" s="18"/>
      <c r="FP145" s="18"/>
      <c r="FQ145" s="18"/>
      <c r="FR145" s="18"/>
      <c r="FS145" s="18"/>
      <c r="FT145" s="18"/>
      <c r="FU145" s="18"/>
      <c r="FV145" s="18"/>
      <c r="FW145" s="18"/>
      <c r="FX145" s="18"/>
      <c r="FY145" s="18"/>
      <c r="FZ145" s="18"/>
      <c r="GA145" s="18"/>
      <c r="GB145" s="18"/>
      <c r="GC145" s="18"/>
      <c r="GD145" s="18"/>
      <c r="GE145" s="18"/>
      <c r="GF145" s="18"/>
      <c r="GG145" s="18"/>
      <c r="GH145" s="18"/>
      <c r="GI145" s="18"/>
      <c r="GJ145" s="18"/>
      <c r="GK145" s="18"/>
      <c r="GL145" s="18"/>
      <c r="GM145" s="18"/>
      <c r="GN145" s="18"/>
      <c r="GO145" s="18"/>
      <c r="GP145" s="18"/>
      <c r="GQ145" s="18"/>
      <c r="GR145" s="18"/>
      <c r="GS145" s="18"/>
      <c r="GT145" s="18"/>
      <c r="GU145" s="18"/>
      <c r="GV145" s="18"/>
      <c r="GW145" s="18"/>
      <c r="GX145" s="18"/>
      <c r="GY145" s="18"/>
      <c r="GZ145" s="18"/>
      <c r="HA145" s="18"/>
      <c r="HB145" s="18"/>
      <c r="HC145" s="18"/>
      <c r="HD145" s="18"/>
      <c r="HE145" s="18"/>
      <c r="HF145" s="18"/>
      <c r="HG145" s="18"/>
      <c r="HH145" s="18"/>
      <c r="HI145" s="18"/>
      <c r="HJ145" s="18"/>
      <c r="HK145" s="18"/>
      <c r="HL145" s="18"/>
      <c r="HM145" s="18"/>
      <c r="HN145" s="18"/>
      <c r="HO145" s="18"/>
      <c r="HP145" s="18"/>
      <c r="HQ145" s="18"/>
      <c r="HR145" s="18"/>
      <c r="HS145" s="18"/>
      <c r="HT145" s="18"/>
      <c r="HU145" s="18"/>
      <c r="HV145" s="18"/>
      <c r="HW145" s="18"/>
      <c r="HX145" s="18"/>
      <c r="HY145" s="18"/>
      <c r="HZ145" s="18"/>
      <c r="IA145" s="18"/>
      <c r="IB145" s="18"/>
      <c r="IC145" s="18"/>
      <c r="ID145" s="18"/>
      <c r="IE145" s="18"/>
      <c r="IF145" s="18"/>
      <c r="IG145" s="18"/>
      <c r="IH145" s="18"/>
      <c r="II145" s="18"/>
      <c r="IJ145" s="18"/>
      <c r="IK145" s="18"/>
      <c r="IL145" s="18"/>
      <c r="IM145" s="18"/>
      <c r="IN145" s="18"/>
      <c r="IO145" s="18"/>
      <c r="IP145" s="18"/>
      <c r="IQ145" s="18"/>
      <c r="IR145" s="18"/>
      <c r="IS145" s="18"/>
      <c r="IT145" s="18"/>
      <c r="IU145" s="18"/>
      <c r="IV145" s="18"/>
      <c r="IW145" s="18"/>
      <c r="IX145" s="18"/>
      <c r="IY145" s="18"/>
      <c r="IZ145" s="18"/>
    </row>
    <row r="146" spans="2:260" s="20" customFormat="1">
      <c r="B146" s="18"/>
      <c r="C146" s="22"/>
      <c r="D146" s="23"/>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18"/>
      <c r="BS146" s="18"/>
      <c r="BT146" s="18"/>
      <c r="BU146" s="18"/>
      <c r="BV146" s="18"/>
      <c r="BW146" s="18"/>
      <c r="BX146" s="18"/>
      <c r="BY146" s="18"/>
      <c r="BZ146" s="18"/>
      <c r="CA146" s="18"/>
      <c r="CB146" s="18"/>
      <c r="CC146" s="18"/>
      <c r="CD146" s="18"/>
      <c r="CE146" s="18"/>
      <c r="CF146" s="18"/>
      <c r="CG146" s="18"/>
      <c r="CH146" s="18"/>
      <c r="CI146" s="18"/>
      <c r="CJ146" s="18"/>
      <c r="CK146" s="18"/>
      <c r="CL146" s="18"/>
      <c r="CM146" s="18"/>
      <c r="CN146" s="18"/>
      <c r="CO146" s="18"/>
      <c r="CP146" s="18"/>
      <c r="CQ146" s="18"/>
      <c r="CR146" s="18"/>
      <c r="CS146" s="18"/>
      <c r="CT146" s="18"/>
      <c r="CU146" s="18"/>
      <c r="CV146" s="18"/>
      <c r="CW146" s="18"/>
      <c r="CX146" s="18"/>
      <c r="CY146" s="18"/>
      <c r="CZ146" s="18"/>
      <c r="DA146" s="18"/>
      <c r="DB146" s="18"/>
      <c r="DC146" s="18"/>
      <c r="DD146" s="18"/>
      <c r="DE146" s="18"/>
      <c r="DF146" s="18"/>
      <c r="DG146" s="18"/>
      <c r="DH146" s="18"/>
      <c r="DI146" s="18"/>
      <c r="DJ146" s="18"/>
      <c r="DK146" s="18"/>
      <c r="DL146" s="18"/>
      <c r="DM146" s="18"/>
      <c r="DN146" s="18"/>
      <c r="DO146" s="18"/>
      <c r="DP146" s="18"/>
      <c r="DQ146" s="18"/>
      <c r="DR146" s="18"/>
      <c r="DS146" s="18"/>
      <c r="DT146" s="18"/>
      <c r="DU146" s="18"/>
      <c r="DV146" s="18"/>
      <c r="DW146" s="18"/>
      <c r="DX146" s="18"/>
      <c r="DY146" s="18"/>
      <c r="DZ146" s="18"/>
      <c r="EA146" s="18"/>
      <c r="EB146" s="18"/>
      <c r="EC146" s="18"/>
      <c r="ED146" s="18"/>
      <c r="EE146" s="18"/>
      <c r="EF146" s="18"/>
      <c r="EG146" s="18"/>
      <c r="EH146" s="18"/>
      <c r="EI146" s="18"/>
      <c r="EJ146" s="18"/>
      <c r="EK146" s="18"/>
      <c r="EL146" s="18"/>
      <c r="EM146" s="18"/>
      <c r="EN146" s="18"/>
      <c r="EO146" s="18"/>
      <c r="EP146" s="18"/>
      <c r="EQ146" s="18"/>
      <c r="ER146" s="18"/>
      <c r="ES146" s="18"/>
      <c r="ET146" s="18"/>
      <c r="EU146" s="18"/>
      <c r="EV146" s="18"/>
      <c r="EW146" s="18"/>
      <c r="EX146" s="18"/>
      <c r="EY146" s="18"/>
      <c r="EZ146" s="18"/>
      <c r="FA146" s="18"/>
      <c r="FB146" s="18"/>
      <c r="FC146" s="18"/>
      <c r="FD146" s="18"/>
      <c r="FE146" s="18"/>
      <c r="FF146" s="18"/>
      <c r="FG146" s="18"/>
      <c r="FH146" s="18"/>
      <c r="FI146" s="18"/>
      <c r="FJ146" s="18"/>
      <c r="FK146" s="18"/>
      <c r="FL146" s="18"/>
      <c r="FM146" s="18"/>
      <c r="FN146" s="18"/>
      <c r="FO146" s="18"/>
      <c r="FP146" s="18"/>
      <c r="FQ146" s="18"/>
      <c r="FR146" s="18"/>
      <c r="FS146" s="18"/>
      <c r="FT146" s="18"/>
      <c r="FU146" s="18"/>
      <c r="FV146" s="18"/>
      <c r="FW146" s="18"/>
      <c r="FX146" s="18"/>
      <c r="FY146" s="18"/>
      <c r="FZ146" s="18"/>
      <c r="GA146" s="18"/>
      <c r="GB146" s="18"/>
      <c r="GC146" s="18"/>
      <c r="GD146" s="18"/>
      <c r="GE146" s="18"/>
      <c r="GF146" s="18"/>
      <c r="GG146" s="18"/>
      <c r="GH146" s="18"/>
      <c r="GI146" s="18"/>
      <c r="GJ146" s="18"/>
      <c r="GK146" s="18"/>
      <c r="GL146" s="18"/>
      <c r="GM146" s="18"/>
      <c r="GN146" s="18"/>
      <c r="GO146" s="18"/>
      <c r="GP146" s="18"/>
      <c r="GQ146" s="18"/>
      <c r="GR146" s="18"/>
      <c r="GS146" s="18"/>
      <c r="GT146" s="18"/>
      <c r="GU146" s="18"/>
      <c r="GV146" s="18"/>
      <c r="GW146" s="18"/>
      <c r="GX146" s="18"/>
      <c r="GY146" s="18"/>
      <c r="GZ146" s="18"/>
      <c r="HA146" s="18"/>
      <c r="HB146" s="18"/>
      <c r="HC146" s="18"/>
      <c r="HD146" s="18"/>
      <c r="HE146" s="18"/>
      <c r="HF146" s="18"/>
      <c r="HG146" s="18"/>
      <c r="HH146" s="18"/>
      <c r="HI146" s="18"/>
      <c r="HJ146" s="18"/>
      <c r="HK146" s="18"/>
      <c r="HL146" s="18"/>
      <c r="HM146" s="18"/>
      <c r="HN146" s="18"/>
      <c r="HO146" s="18"/>
      <c r="HP146" s="18"/>
      <c r="HQ146" s="18"/>
      <c r="HR146" s="18"/>
      <c r="HS146" s="18"/>
      <c r="HT146" s="18"/>
      <c r="HU146" s="18"/>
      <c r="HV146" s="18"/>
      <c r="HW146" s="18"/>
      <c r="HX146" s="18"/>
      <c r="HY146" s="18"/>
      <c r="HZ146" s="18"/>
      <c r="IA146" s="18"/>
      <c r="IB146" s="18"/>
      <c r="IC146" s="18"/>
      <c r="ID146" s="18"/>
      <c r="IE146" s="18"/>
      <c r="IF146" s="18"/>
      <c r="IG146" s="18"/>
      <c r="IH146" s="18"/>
      <c r="II146" s="18"/>
      <c r="IJ146" s="18"/>
      <c r="IK146" s="18"/>
      <c r="IL146" s="18"/>
      <c r="IM146" s="18"/>
      <c r="IN146" s="18"/>
      <c r="IO146" s="18"/>
      <c r="IP146" s="18"/>
      <c r="IQ146" s="18"/>
      <c r="IR146" s="18"/>
      <c r="IS146" s="18"/>
      <c r="IT146" s="18"/>
      <c r="IU146" s="18"/>
      <c r="IV146" s="18"/>
      <c r="IW146" s="18"/>
      <c r="IX146" s="18"/>
      <c r="IY146" s="18"/>
      <c r="IZ146" s="18"/>
    </row>
    <row r="147" spans="2:260" s="20" customFormat="1">
      <c r="B147" s="18"/>
      <c r="C147" s="22"/>
      <c r="D147" s="23"/>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c r="AV147" s="18"/>
      <c r="AW147" s="18"/>
      <c r="AX147" s="18"/>
      <c r="AY147" s="18"/>
      <c r="AZ147" s="18"/>
      <c r="BA147" s="18"/>
      <c r="BB147" s="18"/>
      <c r="BC147" s="18"/>
      <c r="BD147" s="18"/>
      <c r="BE147" s="18"/>
      <c r="BF147" s="18"/>
      <c r="BG147" s="18"/>
      <c r="BH147" s="18"/>
      <c r="BI147" s="18"/>
      <c r="BJ147" s="18"/>
      <c r="BK147" s="18"/>
      <c r="BL147" s="18"/>
      <c r="BM147" s="18"/>
      <c r="BN147" s="18"/>
      <c r="BO147" s="18"/>
      <c r="BP147" s="18"/>
      <c r="BQ147" s="18"/>
      <c r="BR147" s="18"/>
      <c r="BS147" s="18"/>
      <c r="BT147" s="18"/>
      <c r="BU147" s="18"/>
      <c r="BV147" s="18"/>
      <c r="BW147" s="18"/>
      <c r="BX147" s="18"/>
      <c r="BY147" s="18"/>
      <c r="BZ147" s="18"/>
      <c r="CA147" s="18"/>
      <c r="CB147" s="18"/>
      <c r="CC147" s="18"/>
      <c r="CD147" s="18"/>
      <c r="CE147" s="18"/>
      <c r="CF147" s="18"/>
      <c r="CG147" s="18"/>
      <c r="CH147" s="18"/>
      <c r="CI147" s="18"/>
      <c r="CJ147" s="18"/>
      <c r="CK147" s="18"/>
      <c r="CL147" s="18"/>
      <c r="CM147" s="18"/>
      <c r="CN147" s="18"/>
      <c r="CO147" s="18"/>
      <c r="CP147" s="18"/>
      <c r="CQ147" s="18"/>
      <c r="CR147" s="18"/>
      <c r="CS147" s="18"/>
      <c r="CT147" s="18"/>
      <c r="CU147" s="18"/>
      <c r="CV147" s="18"/>
      <c r="CW147" s="18"/>
      <c r="CX147" s="18"/>
      <c r="CY147" s="18"/>
      <c r="CZ147" s="18"/>
      <c r="DA147" s="18"/>
      <c r="DB147" s="18"/>
      <c r="DC147" s="18"/>
      <c r="DD147" s="18"/>
      <c r="DE147" s="18"/>
      <c r="DF147" s="18"/>
      <c r="DG147" s="18"/>
      <c r="DH147" s="18"/>
      <c r="DI147" s="18"/>
      <c r="DJ147" s="18"/>
      <c r="DK147" s="18"/>
      <c r="DL147" s="18"/>
      <c r="DM147" s="18"/>
      <c r="DN147" s="18"/>
      <c r="DO147" s="18"/>
      <c r="DP147" s="18"/>
      <c r="DQ147" s="18"/>
      <c r="DR147" s="18"/>
      <c r="DS147" s="18"/>
      <c r="DT147" s="18"/>
      <c r="DU147" s="18"/>
      <c r="DV147" s="18"/>
      <c r="DW147" s="18"/>
      <c r="DX147" s="18"/>
      <c r="DY147" s="18"/>
      <c r="DZ147" s="18"/>
      <c r="EA147" s="18"/>
      <c r="EB147" s="18"/>
      <c r="EC147" s="18"/>
      <c r="ED147" s="18"/>
      <c r="EE147" s="18"/>
      <c r="EF147" s="18"/>
      <c r="EG147" s="18"/>
      <c r="EH147" s="18"/>
      <c r="EI147" s="18"/>
      <c r="EJ147" s="18"/>
      <c r="EK147" s="18"/>
      <c r="EL147" s="18"/>
      <c r="EM147" s="18"/>
      <c r="EN147" s="18"/>
      <c r="EO147" s="18"/>
      <c r="EP147" s="18"/>
      <c r="EQ147" s="18"/>
      <c r="ER147" s="18"/>
      <c r="ES147" s="18"/>
      <c r="ET147" s="18"/>
      <c r="EU147" s="18"/>
      <c r="EV147" s="18"/>
      <c r="EW147" s="18"/>
      <c r="EX147" s="18"/>
      <c r="EY147" s="18"/>
      <c r="EZ147" s="18"/>
      <c r="FA147" s="18"/>
      <c r="FB147" s="18"/>
      <c r="FC147" s="18"/>
      <c r="FD147" s="18"/>
      <c r="FE147" s="18"/>
      <c r="FF147" s="18"/>
      <c r="FG147" s="18"/>
      <c r="FH147" s="18"/>
      <c r="FI147" s="18"/>
      <c r="FJ147" s="18"/>
      <c r="FK147" s="18"/>
      <c r="FL147" s="18"/>
      <c r="FM147" s="18"/>
      <c r="FN147" s="18"/>
      <c r="FO147" s="18"/>
      <c r="FP147" s="18"/>
      <c r="FQ147" s="18"/>
      <c r="FR147" s="18"/>
      <c r="FS147" s="18"/>
      <c r="FT147" s="18"/>
      <c r="FU147" s="18"/>
      <c r="FV147" s="18"/>
      <c r="FW147" s="18"/>
      <c r="FX147" s="18"/>
      <c r="FY147" s="18"/>
      <c r="FZ147" s="18"/>
      <c r="GA147" s="18"/>
      <c r="GB147" s="18"/>
      <c r="GC147" s="18"/>
      <c r="GD147" s="18"/>
      <c r="GE147" s="18"/>
      <c r="GF147" s="18"/>
      <c r="GG147" s="18"/>
      <c r="GH147" s="18"/>
      <c r="GI147" s="18"/>
      <c r="GJ147" s="18"/>
      <c r="GK147" s="18"/>
      <c r="GL147" s="18"/>
      <c r="GM147" s="18"/>
      <c r="GN147" s="18"/>
      <c r="GO147" s="18"/>
      <c r="GP147" s="18"/>
      <c r="GQ147" s="18"/>
      <c r="GR147" s="18"/>
      <c r="GS147" s="18"/>
      <c r="GT147" s="18"/>
      <c r="GU147" s="18"/>
      <c r="GV147" s="18"/>
      <c r="GW147" s="18"/>
      <c r="GX147" s="18"/>
      <c r="GY147" s="18"/>
      <c r="GZ147" s="18"/>
      <c r="HA147" s="18"/>
      <c r="HB147" s="18"/>
      <c r="HC147" s="18"/>
      <c r="HD147" s="18"/>
      <c r="HE147" s="18"/>
      <c r="HF147" s="18"/>
      <c r="HG147" s="18"/>
      <c r="HH147" s="18"/>
      <c r="HI147" s="18"/>
      <c r="HJ147" s="18"/>
      <c r="HK147" s="18"/>
      <c r="HL147" s="18"/>
      <c r="HM147" s="18"/>
      <c r="HN147" s="18"/>
      <c r="HO147" s="18"/>
      <c r="HP147" s="18"/>
      <c r="HQ147" s="18"/>
      <c r="HR147" s="18"/>
      <c r="HS147" s="18"/>
      <c r="HT147" s="18"/>
      <c r="HU147" s="18"/>
      <c r="HV147" s="18"/>
      <c r="HW147" s="18"/>
      <c r="HX147" s="18"/>
      <c r="HY147" s="18"/>
      <c r="HZ147" s="18"/>
      <c r="IA147" s="18"/>
      <c r="IB147" s="18"/>
      <c r="IC147" s="18"/>
      <c r="ID147" s="18"/>
      <c r="IE147" s="18"/>
      <c r="IF147" s="18"/>
      <c r="IG147" s="18"/>
      <c r="IH147" s="18"/>
      <c r="II147" s="18"/>
      <c r="IJ147" s="18"/>
      <c r="IK147" s="18"/>
      <c r="IL147" s="18"/>
      <c r="IM147" s="18"/>
      <c r="IN147" s="18"/>
      <c r="IO147" s="18"/>
      <c r="IP147" s="18"/>
      <c r="IQ147" s="18"/>
      <c r="IR147" s="18"/>
      <c r="IS147" s="18"/>
      <c r="IT147" s="18"/>
      <c r="IU147" s="18"/>
      <c r="IV147" s="18"/>
      <c r="IW147" s="18"/>
      <c r="IX147" s="18"/>
      <c r="IY147" s="18"/>
      <c r="IZ147" s="18"/>
    </row>
    <row r="148" spans="2:260" s="20" customFormat="1">
      <c r="B148" s="18"/>
      <c r="C148" s="22"/>
      <c r="D148" s="23"/>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18"/>
      <c r="AQ148" s="18"/>
      <c r="AR148" s="18"/>
      <c r="AS148" s="18"/>
      <c r="AT148" s="18"/>
      <c r="AU148" s="18"/>
      <c r="AV148" s="18"/>
      <c r="AW148" s="18"/>
      <c r="AX148" s="18"/>
      <c r="AY148" s="18"/>
      <c r="AZ148" s="18"/>
      <c r="BA148" s="18"/>
      <c r="BB148" s="18"/>
      <c r="BC148" s="18"/>
      <c r="BD148" s="18"/>
      <c r="BE148" s="18"/>
      <c r="BF148" s="18"/>
      <c r="BG148" s="18"/>
      <c r="BH148" s="18"/>
      <c r="BI148" s="18"/>
      <c r="BJ148" s="18"/>
      <c r="BK148" s="18"/>
      <c r="BL148" s="18"/>
      <c r="BM148" s="18"/>
      <c r="BN148" s="18"/>
      <c r="BO148" s="18"/>
      <c r="BP148" s="18"/>
      <c r="BQ148" s="18"/>
      <c r="BR148" s="18"/>
      <c r="BS148" s="18"/>
      <c r="BT148" s="18"/>
      <c r="BU148" s="18"/>
      <c r="BV148" s="18"/>
      <c r="BW148" s="18"/>
      <c r="BX148" s="18"/>
      <c r="BY148" s="18"/>
      <c r="BZ148" s="18"/>
      <c r="CA148" s="18"/>
      <c r="CB148" s="18"/>
      <c r="CC148" s="18"/>
      <c r="CD148" s="18"/>
      <c r="CE148" s="18"/>
      <c r="CF148" s="18"/>
      <c r="CG148" s="18"/>
      <c r="CH148" s="18"/>
      <c r="CI148" s="18"/>
      <c r="CJ148" s="18"/>
      <c r="CK148" s="18"/>
      <c r="CL148" s="18"/>
      <c r="CM148" s="18"/>
      <c r="CN148" s="18"/>
      <c r="CO148" s="18"/>
      <c r="CP148" s="18"/>
      <c r="CQ148" s="18"/>
      <c r="CR148" s="18"/>
      <c r="CS148" s="18"/>
      <c r="CT148" s="18"/>
      <c r="CU148" s="18"/>
      <c r="CV148" s="18"/>
      <c r="CW148" s="18"/>
      <c r="CX148" s="18"/>
      <c r="CY148" s="18"/>
      <c r="CZ148" s="18"/>
      <c r="DA148" s="18"/>
      <c r="DB148" s="18"/>
      <c r="DC148" s="18"/>
      <c r="DD148" s="18"/>
      <c r="DE148" s="18"/>
      <c r="DF148" s="18"/>
      <c r="DG148" s="18"/>
      <c r="DH148" s="18"/>
      <c r="DI148" s="18"/>
      <c r="DJ148" s="18"/>
      <c r="DK148" s="18"/>
      <c r="DL148" s="18"/>
      <c r="DM148" s="18"/>
      <c r="DN148" s="18"/>
      <c r="DO148" s="18"/>
      <c r="DP148" s="18"/>
      <c r="DQ148" s="18"/>
      <c r="DR148" s="18"/>
      <c r="DS148" s="18"/>
      <c r="DT148" s="18"/>
      <c r="DU148" s="18"/>
      <c r="DV148" s="18"/>
      <c r="DW148" s="18"/>
      <c r="DX148" s="18"/>
      <c r="DY148" s="18"/>
      <c r="DZ148" s="18"/>
      <c r="EA148" s="18"/>
      <c r="EB148" s="18"/>
      <c r="EC148" s="18"/>
      <c r="ED148" s="18"/>
      <c r="EE148" s="18"/>
      <c r="EF148" s="18"/>
      <c r="EG148" s="18"/>
      <c r="EH148" s="18"/>
      <c r="EI148" s="18"/>
      <c r="EJ148" s="18"/>
      <c r="EK148" s="18"/>
      <c r="EL148" s="18"/>
      <c r="EM148" s="18"/>
      <c r="EN148" s="18"/>
      <c r="EO148" s="18"/>
      <c r="EP148" s="18"/>
      <c r="EQ148" s="18"/>
      <c r="ER148" s="18"/>
      <c r="ES148" s="18"/>
      <c r="ET148" s="18"/>
      <c r="EU148" s="18"/>
      <c r="EV148" s="18"/>
      <c r="EW148" s="18"/>
      <c r="EX148" s="18"/>
      <c r="EY148" s="18"/>
      <c r="EZ148" s="18"/>
      <c r="FA148" s="18"/>
      <c r="FB148" s="18"/>
      <c r="FC148" s="18"/>
      <c r="FD148" s="18"/>
      <c r="FE148" s="18"/>
      <c r="FF148" s="18"/>
      <c r="FG148" s="18"/>
      <c r="FH148" s="18"/>
      <c r="FI148" s="18"/>
      <c r="FJ148" s="18"/>
      <c r="FK148" s="18"/>
      <c r="FL148" s="18"/>
      <c r="FM148" s="18"/>
      <c r="FN148" s="18"/>
      <c r="FO148" s="18"/>
      <c r="FP148" s="18"/>
      <c r="FQ148" s="18"/>
      <c r="FR148" s="18"/>
      <c r="FS148" s="18"/>
      <c r="FT148" s="18"/>
      <c r="FU148" s="18"/>
      <c r="FV148" s="18"/>
      <c r="FW148" s="18"/>
      <c r="FX148" s="18"/>
      <c r="FY148" s="18"/>
      <c r="FZ148" s="18"/>
      <c r="GA148" s="18"/>
      <c r="GB148" s="18"/>
      <c r="GC148" s="18"/>
      <c r="GD148" s="18"/>
      <c r="GE148" s="18"/>
      <c r="GF148" s="18"/>
      <c r="GG148" s="18"/>
      <c r="GH148" s="18"/>
      <c r="GI148" s="18"/>
      <c r="GJ148" s="18"/>
      <c r="GK148" s="18"/>
      <c r="GL148" s="18"/>
      <c r="GM148" s="18"/>
      <c r="GN148" s="18"/>
      <c r="GO148" s="18"/>
      <c r="GP148" s="18"/>
      <c r="GQ148" s="18"/>
      <c r="GR148" s="18"/>
      <c r="GS148" s="18"/>
      <c r="GT148" s="18"/>
      <c r="GU148" s="18"/>
      <c r="GV148" s="18"/>
      <c r="GW148" s="18"/>
      <c r="GX148" s="18"/>
      <c r="GY148" s="18"/>
      <c r="GZ148" s="18"/>
      <c r="HA148" s="18"/>
      <c r="HB148" s="18"/>
      <c r="HC148" s="18"/>
      <c r="HD148" s="18"/>
      <c r="HE148" s="18"/>
      <c r="HF148" s="18"/>
      <c r="HG148" s="18"/>
      <c r="HH148" s="18"/>
      <c r="HI148" s="18"/>
      <c r="HJ148" s="18"/>
      <c r="HK148" s="18"/>
      <c r="HL148" s="18"/>
      <c r="HM148" s="18"/>
      <c r="HN148" s="18"/>
      <c r="HO148" s="18"/>
      <c r="HP148" s="18"/>
      <c r="HQ148" s="18"/>
      <c r="HR148" s="18"/>
      <c r="HS148" s="18"/>
      <c r="HT148" s="18"/>
      <c r="HU148" s="18"/>
      <c r="HV148" s="18"/>
      <c r="HW148" s="18"/>
      <c r="HX148" s="18"/>
      <c r="HY148" s="18"/>
      <c r="HZ148" s="18"/>
      <c r="IA148" s="18"/>
      <c r="IB148" s="18"/>
      <c r="IC148" s="18"/>
      <c r="ID148" s="18"/>
      <c r="IE148" s="18"/>
      <c r="IF148" s="18"/>
      <c r="IG148" s="18"/>
      <c r="IH148" s="18"/>
      <c r="II148" s="18"/>
      <c r="IJ148" s="18"/>
      <c r="IK148" s="18"/>
      <c r="IL148" s="18"/>
      <c r="IM148" s="18"/>
      <c r="IN148" s="18"/>
      <c r="IO148" s="18"/>
      <c r="IP148" s="18"/>
      <c r="IQ148" s="18"/>
      <c r="IR148" s="18"/>
      <c r="IS148" s="18"/>
      <c r="IT148" s="18"/>
      <c r="IU148" s="18"/>
      <c r="IV148" s="18"/>
      <c r="IW148" s="18"/>
      <c r="IX148" s="18"/>
      <c r="IY148" s="18"/>
      <c r="IZ148" s="18"/>
    </row>
    <row r="149" spans="2:260" s="20" customFormat="1">
      <c r="B149" s="18"/>
      <c r="C149" s="22"/>
      <c r="D149" s="23"/>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18"/>
      <c r="AK149" s="18"/>
      <c r="AL149" s="18"/>
      <c r="AM149" s="18"/>
      <c r="AN149" s="18"/>
      <c r="AO149" s="18"/>
      <c r="AP149" s="18"/>
      <c r="AQ149" s="18"/>
      <c r="AR149" s="18"/>
      <c r="AS149" s="18"/>
      <c r="AT149" s="18"/>
      <c r="AU149" s="18"/>
      <c r="AV149" s="18"/>
      <c r="AW149" s="18"/>
      <c r="AX149" s="18"/>
      <c r="AY149" s="18"/>
      <c r="AZ149" s="18"/>
      <c r="BA149" s="18"/>
      <c r="BB149" s="18"/>
      <c r="BC149" s="18"/>
      <c r="BD149" s="18"/>
      <c r="BE149" s="18"/>
      <c r="BF149" s="18"/>
      <c r="BG149" s="18"/>
      <c r="BH149" s="18"/>
      <c r="BI149" s="18"/>
      <c r="BJ149" s="18"/>
      <c r="BK149" s="18"/>
      <c r="BL149" s="18"/>
      <c r="BM149" s="18"/>
      <c r="BN149" s="18"/>
      <c r="BO149" s="18"/>
      <c r="BP149" s="18"/>
      <c r="BQ149" s="18"/>
      <c r="BR149" s="18"/>
      <c r="BS149" s="18"/>
      <c r="BT149" s="18"/>
      <c r="BU149" s="18"/>
      <c r="BV149" s="18"/>
      <c r="BW149" s="18"/>
      <c r="BX149" s="18"/>
      <c r="BY149" s="18"/>
      <c r="BZ149" s="18"/>
      <c r="CA149" s="18"/>
      <c r="CB149" s="18"/>
      <c r="CC149" s="18"/>
      <c r="CD149" s="18"/>
      <c r="CE149" s="18"/>
      <c r="CF149" s="18"/>
      <c r="CG149" s="18"/>
      <c r="CH149" s="18"/>
      <c r="CI149" s="18"/>
      <c r="CJ149" s="18"/>
      <c r="CK149" s="18"/>
      <c r="CL149" s="18"/>
      <c r="CM149" s="18"/>
      <c r="CN149" s="18"/>
      <c r="CO149" s="18"/>
      <c r="CP149" s="18"/>
      <c r="CQ149" s="18"/>
      <c r="CR149" s="18"/>
      <c r="CS149" s="18"/>
      <c r="CT149" s="18"/>
      <c r="CU149" s="18"/>
      <c r="CV149" s="18"/>
      <c r="CW149" s="18"/>
      <c r="CX149" s="18"/>
      <c r="CY149" s="18"/>
      <c r="CZ149" s="18"/>
      <c r="DA149" s="18"/>
      <c r="DB149" s="18"/>
      <c r="DC149" s="18"/>
      <c r="DD149" s="18"/>
      <c r="DE149" s="18"/>
      <c r="DF149" s="18"/>
      <c r="DG149" s="18"/>
      <c r="DH149" s="18"/>
      <c r="DI149" s="18"/>
      <c r="DJ149" s="18"/>
      <c r="DK149" s="18"/>
      <c r="DL149" s="18"/>
      <c r="DM149" s="18"/>
      <c r="DN149" s="18"/>
      <c r="DO149" s="18"/>
      <c r="DP149" s="18"/>
      <c r="DQ149" s="18"/>
      <c r="DR149" s="18"/>
      <c r="DS149" s="18"/>
      <c r="DT149" s="18"/>
      <c r="DU149" s="18"/>
      <c r="DV149" s="18"/>
      <c r="DW149" s="18"/>
      <c r="DX149" s="18"/>
      <c r="DY149" s="18"/>
      <c r="DZ149" s="18"/>
      <c r="EA149" s="18"/>
      <c r="EB149" s="18"/>
      <c r="EC149" s="18"/>
      <c r="ED149" s="18"/>
      <c r="EE149" s="18"/>
      <c r="EF149" s="18"/>
      <c r="EG149" s="18"/>
      <c r="EH149" s="18"/>
      <c r="EI149" s="18"/>
      <c r="EJ149" s="18"/>
      <c r="EK149" s="18"/>
      <c r="EL149" s="18"/>
      <c r="EM149" s="18"/>
      <c r="EN149" s="18"/>
      <c r="EO149" s="18"/>
      <c r="EP149" s="18"/>
      <c r="EQ149" s="18"/>
      <c r="ER149" s="18"/>
      <c r="ES149" s="18"/>
      <c r="ET149" s="18"/>
      <c r="EU149" s="18"/>
      <c r="EV149" s="18"/>
      <c r="EW149" s="18"/>
      <c r="EX149" s="18"/>
      <c r="EY149" s="18"/>
      <c r="EZ149" s="18"/>
      <c r="FA149" s="18"/>
      <c r="FB149" s="18"/>
      <c r="FC149" s="18"/>
      <c r="FD149" s="18"/>
      <c r="FE149" s="18"/>
      <c r="FF149" s="18"/>
      <c r="FG149" s="18"/>
      <c r="FH149" s="18"/>
      <c r="FI149" s="18"/>
      <c r="FJ149" s="18"/>
      <c r="FK149" s="18"/>
      <c r="FL149" s="18"/>
      <c r="FM149" s="18"/>
      <c r="FN149" s="18"/>
      <c r="FO149" s="18"/>
      <c r="FP149" s="18"/>
      <c r="FQ149" s="18"/>
      <c r="FR149" s="18"/>
      <c r="FS149" s="18"/>
      <c r="FT149" s="18"/>
      <c r="FU149" s="18"/>
      <c r="FV149" s="18"/>
      <c r="FW149" s="18"/>
      <c r="FX149" s="18"/>
      <c r="FY149" s="18"/>
      <c r="FZ149" s="18"/>
      <c r="GA149" s="18"/>
      <c r="GB149" s="18"/>
      <c r="GC149" s="18"/>
      <c r="GD149" s="18"/>
      <c r="GE149" s="18"/>
      <c r="GF149" s="18"/>
      <c r="GG149" s="18"/>
      <c r="GH149" s="18"/>
      <c r="GI149" s="18"/>
      <c r="GJ149" s="18"/>
      <c r="GK149" s="18"/>
      <c r="GL149" s="18"/>
      <c r="GM149" s="18"/>
      <c r="GN149" s="18"/>
      <c r="GO149" s="18"/>
      <c r="GP149" s="18"/>
      <c r="GQ149" s="18"/>
      <c r="GR149" s="18"/>
      <c r="GS149" s="18"/>
      <c r="GT149" s="18"/>
      <c r="GU149" s="18"/>
      <c r="GV149" s="18"/>
      <c r="GW149" s="18"/>
      <c r="GX149" s="18"/>
      <c r="GY149" s="18"/>
      <c r="GZ149" s="18"/>
      <c r="HA149" s="18"/>
      <c r="HB149" s="18"/>
      <c r="HC149" s="18"/>
      <c r="HD149" s="18"/>
      <c r="HE149" s="18"/>
      <c r="HF149" s="18"/>
      <c r="HG149" s="18"/>
      <c r="HH149" s="18"/>
      <c r="HI149" s="18"/>
      <c r="HJ149" s="18"/>
      <c r="HK149" s="18"/>
      <c r="HL149" s="18"/>
      <c r="HM149" s="18"/>
      <c r="HN149" s="18"/>
      <c r="HO149" s="18"/>
      <c r="HP149" s="18"/>
      <c r="HQ149" s="18"/>
      <c r="HR149" s="18"/>
      <c r="HS149" s="18"/>
      <c r="HT149" s="18"/>
      <c r="HU149" s="18"/>
      <c r="HV149" s="18"/>
      <c r="HW149" s="18"/>
      <c r="HX149" s="18"/>
      <c r="HY149" s="18"/>
      <c r="HZ149" s="18"/>
      <c r="IA149" s="18"/>
      <c r="IB149" s="18"/>
      <c r="IC149" s="18"/>
      <c r="ID149" s="18"/>
      <c r="IE149" s="18"/>
      <c r="IF149" s="18"/>
      <c r="IG149" s="18"/>
      <c r="IH149" s="18"/>
      <c r="II149" s="18"/>
      <c r="IJ149" s="18"/>
      <c r="IK149" s="18"/>
      <c r="IL149" s="18"/>
      <c r="IM149" s="18"/>
      <c r="IN149" s="18"/>
      <c r="IO149" s="18"/>
      <c r="IP149" s="18"/>
      <c r="IQ149" s="18"/>
      <c r="IR149" s="18"/>
      <c r="IS149" s="18"/>
      <c r="IT149" s="18"/>
      <c r="IU149" s="18"/>
      <c r="IV149" s="18"/>
      <c r="IW149" s="18"/>
      <c r="IX149" s="18"/>
      <c r="IY149" s="18"/>
      <c r="IZ149" s="18"/>
    </row>
    <row r="150" spans="2:260" s="20" customFormat="1">
      <c r="B150" s="18"/>
      <c r="C150" s="22"/>
      <c r="D150" s="23"/>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c r="AQ150" s="18"/>
      <c r="AR150" s="18"/>
      <c r="AS150" s="18"/>
      <c r="AT150" s="18"/>
      <c r="AU150" s="18"/>
      <c r="AV150" s="18"/>
      <c r="AW150" s="18"/>
      <c r="AX150" s="18"/>
      <c r="AY150" s="18"/>
      <c r="AZ150" s="18"/>
      <c r="BA150" s="18"/>
      <c r="BB150" s="18"/>
      <c r="BC150" s="18"/>
      <c r="BD150" s="18"/>
      <c r="BE150" s="18"/>
      <c r="BF150" s="18"/>
      <c r="BG150" s="18"/>
      <c r="BH150" s="18"/>
      <c r="BI150" s="18"/>
      <c r="BJ150" s="18"/>
      <c r="BK150" s="18"/>
      <c r="BL150" s="18"/>
      <c r="BM150" s="18"/>
      <c r="BN150" s="18"/>
      <c r="BO150" s="18"/>
      <c r="BP150" s="18"/>
      <c r="BQ150" s="18"/>
      <c r="BR150" s="18"/>
      <c r="BS150" s="18"/>
      <c r="BT150" s="18"/>
      <c r="BU150" s="18"/>
      <c r="BV150" s="18"/>
      <c r="BW150" s="18"/>
      <c r="BX150" s="18"/>
      <c r="BY150" s="18"/>
      <c r="BZ150" s="18"/>
      <c r="CA150" s="18"/>
      <c r="CB150" s="18"/>
      <c r="CC150" s="18"/>
      <c r="CD150" s="18"/>
      <c r="CE150" s="18"/>
      <c r="CF150" s="18"/>
      <c r="CG150" s="18"/>
      <c r="CH150" s="18"/>
      <c r="CI150" s="18"/>
      <c r="CJ150" s="18"/>
      <c r="CK150" s="18"/>
      <c r="CL150" s="18"/>
      <c r="CM150" s="18"/>
      <c r="CN150" s="18"/>
      <c r="CO150" s="18"/>
      <c r="CP150" s="18"/>
      <c r="CQ150" s="18"/>
      <c r="CR150" s="18"/>
      <c r="CS150" s="18"/>
      <c r="CT150" s="18"/>
      <c r="CU150" s="18"/>
      <c r="CV150" s="18"/>
      <c r="CW150" s="18"/>
      <c r="CX150" s="18"/>
      <c r="CY150" s="18"/>
      <c r="CZ150" s="18"/>
      <c r="DA150" s="18"/>
      <c r="DB150" s="18"/>
      <c r="DC150" s="18"/>
      <c r="DD150" s="18"/>
      <c r="DE150" s="18"/>
      <c r="DF150" s="18"/>
      <c r="DG150" s="18"/>
      <c r="DH150" s="18"/>
      <c r="DI150" s="18"/>
      <c r="DJ150" s="18"/>
      <c r="DK150" s="18"/>
      <c r="DL150" s="18"/>
      <c r="DM150" s="18"/>
      <c r="DN150" s="18"/>
      <c r="DO150" s="18"/>
      <c r="DP150" s="18"/>
      <c r="DQ150" s="18"/>
      <c r="DR150" s="18"/>
      <c r="DS150" s="18"/>
      <c r="DT150" s="18"/>
      <c r="DU150" s="18"/>
      <c r="DV150" s="18"/>
      <c r="DW150" s="18"/>
      <c r="DX150" s="18"/>
      <c r="DY150" s="18"/>
      <c r="DZ150" s="18"/>
      <c r="EA150" s="18"/>
      <c r="EB150" s="18"/>
      <c r="EC150" s="18"/>
      <c r="ED150" s="18"/>
      <c r="EE150" s="18"/>
      <c r="EF150" s="18"/>
      <c r="EG150" s="18"/>
      <c r="EH150" s="18"/>
      <c r="EI150" s="18"/>
      <c r="EJ150" s="18"/>
      <c r="EK150" s="18"/>
      <c r="EL150" s="18"/>
      <c r="EM150" s="18"/>
      <c r="EN150" s="18"/>
      <c r="EO150" s="18"/>
      <c r="EP150" s="18"/>
      <c r="EQ150" s="18"/>
      <c r="ER150" s="18"/>
      <c r="ES150" s="18"/>
      <c r="ET150" s="18"/>
      <c r="EU150" s="18"/>
      <c r="EV150" s="18"/>
      <c r="EW150" s="18"/>
      <c r="EX150" s="18"/>
      <c r="EY150" s="18"/>
      <c r="EZ150" s="18"/>
      <c r="FA150" s="18"/>
      <c r="FB150" s="18"/>
      <c r="FC150" s="18"/>
      <c r="FD150" s="18"/>
      <c r="FE150" s="18"/>
      <c r="FF150" s="18"/>
      <c r="FG150" s="18"/>
      <c r="FH150" s="18"/>
      <c r="FI150" s="18"/>
      <c r="FJ150" s="18"/>
      <c r="FK150" s="18"/>
      <c r="FL150" s="18"/>
      <c r="FM150" s="18"/>
      <c r="FN150" s="18"/>
      <c r="FO150" s="18"/>
      <c r="FP150" s="18"/>
      <c r="FQ150" s="18"/>
      <c r="FR150" s="18"/>
      <c r="FS150" s="18"/>
      <c r="FT150" s="18"/>
      <c r="FU150" s="18"/>
      <c r="FV150" s="18"/>
      <c r="FW150" s="18"/>
      <c r="FX150" s="18"/>
      <c r="FY150" s="18"/>
      <c r="FZ150" s="18"/>
      <c r="GA150" s="18"/>
      <c r="GB150" s="18"/>
      <c r="GC150" s="18"/>
      <c r="GD150" s="18"/>
      <c r="GE150" s="18"/>
      <c r="GF150" s="18"/>
      <c r="GG150" s="18"/>
      <c r="GH150" s="18"/>
      <c r="GI150" s="18"/>
      <c r="GJ150" s="18"/>
      <c r="GK150" s="18"/>
      <c r="GL150" s="18"/>
      <c r="GM150" s="18"/>
      <c r="GN150" s="18"/>
      <c r="GO150" s="18"/>
      <c r="GP150" s="18"/>
      <c r="GQ150" s="18"/>
      <c r="GR150" s="18"/>
      <c r="GS150" s="18"/>
      <c r="GT150" s="18"/>
      <c r="GU150" s="18"/>
      <c r="GV150" s="18"/>
      <c r="GW150" s="18"/>
      <c r="GX150" s="18"/>
      <c r="GY150" s="18"/>
      <c r="GZ150" s="18"/>
      <c r="HA150" s="18"/>
      <c r="HB150" s="18"/>
      <c r="HC150" s="18"/>
      <c r="HD150" s="18"/>
      <c r="HE150" s="18"/>
      <c r="HF150" s="18"/>
      <c r="HG150" s="18"/>
      <c r="HH150" s="18"/>
      <c r="HI150" s="18"/>
      <c r="HJ150" s="18"/>
      <c r="HK150" s="18"/>
      <c r="HL150" s="18"/>
      <c r="HM150" s="18"/>
      <c r="HN150" s="18"/>
      <c r="HO150" s="18"/>
      <c r="HP150" s="18"/>
      <c r="HQ150" s="18"/>
      <c r="HR150" s="18"/>
      <c r="HS150" s="18"/>
      <c r="HT150" s="18"/>
      <c r="HU150" s="18"/>
      <c r="HV150" s="18"/>
      <c r="HW150" s="18"/>
      <c r="HX150" s="18"/>
      <c r="HY150" s="18"/>
      <c r="HZ150" s="18"/>
      <c r="IA150" s="18"/>
      <c r="IB150" s="18"/>
      <c r="IC150" s="18"/>
      <c r="ID150" s="18"/>
      <c r="IE150" s="18"/>
      <c r="IF150" s="18"/>
      <c r="IG150" s="18"/>
      <c r="IH150" s="18"/>
      <c r="II150" s="18"/>
      <c r="IJ150" s="18"/>
      <c r="IK150" s="18"/>
      <c r="IL150" s="18"/>
      <c r="IM150" s="18"/>
      <c r="IN150" s="18"/>
      <c r="IO150" s="18"/>
      <c r="IP150" s="18"/>
      <c r="IQ150" s="18"/>
      <c r="IR150" s="18"/>
      <c r="IS150" s="18"/>
      <c r="IT150" s="18"/>
      <c r="IU150" s="18"/>
      <c r="IV150" s="18"/>
      <c r="IW150" s="18"/>
      <c r="IX150" s="18"/>
      <c r="IY150" s="18"/>
      <c r="IZ150" s="18"/>
    </row>
    <row r="151" spans="2:260" s="20" customFormat="1">
      <c r="B151" s="18"/>
      <c r="C151" s="22"/>
      <c r="D151" s="23"/>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c r="AV151" s="18"/>
      <c r="AW151" s="18"/>
      <c r="AX151" s="18"/>
      <c r="AY151" s="18"/>
      <c r="AZ151" s="18"/>
      <c r="BA151" s="18"/>
      <c r="BB151" s="18"/>
      <c r="BC151" s="18"/>
      <c r="BD151" s="18"/>
      <c r="BE151" s="18"/>
      <c r="BF151" s="18"/>
      <c r="BG151" s="18"/>
      <c r="BH151" s="18"/>
      <c r="BI151" s="18"/>
      <c r="BJ151" s="18"/>
      <c r="BK151" s="18"/>
      <c r="BL151" s="18"/>
      <c r="BM151" s="18"/>
      <c r="BN151" s="18"/>
      <c r="BO151" s="18"/>
      <c r="BP151" s="18"/>
      <c r="BQ151" s="18"/>
      <c r="BR151" s="18"/>
      <c r="BS151" s="18"/>
      <c r="BT151" s="18"/>
      <c r="BU151" s="18"/>
      <c r="BV151" s="18"/>
      <c r="BW151" s="18"/>
      <c r="BX151" s="18"/>
      <c r="BY151" s="18"/>
      <c r="BZ151" s="18"/>
      <c r="CA151" s="18"/>
      <c r="CB151" s="18"/>
      <c r="CC151" s="18"/>
      <c r="CD151" s="18"/>
      <c r="CE151" s="18"/>
      <c r="CF151" s="18"/>
      <c r="CG151" s="18"/>
      <c r="CH151" s="18"/>
      <c r="CI151" s="18"/>
      <c r="CJ151" s="18"/>
      <c r="CK151" s="18"/>
      <c r="CL151" s="18"/>
      <c r="CM151" s="18"/>
      <c r="CN151" s="18"/>
      <c r="CO151" s="18"/>
      <c r="CP151" s="18"/>
      <c r="CQ151" s="18"/>
      <c r="CR151" s="18"/>
      <c r="CS151" s="18"/>
      <c r="CT151" s="18"/>
      <c r="CU151" s="18"/>
      <c r="CV151" s="18"/>
      <c r="CW151" s="18"/>
      <c r="CX151" s="18"/>
      <c r="CY151" s="18"/>
      <c r="CZ151" s="18"/>
      <c r="DA151" s="18"/>
      <c r="DB151" s="18"/>
      <c r="DC151" s="18"/>
      <c r="DD151" s="18"/>
      <c r="DE151" s="18"/>
      <c r="DF151" s="18"/>
      <c r="DG151" s="18"/>
      <c r="DH151" s="18"/>
      <c r="DI151" s="18"/>
      <c r="DJ151" s="18"/>
      <c r="DK151" s="18"/>
      <c r="DL151" s="18"/>
      <c r="DM151" s="18"/>
      <c r="DN151" s="18"/>
      <c r="DO151" s="18"/>
      <c r="DP151" s="18"/>
      <c r="DQ151" s="18"/>
      <c r="DR151" s="18"/>
      <c r="DS151" s="18"/>
      <c r="DT151" s="18"/>
      <c r="DU151" s="18"/>
      <c r="DV151" s="18"/>
      <c r="DW151" s="18"/>
      <c r="DX151" s="18"/>
      <c r="DY151" s="18"/>
      <c r="DZ151" s="18"/>
      <c r="EA151" s="18"/>
      <c r="EB151" s="18"/>
      <c r="EC151" s="18"/>
      <c r="ED151" s="18"/>
      <c r="EE151" s="18"/>
      <c r="EF151" s="18"/>
      <c r="EG151" s="18"/>
      <c r="EH151" s="18"/>
      <c r="EI151" s="18"/>
      <c r="EJ151" s="18"/>
      <c r="EK151" s="18"/>
      <c r="EL151" s="18"/>
      <c r="EM151" s="18"/>
      <c r="EN151" s="18"/>
      <c r="EO151" s="18"/>
      <c r="EP151" s="18"/>
      <c r="EQ151" s="18"/>
      <c r="ER151" s="18"/>
      <c r="ES151" s="18"/>
      <c r="ET151" s="18"/>
      <c r="EU151" s="18"/>
      <c r="EV151" s="18"/>
      <c r="EW151" s="18"/>
      <c r="EX151" s="18"/>
      <c r="EY151" s="18"/>
      <c r="EZ151" s="18"/>
      <c r="FA151" s="18"/>
      <c r="FB151" s="18"/>
      <c r="FC151" s="18"/>
      <c r="FD151" s="18"/>
      <c r="FE151" s="18"/>
      <c r="FF151" s="18"/>
      <c r="FG151" s="18"/>
      <c r="FH151" s="18"/>
      <c r="FI151" s="18"/>
      <c r="FJ151" s="18"/>
      <c r="FK151" s="18"/>
      <c r="FL151" s="18"/>
      <c r="FM151" s="18"/>
      <c r="FN151" s="18"/>
      <c r="FO151" s="18"/>
      <c r="FP151" s="18"/>
      <c r="FQ151" s="18"/>
      <c r="FR151" s="18"/>
      <c r="FS151" s="18"/>
      <c r="FT151" s="18"/>
      <c r="FU151" s="18"/>
      <c r="FV151" s="18"/>
      <c r="FW151" s="18"/>
      <c r="FX151" s="18"/>
      <c r="FY151" s="18"/>
      <c r="FZ151" s="18"/>
      <c r="GA151" s="18"/>
      <c r="GB151" s="18"/>
      <c r="GC151" s="18"/>
      <c r="GD151" s="18"/>
      <c r="GE151" s="18"/>
      <c r="GF151" s="18"/>
      <c r="GG151" s="18"/>
      <c r="GH151" s="18"/>
      <c r="GI151" s="18"/>
      <c r="GJ151" s="18"/>
      <c r="GK151" s="18"/>
      <c r="GL151" s="18"/>
      <c r="GM151" s="18"/>
      <c r="GN151" s="18"/>
      <c r="GO151" s="18"/>
      <c r="GP151" s="18"/>
      <c r="GQ151" s="18"/>
      <c r="GR151" s="18"/>
      <c r="GS151" s="18"/>
      <c r="GT151" s="18"/>
      <c r="GU151" s="18"/>
      <c r="GV151" s="18"/>
      <c r="GW151" s="18"/>
      <c r="GX151" s="18"/>
      <c r="GY151" s="18"/>
      <c r="GZ151" s="18"/>
      <c r="HA151" s="18"/>
      <c r="HB151" s="18"/>
      <c r="HC151" s="18"/>
      <c r="HD151" s="18"/>
      <c r="HE151" s="18"/>
      <c r="HF151" s="18"/>
      <c r="HG151" s="18"/>
      <c r="HH151" s="18"/>
      <c r="HI151" s="18"/>
      <c r="HJ151" s="18"/>
      <c r="HK151" s="18"/>
      <c r="HL151" s="18"/>
      <c r="HM151" s="18"/>
      <c r="HN151" s="18"/>
      <c r="HO151" s="18"/>
      <c r="HP151" s="18"/>
      <c r="HQ151" s="18"/>
      <c r="HR151" s="18"/>
      <c r="HS151" s="18"/>
      <c r="HT151" s="18"/>
      <c r="HU151" s="18"/>
      <c r="HV151" s="18"/>
      <c r="HW151" s="18"/>
      <c r="HX151" s="18"/>
      <c r="HY151" s="18"/>
      <c r="HZ151" s="18"/>
      <c r="IA151" s="18"/>
      <c r="IB151" s="18"/>
      <c r="IC151" s="18"/>
      <c r="ID151" s="18"/>
      <c r="IE151" s="18"/>
      <c r="IF151" s="18"/>
      <c r="IG151" s="18"/>
      <c r="IH151" s="18"/>
      <c r="II151" s="18"/>
      <c r="IJ151" s="18"/>
      <c r="IK151" s="18"/>
      <c r="IL151" s="18"/>
      <c r="IM151" s="18"/>
      <c r="IN151" s="18"/>
      <c r="IO151" s="18"/>
      <c r="IP151" s="18"/>
      <c r="IQ151" s="18"/>
      <c r="IR151" s="18"/>
      <c r="IS151" s="18"/>
      <c r="IT151" s="18"/>
      <c r="IU151" s="18"/>
      <c r="IV151" s="18"/>
      <c r="IW151" s="18"/>
      <c r="IX151" s="18"/>
      <c r="IY151" s="18"/>
      <c r="IZ151" s="18"/>
    </row>
    <row r="152" spans="2:260" s="20" customFormat="1">
      <c r="B152" s="18"/>
      <c r="C152" s="22"/>
      <c r="D152" s="23"/>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c r="AY152" s="18"/>
      <c r="AZ152" s="18"/>
      <c r="BA152" s="18"/>
      <c r="BB152" s="18"/>
      <c r="BC152" s="18"/>
      <c r="BD152" s="18"/>
      <c r="BE152" s="18"/>
      <c r="BF152" s="18"/>
      <c r="BG152" s="18"/>
      <c r="BH152" s="18"/>
      <c r="BI152" s="18"/>
      <c r="BJ152" s="18"/>
      <c r="BK152" s="18"/>
      <c r="BL152" s="18"/>
      <c r="BM152" s="18"/>
      <c r="BN152" s="18"/>
      <c r="BO152" s="18"/>
      <c r="BP152" s="18"/>
      <c r="BQ152" s="18"/>
      <c r="BR152" s="18"/>
      <c r="BS152" s="18"/>
      <c r="BT152" s="18"/>
      <c r="BU152" s="18"/>
      <c r="BV152" s="18"/>
      <c r="BW152" s="18"/>
      <c r="BX152" s="18"/>
      <c r="BY152" s="18"/>
      <c r="BZ152" s="18"/>
      <c r="CA152" s="18"/>
      <c r="CB152" s="18"/>
      <c r="CC152" s="18"/>
      <c r="CD152" s="18"/>
      <c r="CE152" s="18"/>
      <c r="CF152" s="18"/>
      <c r="CG152" s="18"/>
      <c r="CH152" s="18"/>
      <c r="CI152" s="18"/>
      <c r="CJ152" s="18"/>
      <c r="CK152" s="18"/>
      <c r="CL152" s="18"/>
      <c r="CM152" s="18"/>
      <c r="CN152" s="18"/>
      <c r="CO152" s="18"/>
      <c r="CP152" s="18"/>
      <c r="CQ152" s="18"/>
      <c r="CR152" s="18"/>
      <c r="CS152" s="18"/>
      <c r="CT152" s="18"/>
      <c r="CU152" s="18"/>
      <c r="CV152" s="18"/>
      <c r="CW152" s="18"/>
      <c r="CX152" s="18"/>
      <c r="CY152" s="18"/>
      <c r="CZ152" s="18"/>
      <c r="DA152" s="18"/>
      <c r="DB152" s="18"/>
      <c r="DC152" s="18"/>
      <c r="DD152" s="18"/>
      <c r="DE152" s="18"/>
      <c r="DF152" s="18"/>
      <c r="DG152" s="18"/>
      <c r="DH152" s="18"/>
      <c r="DI152" s="18"/>
      <c r="DJ152" s="18"/>
      <c r="DK152" s="18"/>
      <c r="DL152" s="18"/>
      <c r="DM152" s="18"/>
      <c r="DN152" s="18"/>
      <c r="DO152" s="18"/>
      <c r="DP152" s="18"/>
      <c r="DQ152" s="18"/>
      <c r="DR152" s="18"/>
      <c r="DS152" s="18"/>
      <c r="DT152" s="18"/>
      <c r="DU152" s="18"/>
      <c r="DV152" s="18"/>
      <c r="DW152" s="18"/>
      <c r="DX152" s="18"/>
      <c r="DY152" s="18"/>
      <c r="DZ152" s="18"/>
      <c r="EA152" s="18"/>
      <c r="EB152" s="18"/>
      <c r="EC152" s="18"/>
      <c r="ED152" s="18"/>
      <c r="EE152" s="18"/>
      <c r="EF152" s="18"/>
      <c r="EG152" s="18"/>
      <c r="EH152" s="18"/>
      <c r="EI152" s="18"/>
      <c r="EJ152" s="18"/>
      <c r="EK152" s="18"/>
      <c r="EL152" s="18"/>
      <c r="EM152" s="18"/>
      <c r="EN152" s="18"/>
      <c r="EO152" s="18"/>
      <c r="EP152" s="18"/>
      <c r="EQ152" s="18"/>
      <c r="ER152" s="18"/>
      <c r="ES152" s="18"/>
      <c r="ET152" s="18"/>
      <c r="EU152" s="18"/>
      <c r="EV152" s="18"/>
      <c r="EW152" s="18"/>
      <c r="EX152" s="18"/>
      <c r="EY152" s="18"/>
      <c r="EZ152" s="18"/>
      <c r="FA152" s="18"/>
      <c r="FB152" s="18"/>
      <c r="FC152" s="18"/>
      <c r="FD152" s="18"/>
      <c r="FE152" s="18"/>
      <c r="FF152" s="18"/>
      <c r="FG152" s="18"/>
      <c r="FH152" s="18"/>
      <c r="FI152" s="18"/>
      <c r="FJ152" s="18"/>
      <c r="FK152" s="18"/>
      <c r="FL152" s="18"/>
      <c r="FM152" s="18"/>
      <c r="FN152" s="18"/>
      <c r="FO152" s="18"/>
      <c r="FP152" s="18"/>
      <c r="FQ152" s="18"/>
      <c r="FR152" s="18"/>
      <c r="FS152" s="18"/>
      <c r="FT152" s="18"/>
      <c r="FU152" s="18"/>
      <c r="FV152" s="18"/>
      <c r="FW152" s="18"/>
      <c r="FX152" s="18"/>
      <c r="FY152" s="18"/>
      <c r="FZ152" s="18"/>
      <c r="GA152" s="18"/>
      <c r="GB152" s="18"/>
      <c r="GC152" s="18"/>
      <c r="GD152" s="18"/>
      <c r="GE152" s="18"/>
      <c r="GF152" s="18"/>
      <c r="GG152" s="18"/>
      <c r="GH152" s="18"/>
      <c r="GI152" s="18"/>
      <c r="GJ152" s="18"/>
      <c r="GK152" s="18"/>
      <c r="GL152" s="18"/>
      <c r="GM152" s="18"/>
      <c r="GN152" s="18"/>
      <c r="GO152" s="18"/>
      <c r="GP152" s="18"/>
      <c r="GQ152" s="18"/>
      <c r="GR152" s="18"/>
      <c r="GS152" s="18"/>
      <c r="GT152" s="18"/>
      <c r="GU152" s="18"/>
      <c r="GV152" s="18"/>
      <c r="GW152" s="18"/>
      <c r="GX152" s="18"/>
      <c r="GY152" s="18"/>
      <c r="GZ152" s="18"/>
      <c r="HA152" s="18"/>
      <c r="HB152" s="18"/>
      <c r="HC152" s="18"/>
      <c r="HD152" s="18"/>
      <c r="HE152" s="18"/>
      <c r="HF152" s="18"/>
      <c r="HG152" s="18"/>
      <c r="HH152" s="18"/>
      <c r="HI152" s="18"/>
      <c r="HJ152" s="18"/>
      <c r="HK152" s="18"/>
      <c r="HL152" s="18"/>
      <c r="HM152" s="18"/>
      <c r="HN152" s="18"/>
      <c r="HO152" s="18"/>
      <c r="HP152" s="18"/>
      <c r="HQ152" s="18"/>
      <c r="HR152" s="18"/>
      <c r="HS152" s="18"/>
      <c r="HT152" s="18"/>
      <c r="HU152" s="18"/>
      <c r="HV152" s="18"/>
      <c r="HW152" s="18"/>
      <c r="HX152" s="18"/>
      <c r="HY152" s="18"/>
      <c r="HZ152" s="18"/>
      <c r="IA152" s="18"/>
      <c r="IB152" s="18"/>
      <c r="IC152" s="18"/>
      <c r="ID152" s="18"/>
      <c r="IE152" s="18"/>
      <c r="IF152" s="18"/>
      <c r="IG152" s="18"/>
      <c r="IH152" s="18"/>
      <c r="II152" s="18"/>
      <c r="IJ152" s="18"/>
      <c r="IK152" s="18"/>
      <c r="IL152" s="18"/>
      <c r="IM152" s="18"/>
      <c r="IN152" s="18"/>
      <c r="IO152" s="18"/>
      <c r="IP152" s="18"/>
      <c r="IQ152" s="18"/>
      <c r="IR152" s="18"/>
      <c r="IS152" s="18"/>
      <c r="IT152" s="18"/>
      <c r="IU152" s="18"/>
      <c r="IV152" s="18"/>
      <c r="IW152" s="18"/>
      <c r="IX152" s="18"/>
      <c r="IY152" s="18"/>
      <c r="IZ152" s="18"/>
    </row>
    <row r="153" spans="2:260" s="20" customFormat="1">
      <c r="B153" s="18"/>
      <c r="C153" s="22"/>
      <c r="D153" s="23"/>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c r="AJ153" s="18"/>
      <c r="AK153" s="18"/>
      <c r="AL153" s="18"/>
      <c r="AM153" s="18"/>
      <c r="AN153" s="18"/>
      <c r="AO153" s="18"/>
      <c r="AP153" s="18"/>
      <c r="AQ153" s="18"/>
      <c r="AR153" s="18"/>
      <c r="AS153" s="18"/>
      <c r="AT153" s="18"/>
      <c r="AU153" s="18"/>
      <c r="AV153" s="18"/>
      <c r="AW153" s="18"/>
      <c r="AX153" s="18"/>
      <c r="AY153" s="18"/>
      <c r="AZ153" s="18"/>
      <c r="BA153" s="18"/>
      <c r="BB153" s="18"/>
      <c r="BC153" s="18"/>
      <c r="BD153" s="18"/>
      <c r="BE153" s="18"/>
      <c r="BF153" s="18"/>
      <c r="BG153" s="18"/>
      <c r="BH153" s="18"/>
      <c r="BI153" s="18"/>
      <c r="BJ153" s="18"/>
      <c r="BK153" s="18"/>
      <c r="BL153" s="18"/>
      <c r="BM153" s="18"/>
      <c r="BN153" s="18"/>
      <c r="BO153" s="18"/>
      <c r="BP153" s="18"/>
      <c r="BQ153" s="18"/>
      <c r="BR153" s="18"/>
      <c r="BS153" s="18"/>
      <c r="BT153" s="18"/>
      <c r="BU153" s="18"/>
      <c r="BV153" s="18"/>
      <c r="BW153" s="18"/>
      <c r="BX153" s="18"/>
      <c r="BY153" s="18"/>
      <c r="BZ153" s="18"/>
      <c r="CA153" s="18"/>
      <c r="CB153" s="18"/>
      <c r="CC153" s="18"/>
      <c r="CD153" s="18"/>
      <c r="CE153" s="18"/>
      <c r="CF153" s="18"/>
      <c r="CG153" s="18"/>
      <c r="CH153" s="18"/>
      <c r="CI153" s="18"/>
      <c r="CJ153" s="18"/>
      <c r="CK153" s="18"/>
      <c r="CL153" s="18"/>
      <c r="CM153" s="18"/>
      <c r="CN153" s="18"/>
      <c r="CO153" s="18"/>
      <c r="CP153" s="18"/>
      <c r="CQ153" s="18"/>
      <c r="CR153" s="18"/>
      <c r="CS153" s="18"/>
      <c r="CT153" s="18"/>
      <c r="CU153" s="18"/>
      <c r="CV153" s="18"/>
      <c r="CW153" s="18"/>
      <c r="CX153" s="18"/>
      <c r="CY153" s="18"/>
      <c r="CZ153" s="18"/>
      <c r="DA153" s="18"/>
      <c r="DB153" s="18"/>
      <c r="DC153" s="18"/>
      <c r="DD153" s="18"/>
      <c r="DE153" s="18"/>
      <c r="DF153" s="18"/>
      <c r="DG153" s="18"/>
      <c r="DH153" s="18"/>
      <c r="DI153" s="18"/>
      <c r="DJ153" s="18"/>
      <c r="DK153" s="18"/>
      <c r="DL153" s="18"/>
      <c r="DM153" s="18"/>
      <c r="DN153" s="18"/>
      <c r="DO153" s="18"/>
      <c r="DP153" s="18"/>
      <c r="DQ153" s="18"/>
      <c r="DR153" s="18"/>
      <c r="DS153" s="18"/>
      <c r="DT153" s="18"/>
      <c r="DU153" s="18"/>
      <c r="DV153" s="18"/>
      <c r="DW153" s="18"/>
      <c r="DX153" s="18"/>
      <c r="DY153" s="18"/>
      <c r="DZ153" s="18"/>
      <c r="EA153" s="18"/>
      <c r="EB153" s="18"/>
      <c r="EC153" s="18"/>
      <c r="ED153" s="18"/>
      <c r="EE153" s="18"/>
      <c r="EF153" s="18"/>
      <c r="EG153" s="18"/>
      <c r="EH153" s="18"/>
      <c r="EI153" s="18"/>
      <c r="EJ153" s="18"/>
      <c r="EK153" s="18"/>
      <c r="EL153" s="18"/>
      <c r="EM153" s="18"/>
      <c r="EN153" s="18"/>
      <c r="EO153" s="18"/>
      <c r="EP153" s="18"/>
      <c r="EQ153" s="18"/>
      <c r="ER153" s="18"/>
      <c r="ES153" s="18"/>
      <c r="ET153" s="18"/>
      <c r="EU153" s="18"/>
      <c r="EV153" s="18"/>
      <c r="EW153" s="18"/>
      <c r="EX153" s="18"/>
      <c r="EY153" s="18"/>
      <c r="EZ153" s="18"/>
      <c r="FA153" s="18"/>
      <c r="FB153" s="18"/>
      <c r="FC153" s="18"/>
      <c r="FD153" s="18"/>
      <c r="FE153" s="18"/>
      <c r="FF153" s="18"/>
      <c r="FG153" s="18"/>
      <c r="FH153" s="18"/>
      <c r="FI153" s="18"/>
      <c r="FJ153" s="18"/>
      <c r="FK153" s="18"/>
      <c r="FL153" s="18"/>
      <c r="FM153" s="18"/>
      <c r="FN153" s="18"/>
      <c r="FO153" s="18"/>
      <c r="FP153" s="18"/>
      <c r="FQ153" s="18"/>
      <c r="FR153" s="18"/>
      <c r="FS153" s="18"/>
      <c r="FT153" s="18"/>
      <c r="FU153" s="18"/>
      <c r="FV153" s="18"/>
      <c r="FW153" s="18"/>
      <c r="FX153" s="18"/>
      <c r="FY153" s="18"/>
      <c r="FZ153" s="18"/>
      <c r="GA153" s="18"/>
      <c r="GB153" s="18"/>
      <c r="GC153" s="18"/>
      <c r="GD153" s="18"/>
      <c r="GE153" s="18"/>
      <c r="GF153" s="18"/>
      <c r="GG153" s="18"/>
      <c r="GH153" s="18"/>
      <c r="GI153" s="18"/>
      <c r="GJ153" s="18"/>
      <c r="GK153" s="18"/>
      <c r="GL153" s="18"/>
      <c r="GM153" s="18"/>
      <c r="GN153" s="18"/>
      <c r="GO153" s="18"/>
      <c r="GP153" s="18"/>
      <c r="GQ153" s="18"/>
      <c r="GR153" s="18"/>
      <c r="GS153" s="18"/>
      <c r="GT153" s="18"/>
      <c r="GU153" s="18"/>
      <c r="GV153" s="18"/>
      <c r="GW153" s="18"/>
      <c r="GX153" s="18"/>
      <c r="GY153" s="18"/>
      <c r="GZ153" s="18"/>
      <c r="HA153" s="18"/>
      <c r="HB153" s="18"/>
      <c r="HC153" s="18"/>
      <c r="HD153" s="18"/>
      <c r="HE153" s="18"/>
      <c r="HF153" s="18"/>
      <c r="HG153" s="18"/>
      <c r="HH153" s="18"/>
      <c r="HI153" s="18"/>
      <c r="HJ153" s="18"/>
      <c r="HK153" s="18"/>
      <c r="HL153" s="18"/>
      <c r="HM153" s="18"/>
      <c r="HN153" s="18"/>
      <c r="HO153" s="18"/>
      <c r="HP153" s="18"/>
      <c r="HQ153" s="18"/>
      <c r="HR153" s="18"/>
      <c r="HS153" s="18"/>
      <c r="HT153" s="18"/>
      <c r="HU153" s="18"/>
      <c r="HV153" s="18"/>
      <c r="HW153" s="18"/>
      <c r="HX153" s="18"/>
      <c r="HY153" s="18"/>
      <c r="HZ153" s="18"/>
      <c r="IA153" s="18"/>
      <c r="IB153" s="18"/>
      <c r="IC153" s="18"/>
      <c r="ID153" s="18"/>
      <c r="IE153" s="18"/>
      <c r="IF153" s="18"/>
      <c r="IG153" s="18"/>
      <c r="IH153" s="18"/>
      <c r="II153" s="18"/>
      <c r="IJ153" s="18"/>
      <c r="IK153" s="18"/>
      <c r="IL153" s="18"/>
      <c r="IM153" s="18"/>
      <c r="IN153" s="18"/>
      <c r="IO153" s="18"/>
      <c r="IP153" s="18"/>
      <c r="IQ153" s="18"/>
      <c r="IR153" s="18"/>
      <c r="IS153" s="18"/>
      <c r="IT153" s="18"/>
      <c r="IU153" s="18"/>
      <c r="IV153" s="18"/>
      <c r="IW153" s="18"/>
      <c r="IX153" s="18"/>
      <c r="IY153" s="18"/>
      <c r="IZ153" s="18"/>
    </row>
    <row r="154" spans="2:260" s="20" customFormat="1">
      <c r="B154" s="18"/>
      <c r="C154" s="22"/>
      <c r="D154" s="23"/>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c r="AY154" s="18"/>
      <c r="AZ154" s="18"/>
      <c r="BA154" s="18"/>
      <c r="BB154" s="18"/>
      <c r="BC154" s="18"/>
      <c r="BD154" s="18"/>
      <c r="BE154" s="18"/>
      <c r="BF154" s="18"/>
      <c r="BG154" s="18"/>
      <c r="BH154" s="18"/>
      <c r="BI154" s="18"/>
      <c r="BJ154" s="18"/>
      <c r="BK154" s="18"/>
      <c r="BL154" s="18"/>
      <c r="BM154" s="18"/>
      <c r="BN154" s="18"/>
      <c r="BO154" s="18"/>
      <c r="BP154" s="18"/>
      <c r="BQ154" s="18"/>
      <c r="BR154" s="18"/>
      <c r="BS154" s="18"/>
      <c r="BT154" s="18"/>
      <c r="BU154" s="18"/>
      <c r="BV154" s="18"/>
      <c r="BW154" s="18"/>
      <c r="BX154" s="18"/>
      <c r="BY154" s="18"/>
      <c r="BZ154" s="18"/>
      <c r="CA154" s="18"/>
      <c r="CB154" s="18"/>
      <c r="CC154" s="18"/>
      <c r="CD154" s="18"/>
      <c r="CE154" s="18"/>
      <c r="CF154" s="18"/>
      <c r="CG154" s="18"/>
      <c r="CH154" s="18"/>
      <c r="CI154" s="18"/>
      <c r="CJ154" s="18"/>
      <c r="CK154" s="18"/>
      <c r="CL154" s="18"/>
      <c r="CM154" s="18"/>
      <c r="CN154" s="18"/>
      <c r="CO154" s="18"/>
      <c r="CP154" s="18"/>
      <c r="CQ154" s="18"/>
      <c r="CR154" s="18"/>
      <c r="CS154" s="18"/>
      <c r="CT154" s="18"/>
      <c r="CU154" s="18"/>
      <c r="CV154" s="18"/>
      <c r="CW154" s="18"/>
      <c r="CX154" s="18"/>
      <c r="CY154" s="18"/>
      <c r="CZ154" s="18"/>
      <c r="DA154" s="18"/>
      <c r="DB154" s="18"/>
      <c r="DC154" s="18"/>
      <c r="DD154" s="18"/>
      <c r="DE154" s="18"/>
      <c r="DF154" s="18"/>
      <c r="DG154" s="18"/>
      <c r="DH154" s="18"/>
      <c r="DI154" s="18"/>
      <c r="DJ154" s="18"/>
      <c r="DK154" s="18"/>
      <c r="DL154" s="18"/>
      <c r="DM154" s="18"/>
      <c r="DN154" s="18"/>
      <c r="DO154" s="18"/>
      <c r="DP154" s="18"/>
      <c r="DQ154" s="18"/>
      <c r="DR154" s="18"/>
      <c r="DS154" s="18"/>
      <c r="DT154" s="18"/>
      <c r="DU154" s="18"/>
      <c r="DV154" s="18"/>
      <c r="DW154" s="18"/>
      <c r="DX154" s="18"/>
      <c r="DY154" s="18"/>
      <c r="DZ154" s="18"/>
      <c r="EA154" s="18"/>
      <c r="EB154" s="18"/>
      <c r="EC154" s="18"/>
      <c r="ED154" s="18"/>
      <c r="EE154" s="18"/>
      <c r="EF154" s="18"/>
      <c r="EG154" s="18"/>
      <c r="EH154" s="18"/>
      <c r="EI154" s="18"/>
      <c r="EJ154" s="18"/>
      <c r="EK154" s="18"/>
      <c r="EL154" s="18"/>
      <c r="EM154" s="18"/>
      <c r="EN154" s="18"/>
      <c r="EO154" s="18"/>
      <c r="EP154" s="18"/>
      <c r="EQ154" s="18"/>
      <c r="ER154" s="18"/>
      <c r="ES154" s="18"/>
      <c r="ET154" s="18"/>
      <c r="EU154" s="18"/>
      <c r="EV154" s="18"/>
      <c r="EW154" s="18"/>
      <c r="EX154" s="18"/>
      <c r="EY154" s="18"/>
      <c r="EZ154" s="18"/>
      <c r="FA154" s="18"/>
      <c r="FB154" s="18"/>
      <c r="FC154" s="18"/>
      <c r="FD154" s="18"/>
      <c r="FE154" s="18"/>
      <c r="FF154" s="18"/>
      <c r="FG154" s="18"/>
      <c r="FH154" s="18"/>
      <c r="FI154" s="18"/>
      <c r="FJ154" s="18"/>
      <c r="FK154" s="18"/>
      <c r="FL154" s="18"/>
      <c r="FM154" s="18"/>
      <c r="FN154" s="18"/>
      <c r="FO154" s="18"/>
      <c r="FP154" s="18"/>
      <c r="FQ154" s="18"/>
      <c r="FR154" s="18"/>
      <c r="FS154" s="18"/>
      <c r="FT154" s="18"/>
      <c r="FU154" s="18"/>
      <c r="FV154" s="18"/>
      <c r="FW154" s="18"/>
      <c r="FX154" s="18"/>
      <c r="FY154" s="18"/>
      <c r="FZ154" s="18"/>
      <c r="GA154" s="18"/>
      <c r="GB154" s="18"/>
      <c r="GC154" s="18"/>
      <c r="GD154" s="18"/>
      <c r="GE154" s="18"/>
      <c r="GF154" s="18"/>
      <c r="GG154" s="18"/>
      <c r="GH154" s="18"/>
      <c r="GI154" s="18"/>
      <c r="GJ154" s="18"/>
      <c r="GK154" s="18"/>
      <c r="GL154" s="18"/>
      <c r="GM154" s="18"/>
      <c r="GN154" s="18"/>
      <c r="GO154" s="18"/>
      <c r="GP154" s="18"/>
      <c r="GQ154" s="18"/>
      <c r="GR154" s="18"/>
      <c r="GS154" s="18"/>
      <c r="GT154" s="18"/>
      <c r="GU154" s="18"/>
      <c r="GV154" s="18"/>
      <c r="GW154" s="18"/>
      <c r="GX154" s="18"/>
      <c r="GY154" s="18"/>
      <c r="GZ154" s="18"/>
      <c r="HA154" s="18"/>
      <c r="HB154" s="18"/>
      <c r="HC154" s="18"/>
      <c r="HD154" s="18"/>
      <c r="HE154" s="18"/>
      <c r="HF154" s="18"/>
      <c r="HG154" s="18"/>
      <c r="HH154" s="18"/>
      <c r="HI154" s="18"/>
      <c r="HJ154" s="18"/>
      <c r="HK154" s="18"/>
      <c r="HL154" s="18"/>
      <c r="HM154" s="18"/>
      <c r="HN154" s="18"/>
      <c r="HO154" s="18"/>
      <c r="HP154" s="18"/>
      <c r="HQ154" s="18"/>
      <c r="HR154" s="18"/>
      <c r="HS154" s="18"/>
      <c r="HT154" s="18"/>
      <c r="HU154" s="18"/>
      <c r="HV154" s="18"/>
      <c r="HW154" s="18"/>
      <c r="HX154" s="18"/>
      <c r="HY154" s="18"/>
      <c r="HZ154" s="18"/>
      <c r="IA154" s="18"/>
      <c r="IB154" s="18"/>
      <c r="IC154" s="18"/>
      <c r="ID154" s="18"/>
      <c r="IE154" s="18"/>
      <c r="IF154" s="18"/>
      <c r="IG154" s="18"/>
      <c r="IH154" s="18"/>
      <c r="II154" s="18"/>
      <c r="IJ154" s="18"/>
      <c r="IK154" s="18"/>
      <c r="IL154" s="18"/>
      <c r="IM154" s="18"/>
      <c r="IN154" s="18"/>
      <c r="IO154" s="18"/>
      <c r="IP154" s="18"/>
      <c r="IQ154" s="18"/>
      <c r="IR154" s="18"/>
      <c r="IS154" s="18"/>
      <c r="IT154" s="18"/>
      <c r="IU154" s="18"/>
      <c r="IV154" s="18"/>
      <c r="IW154" s="18"/>
      <c r="IX154" s="18"/>
      <c r="IY154" s="18"/>
      <c r="IZ154" s="18"/>
    </row>
    <row r="155" spans="2:260" s="20" customFormat="1">
      <c r="B155" s="18"/>
      <c r="C155" s="22"/>
      <c r="D155" s="23"/>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c r="AY155" s="18"/>
      <c r="AZ155" s="18"/>
      <c r="BA155" s="18"/>
      <c r="BB155" s="18"/>
      <c r="BC155" s="18"/>
      <c r="BD155" s="18"/>
      <c r="BE155" s="18"/>
      <c r="BF155" s="18"/>
      <c r="BG155" s="18"/>
      <c r="BH155" s="18"/>
      <c r="BI155" s="18"/>
      <c r="BJ155" s="18"/>
      <c r="BK155" s="18"/>
      <c r="BL155" s="18"/>
      <c r="BM155" s="18"/>
      <c r="BN155" s="18"/>
      <c r="BO155" s="18"/>
      <c r="BP155" s="18"/>
      <c r="BQ155" s="18"/>
      <c r="BR155" s="18"/>
      <c r="BS155" s="18"/>
      <c r="BT155" s="18"/>
      <c r="BU155" s="18"/>
      <c r="BV155" s="18"/>
      <c r="BW155" s="18"/>
      <c r="BX155" s="18"/>
      <c r="BY155" s="18"/>
      <c r="BZ155" s="18"/>
      <c r="CA155" s="18"/>
      <c r="CB155" s="18"/>
      <c r="CC155" s="18"/>
      <c r="CD155" s="18"/>
      <c r="CE155" s="18"/>
      <c r="CF155" s="18"/>
      <c r="CG155" s="18"/>
      <c r="CH155" s="18"/>
      <c r="CI155" s="18"/>
      <c r="CJ155" s="18"/>
      <c r="CK155" s="18"/>
      <c r="CL155" s="18"/>
      <c r="CM155" s="18"/>
      <c r="CN155" s="18"/>
      <c r="CO155" s="18"/>
      <c r="CP155" s="18"/>
      <c r="CQ155" s="18"/>
      <c r="CR155" s="18"/>
      <c r="CS155" s="18"/>
      <c r="CT155" s="18"/>
      <c r="CU155" s="18"/>
      <c r="CV155" s="18"/>
      <c r="CW155" s="18"/>
      <c r="CX155" s="18"/>
      <c r="CY155" s="18"/>
      <c r="CZ155" s="18"/>
      <c r="DA155" s="18"/>
      <c r="DB155" s="18"/>
      <c r="DC155" s="18"/>
      <c r="DD155" s="18"/>
      <c r="DE155" s="18"/>
      <c r="DF155" s="18"/>
      <c r="DG155" s="18"/>
      <c r="DH155" s="18"/>
      <c r="DI155" s="18"/>
      <c r="DJ155" s="18"/>
      <c r="DK155" s="18"/>
      <c r="DL155" s="18"/>
      <c r="DM155" s="18"/>
      <c r="DN155" s="18"/>
      <c r="DO155" s="18"/>
      <c r="DP155" s="18"/>
      <c r="DQ155" s="18"/>
      <c r="DR155" s="18"/>
      <c r="DS155" s="18"/>
      <c r="DT155" s="18"/>
      <c r="DU155" s="18"/>
      <c r="DV155" s="18"/>
      <c r="DW155" s="18"/>
      <c r="DX155" s="18"/>
      <c r="DY155" s="18"/>
      <c r="DZ155" s="18"/>
      <c r="EA155" s="18"/>
      <c r="EB155" s="18"/>
      <c r="EC155" s="18"/>
      <c r="ED155" s="18"/>
      <c r="EE155" s="18"/>
      <c r="EF155" s="18"/>
      <c r="EG155" s="18"/>
      <c r="EH155" s="18"/>
      <c r="EI155" s="18"/>
      <c r="EJ155" s="18"/>
      <c r="EK155" s="18"/>
      <c r="EL155" s="18"/>
      <c r="EM155" s="18"/>
      <c r="EN155" s="18"/>
      <c r="EO155" s="18"/>
      <c r="EP155" s="18"/>
      <c r="EQ155" s="18"/>
      <c r="ER155" s="18"/>
      <c r="ES155" s="18"/>
      <c r="ET155" s="18"/>
      <c r="EU155" s="18"/>
      <c r="EV155" s="18"/>
      <c r="EW155" s="18"/>
      <c r="EX155" s="18"/>
      <c r="EY155" s="18"/>
      <c r="EZ155" s="18"/>
      <c r="FA155" s="18"/>
      <c r="FB155" s="18"/>
      <c r="FC155" s="18"/>
      <c r="FD155" s="18"/>
      <c r="FE155" s="18"/>
      <c r="FF155" s="18"/>
      <c r="FG155" s="18"/>
      <c r="FH155" s="18"/>
      <c r="FI155" s="18"/>
      <c r="FJ155" s="18"/>
      <c r="FK155" s="18"/>
      <c r="FL155" s="18"/>
      <c r="FM155" s="18"/>
      <c r="FN155" s="18"/>
      <c r="FO155" s="18"/>
      <c r="FP155" s="18"/>
      <c r="FQ155" s="18"/>
      <c r="FR155" s="18"/>
      <c r="FS155" s="18"/>
      <c r="FT155" s="18"/>
      <c r="FU155" s="18"/>
      <c r="FV155" s="18"/>
      <c r="FW155" s="18"/>
      <c r="FX155" s="18"/>
      <c r="FY155" s="18"/>
      <c r="FZ155" s="18"/>
      <c r="GA155" s="18"/>
      <c r="GB155" s="18"/>
      <c r="GC155" s="18"/>
      <c r="GD155" s="18"/>
      <c r="GE155" s="18"/>
      <c r="GF155" s="18"/>
      <c r="GG155" s="18"/>
      <c r="GH155" s="18"/>
      <c r="GI155" s="18"/>
      <c r="GJ155" s="18"/>
      <c r="GK155" s="18"/>
      <c r="GL155" s="18"/>
      <c r="GM155" s="18"/>
      <c r="GN155" s="18"/>
      <c r="GO155" s="18"/>
      <c r="GP155" s="18"/>
      <c r="GQ155" s="18"/>
      <c r="GR155" s="18"/>
      <c r="GS155" s="18"/>
      <c r="GT155" s="18"/>
      <c r="GU155" s="18"/>
      <c r="GV155" s="18"/>
      <c r="GW155" s="18"/>
      <c r="GX155" s="18"/>
      <c r="GY155" s="18"/>
      <c r="GZ155" s="18"/>
      <c r="HA155" s="18"/>
      <c r="HB155" s="18"/>
      <c r="HC155" s="18"/>
      <c r="HD155" s="18"/>
      <c r="HE155" s="18"/>
      <c r="HF155" s="18"/>
      <c r="HG155" s="18"/>
      <c r="HH155" s="18"/>
      <c r="HI155" s="18"/>
      <c r="HJ155" s="18"/>
      <c r="HK155" s="18"/>
      <c r="HL155" s="18"/>
      <c r="HM155" s="18"/>
      <c r="HN155" s="18"/>
      <c r="HO155" s="18"/>
      <c r="HP155" s="18"/>
      <c r="HQ155" s="18"/>
      <c r="HR155" s="18"/>
      <c r="HS155" s="18"/>
      <c r="HT155" s="18"/>
      <c r="HU155" s="18"/>
      <c r="HV155" s="18"/>
      <c r="HW155" s="18"/>
      <c r="HX155" s="18"/>
      <c r="HY155" s="18"/>
      <c r="HZ155" s="18"/>
      <c r="IA155" s="18"/>
      <c r="IB155" s="18"/>
      <c r="IC155" s="18"/>
      <c r="ID155" s="18"/>
      <c r="IE155" s="18"/>
      <c r="IF155" s="18"/>
      <c r="IG155" s="18"/>
      <c r="IH155" s="18"/>
      <c r="II155" s="18"/>
      <c r="IJ155" s="18"/>
      <c r="IK155" s="18"/>
      <c r="IL155" s="18"/>
      <c r="IM155" s="18"/>
      <c r="IN155" s="18"/>
      <c r="IO155" s="18"/>
      <c r="IP155" s="18"/>
      <c r="IQ155" s="18"/>
      <c r="IR155" s="18"/>
      <c r="IS155" s="18"/>
      <c r="IT155" s="18"/>
      <c r="IU155" s="18"/>
      <c r="IV155" s="18"/>
      <c r="IW155" s="18"/>
      <c r="IX155" s="18"/>
      <c r="IY155" s="18"/>
      <c r="IZ155" s="18"/>
    </row>
    <row r="156" spans="2:260" s="20" customFormat="1">
      <c r="B156" s="18"/>
      <c r="C156" s="22"/>
      <c r="D156" s="23"/>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c r="AY156" s="18"/>
      <c r="AZ156" s="18"/>
      <c r="BA156" s="18"/>
      <c r="BB156" s="18"/>
      <c r="BC156" s="18"/>
      <c r="BD156" s="18"/>
      <c r="BE156" s="18"/>
      <c r="BF156" s="18"/>
      <c r="BG156" s="18"/>
      <c r="BH156" s="18"/>
      <c r="BI156" s="18"/>
      <c r="BJ156" s="18"/>
      <c r="BK156" s="18"/>
      <c r="BL156" s="18"/>
      <c r="BM156" s="18"/>
      <c r="BN156" s="18"/>
      <c r="BO156" s="18"/>
      <c r="BP156" s="18"/>
      <c r="BQ156" s="18"/>
      <c r="BR156" s="18"/>
      <c r="BS156" s="18"/>
      <c r="BT156" s="18"/>
      <c r="BU156" s="18"/>
      <c r="BV156" s="18"/>
      <c r="BW156" s="18"/>
      <c r="BX156" s="18"/>
      <c r="BY156" s="18"/>
      <c r="BZ156" s="18"/>
      <c r="CA156" s="18"/>
      <c r="CB156" s="18"/>
      <c r="CC156" s="18"/>
      <c r="CD156" s="18"/>
      <c r="CE156" s="18"/>
      <c r="CF156" s="18"/>
      <c r="CG156" s="18"/>
      <c r="CH156" s="18"/>
      <c r="CI156" s="18"/>
      <c r="CJ156" s="18"/>
      <c r="CK156" s="18"/>
      <c r="CL156" s="18"/>
      <c r="CM156" s="18"/>
      <c r="CN156" s="18"/>
      <c r="CO156" s="18"/>
      <c r="CP156" s="18"/>
      <c r="CQ156" s="18"/>
      <c r="CR156" s="18"/>
      <c r="CS156" s="18"/>
      <c r="CT156" s="18"/>
      <c r="CU156" s="18"/>
      <c r="CV156" s="18"/>
      <c r="CW156" s="18"/>
      <c r="CX156" s="18"/>
      <c r="CY156" s="18"/>
      <c r="CZ156" s="18"/>
      <c r="DA156" s="18"/>
      <c r="DB156" s="18"/>
      <c r="DC156" s="18"/>
      <c r="DD156" s="18"/>
      <c r="DE156" s="18"/>
      <c r="DF156" s="18"/>
      <c r="DG156" s="18"/>
      <c r="DH156" s="18"/>
      <c r="DI156" s="18"/>
      <c r="DJ156" s="18"/>
      <c r="DK156" s="18"/>
      <c r="DL156" s="18"/>
      <c r="DM156" s="18"/>
      <c r="DN156" s="18"/>
      <c r="DO156" s="18"/>
      <c r="DP156" s="18"/>
      <c r="DQ156" s="18"/>
      <c r="DR156" s="18"/>
      <c r="DS156" s="18"/>
      <c r="DT156" s="18"/>
      <c r="DU156" s="18"/>
      <c r="DV156" s="18"/>
      <c r="DW156" s="18"/>
      <c r="DX156" s="18"/>
      <c r="DY156" s="18"/>
      <c r="DZ156" s="18"/>
      <c r="EA156" s="18"/>
      <c r="EB156" s="18"/>
      <c r="EC156" s="18"/>
      <c r="ED156" s="18"/>
      <c r="EE156" s="18"/>
      <c r="EF156" s="18"/>
      <c r="EG156" s="18"/>
      <c r="EH156" s="18"/>
      <c r="EI156" s="18"/>
      <c r="EJ156" s="18"/>
      <c r="EK156" s="18"/>
      <c r="EL156" s="18"/>
      <c r="EM156" s="18"/>
      <c r="EN156" s="18"/>
      <c r="EO156" s="18"/>
      <c r="EP156" s="18"/>
      <c r="EQ156" s="18"/>
      <c r="ER156" s="18"/>
      <c r="ES156" s="18"/>
      <c r="ET156" s="18"/>
      <c r="EU156" s="18"/>
      <c r="EV156" s="18"/>
      <c r="EW156" s="18"/>
      <c r="EX156" s="18"/>
      <c r="EY156" s="18"/>
      <c r="EZ156" s="18"/>
      <c r="FA156" s="18"/>
      <c r="FB156" s="18"/>
      <c r="FC156" s="18"/>
      <c r="FD156" s="18"/>
      <c r="FE156" s="18"/>
      <c r="FF156" s="18"/>
      <c r="FG156" s="18"/>
      <c r="FH156" s="18"/>
      <c r="FI156" s="18"/>
      <c r="FJ156" s="18"/>
      <c r="FK156" s="18"/>
      <c r="FL156" s="18"/>
      <c r="FM156" s="18"/>
      <c r="FN156" s="18"/>
      <c r="FO156" s="18"/>
      <c r="FP156" s="18"/>
      <c r="FQ156" s="18"/>
      <c r="FR156" s="18"/>
      <c r="FS156" s="18"/>
      <c r="FT156" s="18"/>
      <c r="FU156" s="18"/>
      <c r="FV156" s="18"/>
      <c r="FW156" s="18"/>
      <c r="FX156" s="18"/>
      <c r="FY156" s="18"/>
      <c r="FZ156" s="18"/>
      <c r="GA156" s="18"/>
      <c r="GB156" s="18"/>
      <c r="GC156" s="18"/>
      <c r="GD156" s="18"/>
      <c r="GE156" s="18"/>
      <c r="GF156" s="18"/>
      <c r="GG156" s="18"/>
      <c r="GH156" s="18"/>
      <c r="GI156" s="18"/>
      <c r="GJ156" s="18"/>
      <c r="GK156" s="18"/>
      <c r="GL156" s="18"/>
      <c r="GM156" s="18"/>
      <c r="GN156" s="18"/>
      <c r="GO156" s="18"/>
      <c r="GP156" s="18"/>
      <c r="GQ156" s="18"/>
      <c r="GR156" s="18"/>
      <c r="GS156" s="18"/>
      <c r="GT156" s="18"/>
      <c r="GU156" s="18"/>
      <c r="GV156" s="18"/>
      <c r="GW156" s="18"/>
      <c r="GX156" s="18"/>
      <c r="GY156" s="18"/>
      <c r="GZ156" s="18"/>
      <c r="HA156" s="18"/>
      <c r="HB156" s="18"/>
      <c r="HC156" s="18"/>
      <c r="HD156" s="18"/>
      <c r="HE156" s="18"/>
      <c r="HF156" s="18"/>
      <c r="HG156" s="18"/>
      <c r="HH156" s="18"/>
      <c r="HI156" s="18"/>
      <c r="HJ156" s="18"/>
      <c r="HK156" s="18"/>
      <c r="HL156" s="18"/>
      <c r="HM156" s="18"/>
      <c r="HN156" s="18"/>
      <c r="HO156" s="18"/>
      <c r="HP156" s="18"/>
      <c r="HQ156" s="18"/>
      <c r="HR156" s="18"/>
      <c r="HS156" s="18"/>
      <c r="HT156" s="18"/>
      <c r="HU156" s="18"/>
      <c r="HV156" s="18"/>
      <c r="HW156" s="18"/>
      <c r="HX156" s="18"/>
      <c r="HY156" s="18"/>
      <c r="HZ156" s="18"/>
      <c r="IA156" s="18"/>
      <c r="IB156" s="18"/>
      <c r="IC156" s="18"/>
      <c r="ID156" s="18"/>
      <c r="IE156" s="18"/>
      <c r="IF156" s="18"/>
      <c r="IG156" s="18"/>
      <c r="IH156" s="18"/>
      <c r="II156" s="18"/>
      <c r="IJ156" s="18"/>
      <c r="IK156" s="18"/>
      <c r="IL156" s="18"/>
      <c r="IM156" s="18"/>
      <c r="IN156" s="18"/>
      <c r="IO156" s="18"/>
      <c r="IP156" s="18"/>
      <c r="IQ156" s="18"/>
      <c r="IR156" s="18"/>
      <c r="IS156" s="18"/>
      <c r="IT156" s="18"/>
      <c r="IU156" s="18"/>
      <c r="IV156" s="18"/>
      <c r="IW156" s="18"/>
      <c r="IX156" s="18"/>
      <c r="IY156" s="18"/>
      <c r="IZ156" s="18"/>
    </row>
    <row r="157" spans="2:260" s="20" customFormat="1">
      <c r="B157" s="18"/>
      <c r="C157" s="22"/>
      <c r="D157" s="23"/>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c r="AX157" s="18"/>
      <c r="AY157" s="18"/>
      <c r="AZ157" s="18"/>
      <c r="BA157" s="18"/>
      <c r="BB157" s="18"/>
      <c r="BC157" s="18"/>
      <c r="BD157" s="18"/>
      <c r="BE157" s="18"/>
      <c r="BF157" s="18"/>
      <c r="BG157" s="18"/>
      <c r="BH157" s="18"/>
      <c r="BI157" s="18"/>
      <c r="BJ157" s="18"/>
      <c r="BK157" s="18"/>
      <c r="BL157" s="18"/>
      <c r="BM157" s="18"/>
      <c r="BN157" s="18"/>
      <c r="BO157" s="18"/>
      <c r="BP157" s="18"/>
      <c r="BQ157" s="18"/>
      <c r="BR157" s="18"/>
      <c r="BS157" s="18"/>
      <c r="BT157" s="18"/>
      <c r="BU157" s="18"/>
      <c r="BV157" s="18"/>
      <c r="BW157" s="18"/>
      <c r="BX157" s="18"/>
      <c r="BY157" s="18"/>
      <c r="BZ157" s="18"/>
      <c r="CA157" s="18"/>
      <c r="CB157" s="18"/>
      <c r="CC157" s="18"/>
      <c r="CD157" s="18"/>
      <c r="CE157" s="18"/>
      <c r="CF157" s="18"/>
      <c r="CG157" s="18"/>
      <c r="CH157" s="18"/>
      <c r="CI157" s="18"/>
      <c r="CJ157" s="18"/>
      <c r="CK157" s="18"/>
      <c r="CL157" s="18"/>
      <c r="CM157" s="18"/>
      <c r="CN157" s="18"/>
      <c r="CO157" s="18"/>
      <c r="CP157" s="18"/>
      <c r="CQ157" s="18"/>
      <c r="CR157" s="18"/>
      <c r="CS157" s="18"/>
      <c r="CT157" s="18"/>
      <c r="CU157" s="18"/>
      <c r="CV157" s="18"/>
      <c r="CW157" s="18"/>
      <c r="CX157" s="18"/>
      <c r="CY157" s="18"/>
      <c r="CZ157" s="18"/>
      <c r="DA157" s="18"/>
      <c r="DB157" s="18"/>
      <c r="DC157" s="18"/>
      <c r="DD157" s="18"/>
      <c r="DE157" s="18"/>
      <c r="DF157" s="18"/>
      <c r="DG157" s="18"/>
      <c r="DH157" s="18"/>
      <c r="DI157" s="18"/>
      <c r="DJ157" s="18"/>
      <c r="DK157" s="18"/>
      <c r="DL157" s="18"/>
      <c r="DM157" s="18"/>
      <c r="DN157" s="18"/>
      <c r="DO157" s="18"/>
      <c r="DP157" s="18"/>
      <c r="DQ157" s="18"/>
      <c r="DR157" s="18"/>
      <c r="DS157" s="18"/>
      <c r="DT157" s="18"/>
      <c r="DU157" s="18"/>
      <c r="DV157" s="18"/>
      <c r="DW157" s="18"/>
      <c r="DX157" s="18"/>
      <c r="DY157" s="18"/>
      <c r="DZ157" s="18"/>
      <c r="EA157" s="18"/>
      <c r="EB157" s="18"/>
      <c r="EC157" s="18"/>
      <c r="ED157" s="18"/>
      <c r="EE157" s="18"/>
      <c r="EF157" s="18"/>
      <c r="EG157" s="18"/>
      <c r="EH157" s="18"/>
      <c r="EI157" s="18"/>
      <c r="EJ157" s="18"/>
      <c r="EK157" s="18"/>
      <c r="EL157" s="18"/>
      <c r="EM157" s="18"/>
      <c r="EN157" s="18"/>
      <c r="EO157" s="18"/>
      <c r="EP157" s="18"/>
      <c r="EQ157" s="18"/>
      <c r="ER157" s="18"/>
      <c r="ES157" s="18"/>
      <c r="ET157" s="18"/>
      <c r="EU157" s="18"/>
      <c r="EV157" s="18"/>
      <c r="EW157" s="18"/>
      <c r="EX157" s="18"/>
      <c r="EY157" s="18"/>
      <c r="EZ157" s="18"/>
      <c r="FA157" s="18"/>
      <c r="FB157" s="18"/>
      <c r="FC157" s="18"/>
      <c r="FD157" s="18"/>
      <c r="FE157" s="18"/>
      <c r="FF157" s="18"/>
      <c r="FG157" s="18"/>
      <c r="FH157" s="18"/>
      <c r="FI157" s="18"/>
      <c r="FJ157" s="18"/>
      <c r="FK157" s="18"/>
      <c r="FL157" s="18"/>
      <c r="FM157" s="18"/>
      <c r="FN157" s="18"/>
      <c r="FO157" s="18"/>
      <c r="FP157" s="18"/>
      <c r="FQ157" s="18"/>
      <c r="FR157" s="18"/>
      <c r="FS157" s="18"/>
      <c r="FT157" s="18"/>
      <c r="FU157" s="18"/>
      <c r="FV157" s="18"/>
      <c r="FW157" s="18"/>
      <c r="FX157" s="18"/>
      <c r="FY157" s="18"/>
      <c r="FZ157" s="18"/>
      <c r="GA157" s="18"/>
      <c r="GB157" s="18"/>
      <c r="GC157" s="18"/>
      <c r="GD157" s="18"/>
      <c r="GE157" s="18"/>
      <c r="GF157" s="18"/>
      <c r="GG157" s="18"/>
      <c r="GH157" s="18"/>
      <c r="GI157" s="18"/>
      <c r="GJ157" s="18"/>
      <c r="GK157" s="18"/>
      <c r="GL157" s="18"/>
      <c r="GM157" s="18"/>
      <c r="GN157" s="18"/>
      <c r="GO157" s="18"/>
      <c r="GP157" s="18"/>
      <c r="GQ157" s="18"/>
      <c r="GR157" s="18"/>
      <c r="GS157" s="18"/>
      <c r="GT157" s="18"/>
      <c r="GU157" s="18"/>
      <c r="GV157" s="18"/>
      <c r="GW157" s="18"/>
      <c r="GX157" s="18"/>
      <c r="GY157" s="18"/>
      <c r="GZ157" s="18"/>
      <c r="HA157" s="18"/>
      <c r="HB157" s="18"/>
      <c r="HC157" s="18"/>
      <c r="HD157" s="18"/>
      <c r="HE157" s="18"/>
      <c r="HF157" s="18"/>
      <c r="HG157" s="18"/>
      <c r="HH157" s="18"/>
      <c r="HI157" s="18"/>
      <c r="HJ157" s="18"/>
      <c r="HK157" s="18"/>
      <c r="HL157" s="18"/>
      <c r="HM157" s="18"/>
      <c r="HN157" s="18"/>
      <c r="HO157" s="18"/>
      <c r="HP157" s="18"/>
      <c r="HQ157" s="18"/>
      <c r="HR157" s="18"/>
      <c r="HS157" s="18"/>
      <c r="HT157" s="18"/>
      <c r="HU157" s="18"/>
      <c r="HV157" s="18"/>
      <c r="HW157" s="18"/>
      <c r="HX157" s="18"/>
      <c r="HY157" s="18"/>
      <c r="HZ157" s="18"/>
      <c r="IA157" s="18"/>
      <c r="IB157" s="18"/>
      <c r="IC157" s="18"/>
      <c r="ID157" s="18"/>
      <c r="IE157" s="18"/>
      <c r="IF157" s="18"/>
      <c r="IG157" s="18"/>
      <c r="IH157" s="18"/>
      <c r="II157" s="18"/>
      <c r="IJ157" s="18"/>
      <c r="IK157" s="18"/>
      <c r="IL157" s="18"/>
      <c r="IM157" s="18"/>
      <c r="IN157" s="18"/>
      <c r="IO157" s="18"/>
      <c r="IP157" s="18"/>
      <c r="IQ157" s="18"/>
      <c r="IR157" s="18"/>
      <c r="IS157" s="18"/>
      <c r="IT157" s="18"/>
      <c r="IU157" s="18"/>
      <c r="IV157" s="18"/>
      <c r="IW157" s="18"/>
      <c r="IX157" s="18"/>
      <c r="IY157" s="18"/>
      <c r="IZ157" s="18"/>
    </row>
    <row r="158" spans="2:260" s="20" customFormat="1">
      <c r="B158" s="18"/>
      <c r="C158" s="22"/>
      <c r="D158" s="23"/>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c r="AY158" s="18"/>
      <c r="AZ158" s="18"/>
      <c r="BA158" s="18"/>
      <c r="BB158" s="18"/>
      <c r="BC158" s="18"/>
      <c r="BD158" s="18"/>
      <c r="BE158" s="18"/>
      <c r="BF158" s="18"/>
      <c r="BG158" s="18"/>
      <c r="BH158" s="18"/>
      <c r="BI158" s="18"/>
      <c r="BJ158" s="18"/>
      <c r="BK158" s="18"/>
      <c r="BL158" s="18"/>
      <c r="BM158" s="18"/>
      <c r="BN158" s="18"/>
      <c r="BO158" s="18"/>
      <c r="BP158" s="18"/>
      <c r="BQ158" s="18"/>
      <c r="BR158" s="18"/>
      <c r="BS158" s="18"/>
      <c r="BT158" s="18"/>
      <c r="BU158" s="18"/>
      <c r="BV158" s="18"/>
      <c r="BW158" s="18"/>
      <c r="BX158" s="18"/>
      <c r="BY158" s="18"/>
      <c r="BZ158" s="18"/>
      <c r="CA158" s="18"/>
      <c r="CB158" s="18"/>
      <c r="CC158" s="18"/>
      <c r="CD158" s="18"/>
      <c r="CE158" s="18"/>
      <c r="CF158" s="18"/>
      <c r="CG158" s="18"/>
      <c r="CH158" s="18"/>
      <c r="CI158" s="18"/>
      <c r="CJ158" s="18"/>
      <c r="CK158" s="18"/>
      <c r="CL158" s="18"/>
      <c r="CM158" s="18"/>
      <c r="CN158" s="18"/>
      <c r="CO158" s="18"/>
      <c r="CP158" s="18"/>
      <c r="CQ158" s="18"/>
      <c r="CR158" s="18"/>
      <c r="CS158" s="18"/>
      <c r="CT158" s="18"/>
      <c r="CU158" s="18"/>
      <c r="CV158" s="18"/>
      <c r="CW158" s="18"/>
      <c r="CX158" s="18"/>
      <c r="CY158" s="18"/>
      <c r="CZ158" s="18"/>
      <c r="DA158" s="18"/>
      <c r="DB158" s="18"/>
      <c r="DC158" s="18"/>
      <c r="DD158" s="18"/>
      <c r="DE158" s="18"/>
      <c r="DF158" s="18"/>
      <c r="DG158" s="18"/>
      <c r="DH158" s="18"/>
      <c r="DI158" s="18"/>
      <c r="DJ158" s="18"/>
      <c r="DK158" s="18"/>
      <c r="DL158" s="18"/>
      <c r="DM158" s="18"/>
      <c r="DN158" s="18"/>
      <c r="DO158" s="18"/>
      <c r="DP158" s="18"/>
      <c r="DQ158" s="18"/>
      <c r="DR158" s="18"/>
      <c r="DS158" s="18"/>
      <c r="DT158" s="18"/>
      <c r="DU158" s="18"/>
      <c r="DV158" s="18"/>
      <c r="DW158" s="18"/>
      <c r="DX158" s="18"/>
      <c r="DY158" s="18"/>
      <c r="DZ158" s="18"/>
      <c r="EA158" s="18"/>
      <c r="EB158" s="18"/>
      <c r="EC158" s="18"/>
      <c r="ED158" s="18"/>
      <c r="EE158" s="18"/>
      <c r="EF158" s="18"/>
      <c r="EG158" s="18"/>
      <c r="EH158" s="18"/>
      <c r="EI158" s="18"/>
      <c r="EJ158" s="18"/>
      <c r="EK158" s="18"/>
      <c r="EL158" s="18"/>
      <c r="EM158" s="18"/>
      <c r="EN158" s="18"/>
      <c r="EO158" s="18"/>
      <c r="EP158" s="18"/>
      <c r="EQ158" s="18"/>
      <c r="ER158" s="18"/>
      <c r="ES158" s="18"/>
      <c r="ET158" s="18"/>
      <c r="EU158" s="18"/>
      <c r="EV158" s="18"/>
      <c r="EW158" s="18"/>
      <c r="EX158" s="18"/>
      <c r="EY158" s="18"/>
      <c r="EZ158" s="18"/>
      <c r="FA158" s="18"/>
      <c r="FB158" s="18"/>
      <c r="FC158" s="18"/>
      <c r="FD158" s="18"/>
      <c r="FE158" s="18"/>
      <c r="FF158" s="18"/>
      <c r="FG158" s="18"/>
      <c r="FH158" s="18"/>
      <c r="FI158" s="18"/>
      <c r="FJ158" s="18"/>
      <c r="FK158" s="18"/>
      <c r="FL158" s="18"/>
      <c r="FM158" s="18"/>
      <c r="FN158" s="18"/>
      <c r="FO158" s="18"/>
      <c r="FP158" s="18"/>
      <c r="FQ158" s="18"/>
      <c r="FR158" s="18"/>
      <c r="FS158" s="18"/>
      <c r="FT158" s="18"/>
      <c r="FU158" s="18"/>
      <c r="FV158" s="18"/>
      <c r="FW158" s="18"/>
      <c r="FX158" s="18"/>
      <c r="FY158" s="18"/>
      <c r="FZ158" s="18"/>
      <c r="GA158" s="18"/>
      <c r="GB158" s="18"/>
      <c r="GC158" s="18"/>
      <c r="GD158" s="18"/>
      <c r="GE158" s="18"/>
      <c r="GF158" s="18"/>
      <c r="GG158" s="18"/>
      <c r="GH158" s="18"/>
      <c r="GI158" s="18"/>
      <c r="GJ158" s="18"/>
      <c r="GK158" s="18"/>
      <c r="GL158" s="18"/>
      <c r="GM158" s="18"/>
      <c r="GN158" s="18"/>
      <c r="GO158" s="18"/>
      <c r="GP158" s="18"/>
      <c r="GQ158" s="18"/>
      <c r="GR158" s="18"/>
      <c r="GS158" s="18"/>
      <c r="GT158" s="18"/>
      <c r="GU158" s="18"/>
      <c r="GV158" s="18"/>
      <c r="GW158" s="18"/>
      <c r="GX158" s="18"/>
      <c r="GY158" s="18"/>
      <c r="GZ158" s="18"/>
      <c r="HA158" s="18"/>
      <c r="HB158" s="18"/>
      <c r="HC158" s="18"/>
      <c r="HD158" s="18"/>
      <c r="HE158" s="18"/>
      <c r="HF158" s="18"/>
      <c r="HG158" s="18"/>
      <c r="HH158" s="18"/>
      <c r="HI158" s="18"/>
      <c r="HJ158" s="18"/>
      <c r="HK158" s="18"/>
      <c r="HL158" s="18"/>
      <c r="HM158" s="18"/>
      <c r="HN158" s="18"/>
      <c r="HO158" s="18"/>
      <c r="HP158" s="18"/>
      <c r="HQ158" s="18"/>
      <c r="HR158" s="18"/>
      <c r="HS158" s="18"/>
      <c r="HT158" s="18"/>
      <c r="HU158" s="18"/>
      <c r="HV158" s="18"/>
      <c r="HW158" s="18"/>
      <c r="HX158" s="18"/>
      <c r="HY158" s="18"/>
      <c r="HZ158" s="18"/>
      <c r="IA158" s="18"/>
      <c r="IB158" s="18"/>
      <c r="IC158" s="18"/>
      <c r="ID158" s="18"/>
      <c r="IE158" s="18"/>
      <c r="IF158" s="18"/>
      <c r="IG158" s="18"/>
      <c r="IH158" s="18"/>
      <c r="II158" s="18"/>
      <c r="IJ158" s="18"/>
      <c r="IK158" s="18"/>
      <c r="IL158" s="18"/>
      <c r="IM158" s="18"/>
      <c r="IN158" s="18"/>
      <c r="IO158" s="18"/>
      <c r="IP158" s="18"/>
      <c r="IQ158" s="18"/>
      <c r="IR158" s="18"/>
      <c r="IS158" s="18"/>
      <c r="IT158" s="18"/>
      <c r="IU158" s="18"/>
      <c r="IV158" s="18"/>
      <c r="IW158" s="18"/>
      <c r="IX158" s="18"/>
      <c r="IY158" s="18"/>
      <c r="IZ158" s="18"/>
    </row>
    <row r="159" spans="2:260" s="20" customFormat="1">
      <c r="B159" s="18"/>
      <c r="C159" s="22"/>
      <c r="D159" s="23"/>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c r="AQ159" s="18"/>
      <c r="AR159" s="18"/>
      <c r="AS159" s="18"/>
      <c r="AT159" s="18"/>
      <c r="AU159" s="18"/>
      <c r="AV159" s="18"/>
      <c r="AW159" s="18"/>
      <c r="AX159" s="18"/>
      <c r="AY159" s="18"/>
      <c r="AZ159" s="18"/>
      <c r="BA159" s="18"/>
      <c r="BB159" s="18"/>
      <c r="BC159" s="18"/>
      <c r="BD159" s="18"/>
      <c r="BE159" s="18"/>
      <c r="BF159" s="18"/>
      <c r="BG159" s="18"/>
      <c r="BH159" s="18"/>
      <c r="BI159" s="18"/>
      <c r="BJ159" s="18"/>
      <c r="BK159" s="18"/>
      <c r="BL159" s="18"/>
      <c r="BM159" s="18"/>
      <c r="BN159" s="18"/>
      <c r="BO159" s="18"/>
      <c r="BP159" s="18"/>
      <c r="BQ159" s="18"/>
      <c r="BR159" s="18"/>
      <c r="BS159" s="18"/>
      <c r="BT159" s="18"/>
      <c r="BU159" s="18"/>
      <c r="BV159" s="18"/>
      <c r="BW159" s="18"/>
      <c r="BX159" s="18"/>
      <c r="BY159" s="18"/>
      <c r="BZ159" s="18"/>
      <c r="CA159" s="18"/>
      <c r="CB159" s="18"/>
      <c r="CC159" s="18"/>
      <c r="CD159" s="18"/>
      <c r="CE159" s="18"/>
      <c r="CF159" s="18"/>
      <c r="CG159" s="18"/>
      <c r="CH159" s="18"/>
      <c r="CI159" s="18"/>
      <c r="CJ159" s="18"/>
      <c r="CK159" s="18"/>
      <c r="CL159" s="18"/>
      <c r="CM159" s="18"/>
      <c r="CN159" s="18"/>
      <c r="CO159" s="18"/>
      <c r="CP159" s="18"/>
      <c r="CQ159" s="18"/>
      <c r="CR159" s="18"/>
      <c r="CS159" s="18"/>
      <c r="CT159" s="18"/>
      <c r="CU159" s="18"/>
      <c r="CV159" s="18"/>
      <c r="CW159" s="18"/>
      <c r="CX159" s="18"/>
      <c r="CY159" s="18"/>
      <c r="CZ159" s="18"/>
      <c r="DA159" s="18"/>
      <c r="DB159" s="18"/>
      <c r="DC159" s="18"/>
      <c r="DD159" s="18"/>
      <c r="DE159" s="18"/>
      <c r="DF159" s="18"/>
      <c r="DG159" s="18"/>
      <c r="DH159" s="18"/>
      <c r="DI159" s="18"/>
      <c r="DJ159" s="18"/>
      <c r="DK159" s="18"/>
      <c r="DL159" s="18"/>
      <c r="DM159" s="18"/>
      <c r="DN159" s="18"/>
      <c r="DO159" s="18"/>
      <c r="DP159" s="18"/>
      <c r="DQ159" s="18"/>
      <c r="DR159" s="18"/>
      <c r="DS159" s="18"/>
      <c r="DT159" s="18"/>
      <c r="DU159" s="18"/>
      <c r="DV159" s="18"/>
      <c r="DW159" s="18"/>
      <c r="DX159" s="18"/>
      <c r="DY159" s="18"/>
      <c r="DZ159" s="18"/>
      <c r="EA159" s="18"/>
      <c r="EB159" s="18"/>
      <c r="EC159" s="18"/>
      <c r="ED159" s="18"/>
      <c r="EE159" s="18"/>
      <c r="EF159" s="18"/>
      <c r="EG159" s="18"/>
      <c r="EH159" s="18"/>
      <c r="EI159" s="18"/>
      <c r="EJ159" s="18"/>
      <c r="EK159" s="18"/>
      <c r="EL159" s="18"/>
      <c r="EM159" s="18"/>
      <c r="EN159" s="18"/>
      <c r="EO159" s="18"/>
      <c r="EP159" s="18"/>
      <c r="EQ159" s="18"/>
      <c r="ER159" s="18"/>
      <c r="ES159" s="18"/>
      <c r="ET159" s="18"/>
      <c r="EU159" s="18"/>
      <c r="EV159" s="18"/>
      <c r="EW159" s="18"/>
      <c r="EX159" s="18"/>
      <c r="EY159" s="18"/>
      <c r="EZ159" s="18"/>
      <c r="FA159" s="18"/>
      <c r="FB159" s="18"/>
      <c r="FC159" s="18"/>
      <c r="FD159" s="18"/>
      <c r="FE159" s="18"/>
      <c r="FF159" s="18"/>
      <c r="FG159" s="18"/>
      <c r="FH159" s="18"/>
      <c r="FI159" s="18"/>
      <c r="FJ159" s="18"/>
      <c r="FK159" s="18"/>
      <c r="FL159" s="18"/>
      <c r="FM159" s="18"/>
      <c r="FN159" s="18"/>
      <c r="FO159" s="18"/>
      <c r="FP159" s="18"/>
      <c r="FQ159" s="18"/>
      <c r="FR159" s="18"/>
      <c r="FS159" s="18"/>
      <c r="FT159" s="18"/>
      <c r="FU159" s="18"/>
      <c r="FV159" s="18"/>
      <c r="FW159" s="18"/>
      <c r="FX159" s="18"/>
      <c r="FY159" s="18"/>
      <c r="FZ159" s="18"/>
      <c r="GA159" s="18"/>
      <c r="GB159" s="18"/>
      <c r="GC159" s="18"/>
      <c r="GD159" s="18"/>
      <c r="GE159" s="18"/>
      <c r="GF159" s="18"/>
      <c r="GG159" s="18"/>
      <c r="GH159" s="18"/>
      <c r="GI159" s="18"/>
      <c r="GJ159" s="18"/>
      <c r="GK159" s="18"/>
      <c r="GL159" s="18"/>
      <c r="GM159" s="18"/>
      <c r="GN159" s="18"/>
      <c r="GO159" s="18"/>
      <c r="GP159" s="18"/>
      <c r="GQ159" s="18"/>
      <c r="GR159" s="18"/>
      <c r="GS159" s="18"/>
      <c r="GT159" s="18"/>
      <c r="GU159" s="18"/>
      <c r="GV159" s="18"/>
      <c r="GW159" s="18"/>
      <c r="GX159" s="18"/>
      <c r="GY159" s="18"/>
      <c r="GZ159" s="18"/>
      <c r="HA159" s="18"/>
      <c r="HB159" s="18"/>
      <c r="HC159" s="18"/>
      <c r="HD159" s="18"/>
      <c r="HE159" s="18"/>
      <c r="HF159" s="18"/>
      <c r="HG159" s="18"/>
      <c r="HH159" s="18"/>
      <c r="HI159" s="18"/>
      <c r="HJ159" s="18"/>
      <c r="HK159" s="18"/>
      <c r="HL159" s="18"/>
      <c r="HM159" s="18"/>
      <c r="HN159" s="18"/>
      <c r="HO159" s="18"/>
      <c r="HP159" s="18"/>
      <c r="HQ159" s="18"/>
      <c r="HR159" s="18"/>
      <c r="HS159" s="18"/>
      <c r="HT159" s="18"/>
      <c r="HU159" s="18"/>
      <c r="HV159" s="18"/>
      <c r="HW159" s="18"/>
      <c r="HX159" s="18"/>
      <c r="HY159" s="18"/>
      <c r="HZ159" s="18"/>
      <c r="IA159" s="18"/>
      <c r="IB159" s="18"/>
      <c r="IC159" s="18"/>
      <c r="ID159" s="18"/>
      <c r="IE159" s="18"/>
      <c r="IF159" s="18"/>
      <c r="IG159" s="18"/>
      <c r="IH159" s="18"/>
      <c r="II159" s="18"/>
      <c r="IJ159" s="18"/>
      <c r="IK159" s="18"/>
      <c r="IL159" s="18"/>
      <c r="IM159" s="18"/>
      <c r="IN159" s="18"/>
      <c r="IO159" s="18"/>
      <c r="IP159" s="18"/>
      <c r="IQ159" s="18"/>
      <c r="IR159" s="18"/>
      <c r="IS159" s="18"/>
      <c r="IT159" s="18"/>
      <c r="IU159" s="18"/>
      <c r="IV159" s="18"/>
      <c r="IW159" s="18"/>
      <c r="IX159" s="18"/>
      <c r="IY159" s="18"/>
      <c r="IZ159" s="18"/>
    </row>
    <row r="160" spans="2:260" s="20" customFormat="1">
      <c r="B160" s="18"/>
      <c r="C160" s="22"/>
      <c r="D160" s="23"/>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c r="AV160" s="18"/>
      <c r="AW160" s="18"/>
      <c r="AX160" s="18"/>
      <c r="AY160" s="18"/>
      <c r="AZ160" s="18"/>
      <c r="BA160" s="18"/>
      <c r="BB160" s="18"/>
      <c r="BC160" s="18"/>
      <c r="BD160" s="18"/>
      <c r="BE160" s="18"/>
      <c r="BF160" s="18"/>
      <c r="BG160" s="18"/>
      <c r="BH160" s="18"/>
      <c r="BI160" s="18"/>
      <c r="BJ160" s="18"/>
      <c r="BK160" s="18"/>
      <c r="BL160" s="18"/>
      <c r="BM160" s="18"/>
      <c r="BN160" s="18"/>
      <c r="BO160" s="18"/>
      <c r="BP160" s="18"/>
      <c r="BQ160" s="18"/>
      <c r="BR160" s="18"/>
      <c r="BS160" s="18"/>
      <c r="BT160" s="18"/>
      <c r="BU160" s="18"/>
      <c r="BV160" s="18"/>
      <c r="BW160" s="18"/>
      <c r="BX160" s="18"/>
      <c r="BY160" s="18"/>
      <c r="BZ160" s="18"/>
      <c r="CA160" s="18"/>
      <c r="CB160" s="18"/>
      <c r="CC160" s="18"/>
      <c r="CD160" s="18"/>
      <c r="CE160" s="18"/>
      <c r="CF160" s="18"/>
      <c r="CG160" s="18"/>
      <c r="CH160" s="18"/>
      <c r="CI160" s="18"/>
      <c r="CJ160" s="18"/>
      <c r="CK160" s="18"/>
      <c r="CL160" s="18"/>
      <c r="CM160" s="18"/>
      <c r="CN160" s="18"/>
      <c r="CO160" s="18"/>
      <c r="CP160" s="18"/>
      <c r="CQ160" s="18"/>
      <c r="CR160" s="18"/>
      <c r="CS160" s="18"/>
      <c r="CT160" s="18"/>
      <c r="CU160" s="18"/>
      <c r="CV160" s="18"/>
      <c r="CW160" s="18"/>
      <c r="CX160" s="18"/>
      <c r="CY160" s="18"/>
      <c r="CZ160" s="18"/>
      <c r="DA160" s="18"/>
      <c r="DB160" s="18"/>
      <c r="DC160" s="18"/>
      <c r="DD160" s="18"/>
      <c r="DE160" s="18"/>
      <c r="DF160" s="18"/>
      <c r="DG160" s="18"/>
      <c r="DH160" s="18"/>
      <c r="DI160" s="18"/>
      <c r="DJ160" s="18"/>
      <c r="DK160" s="18"/>
      <c r="DL160" s="18"/>
      <c r="DM160" s="18"/>
      <c r="DN160" s="18"/>
      <c r="DO160" s="18"/>
      <c r="DP160" s="18"/>
      <c r="DQ160" s="18"/>
      <c r="DR160" s="18"/>
      <c r="DS160" s="18"/>
      <c r="DT160" s="18"/>
      <c r="DU160" s="18"/>
      <c r="DV160" s="18"/>
      <c r="DW160" s="18"/>
      <c r="DX160" s="18"/>
      <c r="DY160" s="18"/>
      <c r="DZ160" s="18"/>
      <c r="EA160" s="18"/>
      <c r="EB160" s="18"/>
      <c r="EC160" s="18"/>
      <c r="ED160" s="18"/>
      <c r="EE160" s="18"/>
      <c r="EF160" s="18"/>
      <c r="EG160" s="18"/>
      <c r="EH160" s="18"/>
      <c r="EI160" s="18"/>
      <c r="EJ160" s="18"/>
      <c r="EK160" s="18"/>
      <c r="EL160" s="18"/>
      <c r="EM160" s="18"/>
      <c r="EN160" s="18"/>
      <c r="EO160" s="18"/>
      <c r="EP160" s="18"/>
      <c r="EQ160" s="18"/>
      <c r="ER160" s="18"/>
      <c r="ES160" s="18"/>
      <c r="ET160" s="18"/>
      <c r="EU160" s="18"/>
      <c r="EV160" s="18"/>
      <c r="EW160" s="18"/>
      <c r="EX160" s="18"/>
      <c r="EY160" s="18"/>
      <c r="EZ160" s="18"/>
      <c r="FA160" s="18"/>
      <c r="FB160" s="18"/>
      <c r="FC160" s="18"/>
      <c r="FD160" s="18"/>
      <c r="FE160" s="18"/>
      <c r="FF160" s="18"/>
      <c r="FG160" s="18"/>
      <c r="FH160" s="18"/>
      <c r="FI160" s="18"/>
      <c r="FJ160" s="18"/>
      <c r="FK160" s="18"/>
      <c r="FL160" s="18"/>
      <c r="FM160" s="18"/>
      <c r="FN160" s="18"/>
      <c r="FO160" s="18"/>
      <c r="FP160" s="18"/>
      <c r="FQ160" s="18"/>
      <c r="FR160" s="18"/>
      <c r="FS160" s="18"/>
      <c r="FT160" s="18"/>
      <c r="FU160" s="18"/>
      <c r="FV160" s="18"/>
      <c r="FW160" s="18"/>
      <c r="FX160" s="18"/>
      <c r="FY160" s="18"/>
      <c r="FZ160" s="18"/>
      <c r="GA160" s="18"/>
      <c r="GB160" s="18"/>
      <c r="GC160" s="18"/>
      <c r="GD160" s="18"/>
      <c r="GE160" s="18"/>
      <c r="GF160" s="18"/>
      <c r="GG160" s="18"/>
      <c r="GH160" s="18"/>
      <c r="GI160" s="18"/>
      <c r="GJ160" s="18"/>
      <c r="GK160" s="18"/>
      <c r="GL160" s="18"/>
      <c r="GM160" s="18"/>
      <c r="GN160" s="18"/>
      <c r="GO160" s="18"/>
      <c r="GP160" s="18"/>
      <c r="GQ160" s="18"/>
      <c r="GR160" s="18"/>
      <c r="GS160" s="18"/>
      <c r="GT160" s="18"/>
      <c r="GU160" s="18"/>
      <c r="GV160" s="18"/>
      <c r="GW160" s="18"/>
      <c r="GX160" s="18"/>
      <c r="GY160" s="18"/>
      <c r="GZ160" s="18"/>
      <c r="HA160" s="18"/>
      <c r="HB160" s="18"/>
      <c r="HC160" s="18"/>
      <c r="HD160" s="18"/>
      <c r="HE160" s="18"/>
      <c r="HF160" s="18"/>
      <c r="HG160" s="18"/>
      <c r="HH160" s="18"/>
      <c r="HI160" s="18"/>
      <c r="HJ160" s="18"/>
      <c r="HK160" s="18"/>
      <c r="HL160" s="18"/>
      <c r="HM160" s="18"/>
      <c r="HN160" s="18"/>
      <c r="HO160" s="18"/>
      <c r="HP160" s="18"/>
      <c r="HQ160" s="18"/>
      <c r="HR160" s="18"/>
      <c r="HS160" s="18"/>
      <c r="HT160" s="18"/>
      <c r="HU160" s="18"/>
      <c r="HV160" s="18"/>
      <c r="HW160" s="18"/>
      <c r="HX160" s="18"/>
      <c r="HY160" s="18"/>
      <c r="HZ160" s="18"/>
      <c r="IA160" s="18"/>
      <c r="IB160" s="18"/>
      <c r="IC160" s="18"/>
      <c r="ID160" s="18"/>
      <c r="IE160" s="18"/>
      <c r="IF160" s="18"/>
      <c r="IG160" s="18"/>
      <c r="IH160" s="18"/>
      <c r="II160" s="18"/>
      <c r="IJ160" s="18"/>
      <c r="IK160" s="18"/>
      <c r="IL160" s="18"/>
      <c r="IM160" s="18"/>
      <c r="IN160" s="18"/>
      <c r="IO160" s="18"/>
      <c r="IP160" s="18"/>
      <c r="IQ160" s="18"/>
      <c r="IR160" s="18"/>
      <c r="IS160" s="18"/>
      <c r="IT160" s="18"/>
      <c r="IU160" s="18"/>
      <c r="IV160" s="18"/>
      <c r="IW160" s="18"/>
      <c r="IX160" s="18"/>
      <c r="IY160" s="18"/>
      <c r="IZ160" s="18"/>
    </row>
    <row r="161" spans="2:260" s="20" customFormat="1">
      <c r="B161" s="18"/>
      <c r="C161" s="22"/>
      <c r="D161" s="23"/>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c r="AY161" s="18"/>
      <c r="AZ161" s="18"/>
      <c r="BA161" s="18"/>
      <c r="BB161" s="18"/>
      <c r="BC161" s="18"/>
      <c r="BD161" s="18"/>
      <c r="BE161" s="18"/>
      <c r="BF161" s="18"/>
      <c r="BG161" s="18"/>
      <c r="BH161" s="18"/>
      <c r="BI161" s="18"/>
      <c r="BJ161" s="18"/>
      <c r="BK161" s="18"/>
      <c r="BL161" s="18"/>
      <c r="BM161" s="18"/>
      <c r="BN161" s="18"/>
      <c r="BO161" s="18"/>
      <c r="BP161" s="18"/>
      <c r="BQ161" s="18"/>
      <c r="BR161" s="18"/>
      <c r="BS161" s="18"/>
      <c r="BT161" s="18"/>
      <c r="BU161" s="18"/>
      <c r="BV161" s="18"/>
      <c r="BW161" s="18"/>
      <c r="BX161" s="18"/>
      <c r="BY161" s="18"/>
      <c r="BZ161" s="18"/>
      <c r="CA161" s="18"/>
      <c r="CB161" s="18"/>
      <c r="CC161" s="18"/>
      <c r="CD161" s="18"/>
      <c r="CE161" s="18"/>
      <c r="CF161" s="18"/>
      <c r="CG161" s="18"/>
      <c r="CH161" s="18"/>
      <c r="CI161" s="18"/>
      <c r="CJ161" s="18"/>
      <c r="CK161" s="18"/>
      <c r="CL161" s="18"/>
      <c r="CM161" s="18"/>
      <c r="CN161" s="18"/>
      <c r="CO161" s="18"/>
      <c r="CP161" s="18"/>
      <c r="CQ161" s="18"/>
      <c r="CR161" s="18"/>
      <c r="CS161" s="18"/>
      <c r="CT161" s="18"/>
      <c r="CU161" s="18"/>
      <c r="CV161" s="18"/>
      <c r="CW161" s="18"/>
      <c r="CX161" s="18"/>
      <c r="CY161" s="18"/>
      <c r="CZ161" s="18"/>
      <c r="DA161" s="18"/>
      <c r="DB161" s="18"/>
      <c r="DC161" s="18"/>
      <c r="DD161" s="18"/>
      <c r="DE161" s="18"/>
      <c r="DF161" s="18"/>
      <c r="DG161" s="18"/>
      <c r="DH161" s="18"/>
      <c r="DI161" s="18"/>
      <c r="DJ161" s="18"/>
      <c r="DK161" s="18"/>
      <c r="DL161" s="18"/>
      <c r="DM161" s="18"/>
      <c r="DN161" s="18"/>
      <c r="DO161" s="18"/>
      <c r="DP161" s="18"/>
      <c r="DQ161" s="18"/>
      <c r="DR161" s="18"/>
      <c r="DS161" s="18"/>
      <c r="DT161" s="18"/>
      <c r="DU161" s="18"/>
      <c r="DV161" s="18"/>
      <c r="DW161" s="18"/>
      <c r="DX161" s="18"/>
      <c r="DY161" s="18"/>
      <c r="DZ161" s="18"/>
      <c r="EA161" s="18"/>
      <c r="EB161" s="18"/>
      <c r="EC161" s="18"/>
      <c r="ED161" s="18"/>
      <c r="EE161" s="18"/>
      <c r="EF161" s="18"/>
      <c r="EG161" s="18"/>
      <c r="EH161" s="18"/>
      <c r="EI161" s="18"/>
      <c r="EJ161" s="18"/>
      <c r="EK161" s="18"/>
      <c r="EL161" s="18"/>
      <c r="EM161" s="18"/>
      <c r="EN161" s="18"/>
      <c r="EO161" s="18"/>
      <c r="EP161" s="18"/>
      <c r="EQ161" s="18"/>
      <c r="ER161" s="18"/>
      <c r="ES161" s="18"/>
      <c r="ET161" s="18"/>
      <c r="EU161" s="18"/>
      <c r="EV161" s="18"/>
      <c r="EW161" s="18"/>
      <c r="EX161" s="18"/>
      <c r="EY161" s="18"/>
      <c r="EZ161" s="18"/>
      <c r="FA161" s="18"/>
      <c r="FB161" s="18"/>
      <c r="FC161" s="18"/>
      <c r="FD161" s="18"/>
      <c r="FE161" s="18"/>
      <c r="FF161" s="18"/>
      <c r="FG161" s="18"/>
      <c r="FH161" s="18"/>
      <c r="FI161" s="18"/>
      <c r="FJ161" s="18"/>
      <c r="FK161" s="18"/>
      <c r="FL161" s="18"/>
      <c r="FM161" s="18"/>
      <c r="FN161" s="18"/>
      <c r="FO161" s="18"/>
      <c r="FP161" s="18"/>
      <c r="FQ161" s="18"/>
      <c r="FR161" s="18"/>
      <c r="FS161" s="18"/>
      <c r="FT161" s="18"/>
      <c r="FU161" s="18"/>
      <c r="FV161" s="18"/>
      <c r="FW161" s="18"/>
      <c r="FX161" s="18"/>
      <c r="FY161" s="18"/>
      <c r="FZ161" s="18"/>
      <c r="GA161" s="18"/>
      <c r="GB161" s="18"/>
      <c r="GC161" s="18"/>
      <c r="GD161" s="18"/>
      <c r="GE161" s="18"/>
      <c r="GF161" s="18"/>
      <c r="GG161" s="18"/>
      <c r="GH161" s="18"/>
      <c r="GI161" s="18"/>
      <c r="GJ161" s="18"/>
      <c r="GK161" s="18"/>
      <c r="GL161" s="18"/>
      <c r="GM161" s="18"/>
      <c r="GN161" s="18"/>
      <c r="GO161" s="18"/>
      <c r="GP161" s="18"/>
      <c r="GQ161" s="18"/>
      <c r="GR161" s="18"/>
      <c r="GS161" s="18"/>
      <c r="GT161" s="18"/>
      <c r="GU161" s="18"/>
      <c r="GV161" s="18"/>
      <c r="GW161" s="18"/>
      <c r="GX161" s="18"/>
      <c r="GY161" s="18"/>
      <c r="GZ161" s="18"/>
      <c r="HA161" s="18"/>
      <c r="HB161" s="18"/>
      <c r="HC161" s="18"/>
      <c r="HD161" s="18"/>
      <c r="HE161" s="18"/>
      <c r="HF161" s="18"/>
      <c r="HG161" s="18"/>
      <c r="HH161" s="18"/>
      <c r="HI161" s="18"/>
      <c r="HJ161" s="18"/>
      <c r="HK161" s="18"/>
      <c r="HL161" s="18"/>
      <c r="HM161" s="18"/>
      <c r="HN161" s="18"/>
      <c r="HO161" s="18"/>
      <c r="HP161" s="18"/>
      <c r="HQ161" s="18"/>
      <c r="HR161" s="18"/>
      <c r="HS161" s="18"/>
      <c r="HT161" s="18"/>
      <c r="HU161" s="18"/>
      <c r="HV161" s="18"/>
      <c r="HW161" s="18"/>
      <c r="HX161" s="18"/>
      <c r="HY161" s="18"/>
      <c r="HZ161" s="18"/>
      <c r="IA161" s="18"/>
      <c r="IB161" s="18"/>
      <c r="IC161" s="18"/>
      <c r="ID161" s="18"/>
      <c r="IE161" s="18"/>
      <c r="IF161" s="18"/>
      <c r="IG161" s="18"/>
      <c r="IH161" s="18"/>
      <c r="II161" s="18"/>
      <c r="IJ161" s="18"/>
      <c r="IK161" s="18"/>
      <c r="IL161" s="18"/>
      <c r="IM161" s="18"/>
      <c r="IN161" s="18"/>
      <c r="IO161" s="18"/>
      <c r="IP161" s="18"/>
      <c r="IQ161" s="18"/>
      <c r="IR161" s="18"/>
      <c r="IS161" s="18"/>
      <c r="IT161" s="18"/>
      <c r="IU161" s="18"/>
      <c r="IV161" s="18"/>
      <c r="IW161" s="18"/>
      <c r="IX161" s="18"/>
      <c r="IY161" s="18"/>
      <c r="IZ161" s="18"/>
    </row>
    <row r="162" spans="2:260" s="20" customFormat="1">
      <c r="B162" s="18"/>
      <c r="C162" s="22"/>
      <c r="D162" s="23"/>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c r="AY162" s="18"/>
      <c r="AZ162" s="18"/>
      <c r="BA162" s="18"/>
      <c r="BB162" s="18"/>
      <c r="BC162" s="18"/>
      <c r="BD162" s="18"/>
      <c r="BE162" s="18"/>
      <c r="BF162" s="18"/>
      <c r="BG162" s="18"/>
      <c r="BH162" s="18"/>
      <c r="BI162" s="18"/>
      <c r="BJ162" s="18"/>
      <c r="BK162" s="18"/>
      <c r="BL162" s="18"/>
      <c r="BM162" s="18"/>
      <c r="BN162" s="18"/>
      <c r="BO162" s="18"/>
      <c r="BP162" s="18"/>
      <c r="BQ162" s="18"/>
      <c r="BR162" s="18"/>
      <c r="BS162" s="18"/>
      <c r="BT162" s="18"/>
      <c r="BU162" s="18"/>
      <c r="BV162" s="18"/>
      <c r="BW162" s="18"/>
      <c r="BX162" s="18"/>
      <c r="BY162" s="18"/>
      <c r="BZ162" s="18"/>
      <c r="CA162" s="18"/>
      <c r="CB162" s="18"/>
      <c r="CC162" s="18"/>
      <c r="CD162" s="18"/>
      <c r="CE162" s="18"/>
      <c r="CF162" s="18"/>
      <c r="CG162" s="18"/>
      <c r="CH162" s="18"/>
      <c r="CI162" s="18"/>
      <c r="CJ162" s="18"/>
      <c r="CK162" s="18"/>
      <c r="CL162" s="18"/>
      <c r="CM162" s="18"/>
      <c r="CN162" s="18"/>
      <c r="CO162" s="18"/>
      <c r="CP162" s="18"/>
      <c r="CQ162" s="18"/>
      <c r="CR162" s="18"/>
      <c r="CS162" s="18"/>
      <c r="CT162" s="18"/>
      <c r="CU162" s="18"/>
      <c r="CV162" s="18"/>
      <c r="CW162" s="18"/>
      <c r="CX162" s="18"/>
      <c r="CY162" s="18"/>
      <c r="CZ162" s="18"/>
      <c r="DA162" s="18"/>
      <c r="DB162" s="18"/>
      <c r="DC162" s="18"/>
      <c r="DD162" s="18"/>
      <c r="DE162" s="18"/>
      <c r="DF162" s="18"/>
      <c r="DG162" s="18"/>
      <c r="DH162" s="18"/>
      <c r="DI162" s="18"/>
      <c r="DJ162" s="18"/>
      <c r="DK162" s="18"/>
      <c r="DL162" s="18"/>
      <c r="DM162" s="18"/>
      <c r="DN162" s="18"/>
      <c r="DO162" s="18"/>
      <c r="DP162" s="18"/>
      <c r="DQ162" s="18"/>
      <c r="DR162" s="18"/>
      <c r="DS162" s="18"/>
      <c r="DT162" s="18"/>
      <c r="DU162" s="18"/>
      <c r="DV162" s="18"/>
      <c r="DW162" s="18"/>
      <c r="DX162" s="18"/>
      <c r="DY162" s="18"/>
      <c r="DZ162" s="18"/>
      <c r="EA162" s="18"/>
      <c r="EB162" s="18"/>
      <c r="EC162" s="18"/>
      <c r="ED162" s="18"/>
      <c r="EE162" s="18"/>
      <c r="EF162" s="18"/>
      <c r="EG162" s="18"/>
      <c r="EH162" s="18"/>
      <c r="EI162" s="18"/>
      <c r="EJ162" s="18"/>
      <c r="EK162" s="18"/>
      <c r="EL162" s="18"/>
      <c r="EM162" s="18"/>
      <c r="EN162" s="18"/>
      <c r="EO162" s="18"/>
      <c r="EP162" s="18"/>
      <c r="EQ162" s="18"/>
      <c r="ER162" s="18"/>
      <c r="ES162" s="18"/>
      <c r="ET162" s="18"/>
      <c r="EU162" s="18"/>
      <c r="EV162" s="18"/>
      <c r="EW162" s="18"/>
      <c r="EX162" s="18"/>
      <c r="EY162" s="18"/>
      <c r="EZ162" s="18"/>
      <c r="FA162" s="18"/>
      <c r="FB162" s="18"/>
      <c r="FC162" s="18"/>
      <c r="FD162" s="18"/>
      <c r="FE162" s="18"/>
      <c r="FF162" s="18"/>
      <c r="FG162" s="18"/>
      <c r="FH162" s="18"/>
      <c r="FI162" s="18"/>
      <c r="FJ162" s="18"/>
      <c r="FK162" s="18"/>
      <c r="FL162" s="18"/>
      <c r="FM162" s="18"/>
      <c r="FN162" s="18"/>
      <c r="FO162" s="18"/>
      <c r="FP162" s="18"/>
      <c r="FQ162" s="18"/>
      <c r="FR162" s="18"/>
      <c r="FS162" s="18"/>
      <c r="FT162" s="18"/>
      <c r="FU162" s="18"/>
      <c r="FV162" s="18"/>
      <c r="FW162" s="18"/>
      <c r="FX162" s="18"/>
      <c r="FY162" s="18"/>
      <c r="FZ162" s="18"/>
      <c r="GA162" s="18"/>
      <c r="GB162" s="18"/>
      <c r="GC162" s="18"/>
      <c r="GD162" s="18"/>
      <c r="GE162" s="18"/>
      <c r="GF162" s="18"/>
      <c r="GG162" s="18"/>
      <c r="GH162" s="18"/>
      <c r="GI162" s="18"/>
      <c r="GJ162" s="18"/>
      <c r="GK162" s="18"/>
      <c r="GL162" s="18"/>
      <c r="GM162" s="18"/>
      <c r="GN162" s="18"/>
      <c r="GO162" s="18"/>
      <c r="GP162" s="18"/>
      <c r="GQ162" s="18"/>
      <c r="GR162" s="18"/>
      <c r="GS162" s="18"/>
      <c r="GT162" s="18"/>
      <c r="GU162" s="18"/>
      <c r="GV162" s="18"/>
      <c r="GW162" s="18"/>
      <c r="GX162" s="18"/>
      <c r="GY162" s="18"/>
      <c r="GZ162" s="18"/>
      <c r="HA162" s="18"/>
      <c r="HB162" s="18"/>
      <c r="HC162" s="18"/>
      <c r="HD162" s="18"/>
      <c r="HE162" s="18"/>
      <c r="HF162" s="18"/>
      <c r="HG162" s="18"/>
      <c r="HH162" s="18"/>
      <c r="HI162" s="18"/>
      <c r="HJ162" s="18"/>
      <c r="HK162" s="18"/>
      <c r="HL162" s="18"/>
      <c r="HM162" s="18"/>
      <c r="HN162" s="18"/>
      <c r="HO162" s="18"/>
      <c r="HP162" s="18"/>
      <c r="HQ162" s="18"/>
      <c r="HR162" s="18"/>
      <c r="HS162" s="18"/>
      <c r="HT162" s="18"/>
      <c r="HU162" s="18"/>
      <c r="HV162" s="18"/>
      <c r="HW162" s="18"/>
      <c r="HX162" s="18"/>
      <c r="HY162" s="18"/>
      <c r="HZ162" s="18"/>
      <c r="IA162" s="18"/>
      <c r="IB162" s="18"/>
      <c r="IC162" s="18"/>
      <c r="ID162" s="18"/>
      <c r="IE162" s="18"/>
      <c r="IF162" s="18"/>
      <c r="IG162" s="18"/>
      <c r="IH162" s="18"/>
      <c r="II162" s="18"/>
      <c r="IJ162" s="18"/>
      <c r="IK162" s="18"/>
      <c r="IL162" s="18"/>
      <c r="IM162" s="18"/>
      <c r="IN162" s="18"/>
      <c r="IO162" s="18"/>
      <c r="IP162" s="18"/>
      <c r="IQ162" s="18"/>
      <c r="IR162" s="18"/>
      <c r="IS162" s="18"/>
      <c r="IT162" s="18"/>
      <c r="IU162" s="18"/>
      <c r="IV162" s="18"/>
      <c r="IW162" s="18"/>
      <c r="IX162" s="18"/>
      <c r="IY162" s="18"/>
      <c r="IZ162" s="18"/>
    </row>
    <row r="163" spans="2:260" s="20" customFormat="1">
      <c r="B163" s="18"/>
      <c r="C163" s="22"/>
      <c r="D163" s="23"/>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c r="AV163" s="18"/>
      <c r="AW163" s="18"/>
      <c r="AX163" s="18"/>
      <c r="AY163" s="18"/>
      <c r="AZ163" s="18"/>
      <c r="BA163" s="18"/>
      <c r="BB163" s="18"/>
      <c r="BC163" s="18"/>
      <c r="BD163" s="18"/>
      <c r="BE163" s="18"/>
      <c r="BF163" s="18"/>
      <c r="BG163" s="18"/>
      <c r="BH163" s="18"/>
      <c r="BI163" s="18"/>
      <c r="BJ163" s="18"/>
      <c r="BK163" s="18"/>
      <c r="BL163" s="18"/>
      <c r="BM163" s="18"/>
      <c r="BN163" s="18"/>
      <c r="BO163" s="18"/>
      <c r="BP163" s="18"/>
      <c r="BQ163" s="18"/>
      <c r="BR163" s="18"/>
      <c r="BS163" s="18"/>
      <c r="BT163" s="18"/>
      <c r="BU163" s="18"/>
      <c r="BV163" s="18"/>
      <c r="BW163" s="18"/>
      <c r="BX163" s="18"/>
      <c r="BY163" s="18"/>
      <c r="BZ163" s="18"/>
      <c r="CA163" s="18"/>
      <c r="CB163" s="18"/>
      <c r="CC163" s="18"/>
      <c r="CD163" s="18"/>
      <c r="CE163" s="18"/>
      <c r="CF163" s="18"/>
      <c r="CG163" s="18"/>
      <c r="CH163" s="18"/>
      <c r="CI163" s="18"/>
      <c r="CJ163" s="18"/>
      <c r="CK163" s="18"/>
      <c r="CL163" s="18"/>
      <c r="CM163" s="18"/>
      <c r="CN163" s="18"/>
      <c r="CO163" s="18"/>
      <c r="CP163" s="18"/>
      <c r="CQ163" s="18"/>
      <c r="CR163" s="18"/>
      <c r="CS163" s="18"/>
      <c r="CT163" s="18"/>
      <c r="CU163" s="18"/>
      <c r="CV163" s="18"/>
      <c r="CW163" s="18"/>
      <c r="CX163" s="18"/>
      <c r="CY163" s="18"/>
      <c r="CZ163" s="18"/>
      <c r="DA163" s="18"/>
      <c r="DB163" s="18"/>
      <c r="DC163" s="18"/>
      <c r="DD163" s="18"/>
      <c r="DE163" s="18"/>
      <c r="DF163" s="18"/>
      <c r="DG163" s="18"/>
      <c r="DH163" s="18"/>
      <c r="DI163" s="18"/>
      <c r="DJ163" s="18"/>
      <c r="DK163" s="18"/>
      <c r="DL163" s="18"/>
      <c r="DM163" s="18"/>
      <c r="DN163" s="18"/>
      <c r="DO163" s="18"/>
      <c r="DP163" s="18"/>
      <c r="DQ163" s="18"/>
      <c r="DR163" s="18"/>
      <c r="DS163" s="18"/>
      <c r="DT163" s="18"/>
      <c r="DU163" s="18"/>
      <c r="DV163" s="18"/>
      <c r="DW163" s="18"/>
      <c r="DX163" s="18"/>
      <c r="DY163" s="18"/>
      <c r="DZ163" s="18"/>
      <c r="EA163" s="18"/>
      <c r="EB163" s="18"/>
      <c r="EC163" s="18"/>
      <c r="ED163" s="18"/>
      <c r="EE163" s="18"/>
      <c r="EF163" s="18"/>
      <c r="EG163" s="18"/>
      <c r="EH163" s="18"/>
      <c r="EI163" s="18"/>
      <c r="EJ163" s="18"/>
      <c r="EK163" s="18"/>
      <c r="EL163" s="18"/>
      <c r="EM163" s="18"/>
      <c r="EN163" s="18"/>
      <c r="EO163" s="18"/>
      <c r="EP163" s="18"/>
      <c r="EQ163" s="18"/>
      <c r="ER163" s="18"/>
      <c r="ES163" s="18"/>
      <c r="ET163" s="18"/>
      <c r="EU163" s="18"/>
      <c r="EV163" s="18"/>
      <c r="EW163" s="18"/>
      <c r="EX163" s="18"/>
      <c r="EY163" s="18"/>
      <c r="EZ163" s="18"/>
      <c r="FA163" s="18"/>
      <c r="FB163" s="18"/>
      <c r="FC163" s="18"/>
      <c r="FD163" s="18"/>
      <c r="FE163" s="18"/>
      <c r="FF163" s="18"/>
      <c r="FG163" s="18"/>
      <c r="FH163" s="18"/>
      <c r="FI163" s="18"/>
      <c r="FJ163" s="18"/>
      <c r="FK163" s="18"/>
      <c r="FL163" s="18"/>
      <c r="FM163" s="18"/>
      <c r="FN163" s="18"/>
      <c r="FO163" s="18"/>
      <c r="FP163" s="18"/>
      <c r="FQ163" s="18"/>
      <c r="FR163" s="18"/>
      <c r="FS163" s="18"/>
      <c r="FT163" s="18"/>
      <c r="FU163" s="18"/>
      <c r="FV163" s="18"/>
      <c r="FW163" s="18"/>
      <c r="FX163" s="18"/>
      <c r="FY163" s="18"/>
      <c r="FZ163" s="18"/>
      <c r="GA163" s="18"/>
      <c r="GB163" s="18"/>
      <c r="GC163" s="18"/>
      <c r="GD163" s="18"/>
      <c r="GE163" s="18"/>
      <c r="GF163" s="18"/>
      <c r="GG163" s="18"/>
      <c r="GH163" s="18"/>
      <c r="GI163" s="18"/>
      <c r="GJ163" s="18"/>
      <c r="GK163" s="18"/>
      <c r="GL163" s="18"/>
      <c r="GM163" s="18"/>
      <c r="GN163" s="18"/>
      <c r="GO163" s="18"/>
      <c r="GP163" s="18"/>
      <c r="GQ163" s="18"/>
      <c r="GR163" s="18"/>
      <c r="GS163" s="18"/>
      <c r="GT163" s="18"/>
      <c r="GU163" s="18"/>
      <c r="GV163" s="18"/>
      <c r="GW163" s="18"/>
      <c r="GX163" s="18"/>
      <c r="GY163" s="18"/>
      <c r="GZ163" s="18"/>
      <c r="HA163" s="18"/>
      <c r="HB163" s="18"/>
      <c r="HC163" s="18"/>
      <c r="HD163" s="18"/>
      <c r="HE163" s="18"/>
      <c r="HF163" s="18"/>
      <c r="HG163" s="18"/>
      <c r="HH163" s="18"/>
      <c r="HI163" s="18"/>
      <c r="HJ163" s="18"/>
      <c r="HK163" s="18"/>
      <c r="HL163" s="18"/>
      <c r="HM163" s="18"/>
      <c r="HN163" s="18"/>
      <c r="HO163" s="18"/>
      <c r="HP163" s="18"/>
      <c r="HQ163" s="18"/>
      <c r="HR163" s="18"/>
      <c r="HS163" s="18"/>
      <c r="HT163" s="18"/>
      <c r="HU163" s="18"/>
      <c r="HV163" s="18"/>
      <c r="HW163" s="18"/>
      <c r="HX163" s="18"/>
      <c r="HY163" s="18"/>
      <c r="HZ163" s="18"/>
      <c r="IA163" s="18"/>
      <c r="IB163" s="18"/>
      <c r="IC163" s="18"/>
      <c r="ID163" s="18"/>
      <c r="IE163" s="18"/>
      <c r="IF163" s="18"/>
      <c r="IG163" s="18"/>
      <c r="IH163" s="18"/>
      <c r="II163" s="18"/>
      <c r="IJ163" s="18"/>
      <c r="IK163" s="18"/>
      <c r="IL163" s="18"/>
      <c r="IM163" s="18"/>
      <c r="IN163" s="18"/>
      <c r="IO163" s="18"/>
      <c r="IP163" s="18"/>
      <c r="IQ163" s="18"/>
      <c r="IR163" s="18"/>
      <c r="IS163" s="18"/>
      <c r="IT163" s="18"/>
      <c r="IU163" s="18"/>
      <c r="IV163" s="18"/>
      <c r="IW163" s="18"/>
      <c r="IX163" s="18"/>
      <c r="IY163" s="18"/>
      <c r="IZ163" s="18"/>
    </row>
    <row r="164" spans="2:260" s="20" customFormat="1">
      <c r="B164" s="18"/>
      <c r="C164" s="22"/>
      <c r="D164" s="23"/>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c r="AY164" s="18"/>
      <c r="AZ164" s="18"/>
      <c r="BA164" s="18"/>
      <c r="BB164" s="18"/>
      <c r="BC164" s="18"/>
      <c r="BD164" s="18"/>
      <c r="BE164" s="18"/>
      <c r="BF164" s="18"/>
      <c r="BG164" s="18"/>
      <c r="BH164" s="18"/>
      <c r="BI164" s="18"/>
      <c r="BJ164" s="18"/>
      <c r="BK164" s="18"/>
      <c r="BL164" s="18"/>
      <c r="BM164" s="18"/>
      <c r="BN164" s="18"/>
      <c r="BO164" s="18"/>
      <c r="BP164" s="18"/>
      <c r="BQ164" s="18"/>
      <c r="BR164" s="18"/>
      <c r="BS164" s="18"/>
      <c r="BT164" s="18"/>
      <c r="BU164" s="18"/>
      <c r="BV164" s="18"/>
      <c r="BW164" s="18"/>
      <c r="BX164" s="18"/>
      <c r="BY164" s="18"/>
      <c r="BZ164" s="18"/>
      <c r="CA164" s="18"/>
      <c r="CB164" s="18"/>
      <c r="CC164" s="18"/>
      <c r="CD164" s="18"/>
      <c r="CE164" s="18"/>
      <c r="CF164" s="18"/>
      <c r="CG164" s="18"/>
      <c r="CH164" s="18"/>
      <c r="CI164" s="18"/>
      <c r="CJ164" s="18"/>
      <c r="CK164" s="18"/>
      <c r="CL164" s="18"/>
      <c r="CM164" s="18"/>
      <c r="CN164" s="18"/>
      <c r="CO164" s="18"/>
      <c r="CP164" s="18"/>
      <c r="CQ164" s="18"/>
      <c r="CR164" s="18"/>
      <c r="CS164" s="18"/>
      <c r="CT164" s="18"/>
      <c r="CU164" s="18"/>
      <c r="CV164" s="18"/>
      <c r="CW164" s="18"/>
      <c r="CX164" s="18"/>
      <c r="CY164" s="18"/>
      <c r="CZ164" s="18"/>
      <c r="DA164" s="18"/>
      <c r="DB164" s="18"/>
      <c r="DC164" s="18"/>
      <c r="DD164" s="18"/>
      <c r="DE164" s="18"/>
      <c r="DF164" s="18"/>
      <c r="DG164" s="18"/>
      <c r="DH164" s="18"/>
      <c r="DI164" s="18"/>
      <c r="DJ164" s="18"/>
      <c r="DK164" s="18"/>
      <c r="DL164" s="18"/>
      <c r="DM164" s="18"/>
      <c r="DN164" s="18"/>
      <c r="DO164" s="18"/>
      <c r="DP164" s="18"/>
      <c r="DQ164" s="18"/>
      <c r="DR164" s="18"/>
      <c r="DS164" s="18"/>
      <c r="DT164" s="18"/>
      <c r="DU164" s="18"/>
      <c r="DV164" s="18"/>
      <c r="DW164" s="18"/>
      <c r="DX164" s="18"/>
      <c r="DY164" s="18"/>
      <c r="DZ164" s="18"/>
      <c r="EA164" s="18"/>
      <c r="EB164" s="18"/>
      <c r="EC164" s="18"/>
      <c r="ED164" s="18"/>
      <c r="EE164" s="18"/>
      <c r="EF164" s="18"/>
      <c r="EG164" s="18"/>
      <c r="EH164" s="18"/>
      <c r="EI164" s="18"/>
      <c r="EJ164" s="18"/>
      <c r="EK164" s="18"/>
      <c r="EL164" s="18"/>
      <c r="EM164" s="18"/>
      <c r="EN164" s="18"/>
      <c r="EO164" s="18"/>
      <c r="EP164" s="18"/>
      <c r="EQ164" s="18"/>
      <c r="ER164" s="18"/>
      <c r="ES164" s="18"/>
      <c r="ET164" s="18"/>
      <c r="EU164" s="18"/>
      <c r="EV164" s="18"/>
      <c r="EW164" s="18"/>
      <c r="EX164" s="18"/>
      <c r="EY164" s="18"/>
      <c r="EZ164" s="18"/>
      <c r="FA164" s="18"/>
      <c r="FB164" s="18"/>
      <c r="FC164" s="18"/>
      <c r="FD164" s="18"/>
      <c r="FE164" s="18"/>
      <c r="FF164" s="18"/>
      <c r="FG164" s="18"/>
      <c r="FH164" s="18"/>
      <c r="FI164" s="18"/>
      <c r="FJ164" s="18"/>
      <c r="FK164" s="18"/>
      <c r="FL164" s="18"/>
      <c r="FM164" s="18"/>
      <c r="FN164" s="18"/>
      <c r="FO164" s="18"/>
      <c r="FP164" s="18"/>
      <c r="FQ164" s="18"/>
      <c r="FR164" s="18"/>
      <c r="FS164" s="18"/>
      <c r="FT164" s="18"/>
      <c r="FU164" s="18"/>
      <c r="FV164" s="18"/>
      <c r="FW164" s="18"/>
      <c r="FX164" s="18"/>
      <c r="FY164" s="18"/>
      <c r="FZ164" s="18"/>
      <c r="GA164" s="18"/>
      <c r="GB164" s="18"/>
      <c r="GC164" s="18"/>
      <c r="GD164" s="18"/>
      <c r="GE164" s="18"/>
      <c r="GF164" s="18"/>
      <c r="GG164" s="18"/>
      <c r="GH164" s="18"/>
      <c r="GI164" s="18"/>
      <c r="GJ164" s="18"/>
      <c r="GK164" s="18"/>
      <c r="GL164" s="18"/>
      <c r="GM164" s="18"/>
      <c r="GN164" s="18"/>
      <c r="GO164" s="18"/>
      <c r="GP164" s="18"/>
      <c r="GQ164" s="18"/>
      <c r="GR164" s="18"/>
      <c r="GS164" s="18"/>
      <c r="GT164" s="18"/>
      <c r="GU164" s="18"/>
      <c r="GV164" s="18"/>
      <c r="GW164" s="18"/>
      <c r="GX164" s="18"/>
      <c r="GY164" s="18"/>
      <c r="GZ164" s="18"/>
      <c r="HA164" s="18"/>
      <c r="HB164" s="18"/>
      <c r="HC164" s="18"/>
      <c r="HD164" s="18"/>
      <c r="HE164" s="18"/>
      <c r="HF164" s="18"/>
      <c r="HG164" s="18"/>
      <c r="HH164" s="18"/>
      <c r="HI164" s="18"/>
      <c r="HJ164" s="18"/>
      <c r="HK164" s="18"/>
      <c r="HL164" s="18"/>
      <c r="HM164" s="18"/>
      <c r="HN164" s="18"/>
      <c r="HO164" s="18"/>
      <c r="HP164" s="18"/>
      <c r="HQ164" s="18"/>
      <c r="HR164" s="18"/>
      <c r="HS164" s="18"/>
      <c r="HT164" s="18"/>
      <c r="HU164" s="18"/>
      <c r="HV164" s="18"/>
      <c r="HW164" s="18"/>
      <c r="HX164" s="18"/>
      <c r="HY164" s="18"/>
      <c r="HZ164" s="18"/>
      <c r="IA164" s="18"/>
      <c r="IB164" s="18"/>
      <c r="IC164" s="18"/>
      <c r="ID164" s="18"/>
      <c r="IE164" s="18"/>
      <c r="IF164" s="18"/>
      <c r="IG164" s="18"/>
      <c r="IH164" s="18"/>
      <c r="II164" s="18"/>
      <c r="IJ164" s="18"/>
      <c r="IK164" s="18"/>
      <c r="IL164" s="18"/>
      <c r="IM164" s="18"/>
      <c r="IN164" s="18"/>
      <c r="IO164" s="18"/>
      <c r="IP164" s="18"/>
      <c r="IQ164" s="18"/>
      <c r="IR164" s="18"/>
      <c r="IS164" s="18"/>
      <c r="IT164" s="18"/>
      <c r="IU164" s="18"/>
      <c r="IV164" s="18"/>
      <c r="IW164" s="18"/>
      <c r="IX164" s="18"/>
      <c r="IY164" s="18"/>
      <c r="IZ164" s="18"/>
    </row>
    <row r="165" spans="2:260" s="20" customFormat="1">
      <c r="B165" s="18"/>
      <c r="C165" s="22"/>
      <c r="D165" s="23"/>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c r="AQ165" s="18"/>
      <c r="AR165" s="18"/>
      <c r="AS165" s="18"/>
      <c r="AT165" s="18"/>
      <c r="AU165" s="18"/>
      <c r="AV165" s="18"/>
      <c r="AW165" s="18"/>
      <c r="AX165" s="18"/>
      <c r="AY165" s="18"/>
      <c r="AZ165" s="18"/>
      <c r="BA165" s="18"/>
      <c r="BB165" s="18"/>
      <c r="BC165" s="18"/>
      <c r="BD165" s="18"/>
      <c r="BE165" s="18"/>
      <c r="BF165" s="18"/>
      <c r="BG165" s="18"/>
      <c r="BH165" s="18"/>
      <c r="BI165" s="18"/>
      <c r="BJ165" s="18"/>
      <c r="BK165" s="18"/>
      <c r="BL165" s="18"/>
      <c r="BM165" s="18"/>
      <c r="BN165" s="18"/>
      <c r="BO165" s="18"/>
      <c r="BP165" s="18"/>
      <c r="BQ165" s="18"/>
      <c r="BR165" s="18"/>
      <c r="BS165" s="18"/>
      <c r="BT165" s="18"/>
      <c r="BU165" s="18"/>
      <c r="BV165" s="18"/>
      <c r="BW165" s="18"/>
      <c r="BX165" s="18"/>
      <c r="BY165" s="18"/>
      <c r="BZ165" s="18"/>
      <c r="CA165" s="18"/>
      <c r="CB165" s="18"/>
      <c r="CC165" s="18"/>
      <c r="CD165" s="18"/>
      <c r="CE165" s="18"/>
      <c r="CF165" s="18"/>
      <c r="CG165" s="18"/>
      <c r="CH165" s="18"/>
      <c r="CI165" s="18"/>
      <c r="CJ165" s="18"/>
      <c r="CK165" s="18"/>
      <c r="CL165" s="18"/>
      <c r="CM165" s="18"/>
      <c r="CN165" s="18"/>
      <c r="CO165" s="18"/>
      <c r="CP165" s="18"/>
      <c r="CQ165" s="18"/>
      <c r="CR165" s="18"/>
      <c r="CS165" s="18"/>
      <c r="CT165" s="18"/>
      <c r="CU165" s="18"/>
      <c r="CV165" s="18"/>
      <c r="CW165" s="18"/>
      <c r="CX165" s="18"/>
      <c r="CY165" s="18"/>
      <c r="CZ165" s="18"/>
      <c r="DA165" s="18"/>
      <c r="DB165" s="18"/>
      <c r="DC165" s="18"/>
      <c r="DD165" s="18"/>
      <c r="DE165" s="18"/>
      <c r="DF165" s="18"/>
      <c r="DG165" s="18"/>
      <c r="DH165" s="18"/>
      <c r="DI165" s="18"/>
      <c r="DJ165" s="18"/>
      <c r="DK165" s="18"/>
      <c r="DL165" s="18"/>
      <c r="DM165" s="18"/>
      <c r="DN165" s="18"/>
      <c r="DO165" s="18"/>
      <c r="DP165" s="18"/>
      <c r="DQ165" s="18"/>
      <c r="DR165" s="18"/>
      <c r="DS165" s="18"/>
      <c r="DT165" s="18"/>
      <c r="DU165" s="18"/>
      <c r="DV165" s="18"/>
      <c r="DW165" s="18"/>
      <c r="DX165" s="18"/>
      <c r="DY165" s="18"/>
      <c r="DZ165" s="18"/>
      <c r="EA165" s="18"/>
      <c r="EB165" s="18"/>
      <c r="EC165" s="18"/>
      <c r="ED165" s="18"/>
      <c r="EE165" s="18"/>
      <c r="EF165" s="18"/>
      <c r="EG165" s="18"/>
      <c r="EH165" s="18"/>
      <c r="EI165" s="18"/>
      <c r="EJ165" s="18"/>
      <c r="EK165" s="18"/>
      <c r="EL165" s="18"/>
      <c r="EM165" s="18"/>
      <c r="EN165" s="18"/>
      <c r="EO165" s="18"/>
      <c r="EP165" s="18"/>
      <c r="EQ165" s="18"/>
      <c r="ER165" s="18"/>
      <c r="ES165" s="18"/>
      <c r="ET165" s="18"/>
      <c r="EU165" s="18"/>
      <c r="EV165" s="18"/>
      <c r="EW165" s="18"/>
      <c r="EX165" s="18"/>
      <c r="EY165" s="18"/>
      <c r="EZ165" s="18"/>
      <c r="FA165" s="18"/>
      <c r="FB165" s="18"/>
      <c r="FC165" s="18"/>
      <c r="FD165" s="18"/>
      <c r="FE165" s="18"/>
      <c r="FF165" s="18"/>
      <c r="FG165" s="18"/>
      <c r="FH165" s="18"/>
      <c r="FI165" s="18"/>
      <c r="FJ165" s="18"/>
      <c r="FK165" s="18"/>
      <c r="FL165" s="18"/>
      <c r="FM165" s="18"/>
      <c r="FN165" s="18"/>
      <c r="FO165" s="18"/>
      <c r="FP165" s="18"/>
      <c r="FQ165" s="18"/>
      <c r="FR165" s="18"/>
      <c r="FS165" s="18"/>
      <c r="FT165" s="18"/>
      <c r="FU165" s="18"/>
      <c r="FV165" s="18"/>
      <c r="FW165" s="18"/>
      <c r="FX165" s="18"/>
      <c r="FY165" s="18"/>
      <c r="FZ165" s="18"/>
      <c r="GA165" s="18"/>
      <c r="GB165" s="18"/>
      <c r="GC165" s="18"/>
      <c r="GD165" s="18"/>
      <c r="GE165" s="18"/>
      <c r="GF165" s="18"/>
      <c r="GG165" s="18"/>
      <c r="GH165" s="18"/>
      <c r="GI165" s="18"/>
      <c r="GJ165" s="18"/>
      <c r="GK165" s="18"/>
      <c r="GL165" s="18"/>
      <c r="GM165" s="18"/>
      <c r="GN165" s="18"/>
      <c r="GO165" s="18"/>
      <c r="GP165" s="18"/>
      <c r="GQ165" s="18"/>
      <c r="GR165" s="18"/>
      <c r="GS165" s="18"/>
      <c r="GT165" s="18"/>
      <c r="GU165" s="18"/>
      <c r="GV165" s="18"/>
      <c r="GW165" s="18"/>
      <c r="GX165" s="18"/>
      <c r="GY165" s="18"/>
      <c r="GZ165" s="18"/>
      <c r="HA165" s="18"/>
      <c r="HB165" s="18"/>
      <c r="HC165" s="18"/>
      <c r="HD165" s="18"/>
      <c r="HE165" s="18"/>
      <c r="HF165" s="18"/>
      <c r="HG165" s="18"/>
      <c r="HH165" s="18"/>
      <c r="HI165" s="18"/>
      <c r="HJ165" s="18"/>
      <c r="HK165" s="18"/>
      <c r="HL165" s="18"/>
      <c r="HM165" s="18"/>
      <c r="HN165" s="18"/>
      <c r="HO165" s="18"/>
      <c r="HP165" s="18"/>
      <c r="HQ165" s="18"/>
      <c r="HR165" s="18"/>
      <c r="HS165" s="18"/>
      <c r="HT165" s="18"/>
      <c r="HU165" s="18"/>
      <c r="HV165" s="18"/>
      <c r="HW165" s="18"/>
      <c r="HX165" s="18"/>
      <c r="HY165" s="18"/>
      <c r="HZ165" s="18"/>
      <c r="IA165" s="18"/>
      <c r="IB165" s="18"/>
      <c r="IC165" s="18"/>
      <c r="ID165" s="18"/>
      <c r="IE165" s="18"/>
      <c r="IF165" s="18"/>
      <c r="IG165" s="18"/>
      <c r="IH165" s="18"/>
      <c r="II165" s="18"/>
      <c r="IJ165" s="18"/>
      <c r="IK165" s="18"/>
      <c r="IL165" s="18"/>
      <c r="IM165" s="18"/>
      <c r="IN165" s="18"/>
      <c r="IO165" s="18"/>
      <c r="IP165" s="18"/>
      <c r="IQ165" s="18"/>
      <c r="IR165" s="18"/>
      <c r="IS165" s="18"/>
      <c r="IT165" s="18"/>
      <c r="IU165" s="18"/>
      <c r="IV165" s="18"/>
      <c r="IW165" s="18"/>
      <c r="IX165" s="18"/>
      <c r="IY165" s="18"/>
      <c r="IZ165" s="18"/>
    </row>
    <row r="166" spans="2:260" s="20" customFormat="1">
      <c r="B166" s="18"/>
      <c r="C166" s="22"/>
      <c r="D166" s="23"/>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c r="AY166" s="18"/>
      <c r="AZ166" s="18"/>
      <c r="BA166" s="18"/>
      <c r="BB166" s="18"/>
      <c r="BC166" s="18"/>
      <c r="BD166" s="18"/>
      <c r="BE166" s="18"/>
      <c r="BF166" s="18"/>
      <c r="BG166" s="18"/>
      <c r="BH166" s="18"/>
      <c r="BI166" s="18"/>
      <c r="BJ166" s="18"/>
      <c r="BK166" s="18"/>
      <c r="BL166" s="18"/>
      <c r="BM166" s="18"/>
      <c r="BN166" s="18"/>
      <c r="BO166" s="18"/>
      <c r="BP166" s="18"/>
      <c r="BQ166" s="18"/>
      <c r="BR166" s="18"/>
      <c r="BS166" s="18"/>
      <c r="BT166" s="18"/>
      <c r="BU166" s="18"/>
      <c r="BV166" s="18"/>
      <c r="BW166" s="18"/>
      <c r="BX166" s="18"/>
      <c r="BY166" s="18"/>
      <c r="BZ166" s="18"/>
      <c r="CA166" s="18"/>
      <c r="CB166" s="18"/>
      <c r="CC166" s="18"/>
      <c r="CD166" s="18"/>
      <c r="CE166" s="18"/>
      <c r="CF166" s="18"/>
      <c r="CG166" s="18"/>
      <c r="CH166" s="18"/>
      <c r="CI166" s="18"/>
      <c r="CJ166" s="18"/>
      <c r="CK166" s="18"/>
      <c r="CL166" s="18"/>
      <c r="CM166" s="18"/>
      <c r="CN166" s="18"/>
      <c r="CO166" s="18"/>
      <c r="CP166" s="18"/>
      <c r="CQ166" s="18"/>
      <c r="CR166" s="18"/>
      <c r="CS166" s="18"/>
      <c r="CT166" s="18"/>
      <c r="CU166" s="18"/>
      <c r="CV166" s="18"/>
      <c r="CW166" s="18"/>
      <c r="CX166" s="18"/>
      <c r="CY166" s="18"/>
      <c r="CZ166" s="18"/>
      <c r="DA166" s="18"/>
      <c r="DB166" s="18"/>
      <c r="DC166" s="18"/>
      <c r="DD166" s="18"/>
      <c r="DE166" s="18"/>
      <c r="DF166" s="18"/>
      <c r="DG166" s="18"/>
      <c r="DH166" s="18"/>
      <c r="DI166" s="18"/>
      <c r="DJ166" s="18"/>
      <c r="DK166" s="18"/>
      <c r="DL166" s="18"/>
      <c r="DM166" s="18"/>
      <c r="DN166" s="18"/>
      <c r="DO166" s="18"/>
      <c r="DP166" s="18"/>
      <c r="DQ166" s="18"/>
      <c r="DR166" s="18"/>
      <c r="DS166" s="18"/>
      <c r="DT166" s="18"/>
      <c r="DU166" s="18"/>
      <c r="DV166" s="18"/>
      <c r="DW166" s="18"/>
      <c r="DX166" s="18"/>
      <c r="DY166" s="18"/>
      <c r="DZ166" s="18"/>
      <c r="EA166" s="18"/>
      <c r="EB166" s="18"/>
      <c r="EC166" s="18"/>
      <c r="ED166" s="18"/>
      <c r="EE166" s="18"/>
      <c r="EF166" s="18"/>
      <c r="EG166" s="18"/>
      <c r="EH166" s="18"/>
      <c r="EI166" s="18"/>
      <c r="EJ166" s="18"/>
      <c r="EK166" s="18"/>
      <c r="EL166" s="18"/>
      <c r="EM166" s="18"/>
      <c r="EN166" s="18"/>
      <c r="EO166" s="18"/>
      <c r="EP166" s="18"/>
      <c r="EQ166" s="18"/>
      <c r="ER166" s="18"/>
      <c r="ES166" s="18"/>
      <c r="ET166" s="18"/>
      <c r="EU166" s="18"/>
      <c r="EV166" s="18"/>
      <c r="EW166" s="18"/>
      <c r="EX166" s="18"/>
      <c r="EY166" s="18"/>
      <c r="EZ166" s="18"/>
      <c r="FA166" s="18"/>
      <c r="FB166" s="18"/>
      <c r="FC166" s="18"/>
      <c r="FD166" s="18"/>
      <c r="FE166" s="18"/>
      <c r="FF166" s="18"/>
      <c r="FG166" s="18"/>
      <c r="FH166" s="18"/>
      <c r="FI166" s="18"/>
      <c r="FJ166" s="18"/>
      <c r="FK166" s="18"/>
      <c r="FL166" s="18"/>
      <c r="FM166" s="18"/>
      <c r="FN166" s="18"/>
      <c r="FO166" s="18"/>
      <c r="FP166" s="18"/>
      <c r="FQ166" s="18"/>
      <c r="FR166" s="18"/>
      <c r="FS166" s="18"/>
      <c r="FT166" s="18"/>
      <c r="FU166" s="18"/>
      <c r="FV166" s="18"/>
      <c r="FW166" s="18"/>
      <c r="FX166" s="18"/>
      <c r="FY166" s="18"/>
      <c r="FZ166" s="18"/>
      <c r="GA166" s="18"/>
      <c r="GB166" s="18"/>
      <c r="GC166" s="18"/>
      <c r="GD166" s="18"/>
      <c r="GE166" s="18"/>
      <c r="GF166" s="18"/>
      <c r="GG166" s="18"/>
      <c r="GH166" s="18"/>
      <c r="GI166" s="18"/>
      <c r="GJ166" s="18"/>
      <c r="GK166" s="18"/>
      <c r="GL166" s="18"/>
      <c r="GM166" s="18"/>
      <c r="GN166" s="18"/>
      <c r="GO166" s="18"/>
      <c r="GP166" s="18"/>
      <c r="GQ166" s="18"/>
      <c r="GR166" s="18"/>
      <c r="GS166" s="18"/>
      <c r="GT166" s="18"/>
      <c r="GU166" s="18"/>
      <c r="GV166" s="18"/>
      <c r="GW166" s="18"/>
      <c r="GX166" s="18"/>
      <c r="GY166" s="18"/>
      <c r="GZ166" s="18"/>
      <c r="HA166" s="18"/>
      <c r="HB166" s="18"/>
      <c r="HC166" s="18"/>
      <c r="HD166" s="18"/>
      <c r="HE166" s="18"/>
      <c r="HF166" s="18"/>
      <c r="HG166" s="18"/>
      <c r="HH166" s="18"/>
      <c r="HI166" s="18"/>
      <c r="HJ166" s="18"/>
      <c r="HK166" s="18"/>
      <c r="HL166" s="18"/>
      <c r="HM166" s="18"/>
      <c r="HN166" s="18"/>
      <c r="HO166" s="18"/>
      <c r="HP166" s="18"/>
      <c r="HQ166" s="18"/>
      <c r="HR166" s="18"/>
      <c r="HS166" s="18"/>
      <c r="HT166" s="18"/>
      <c r="HU166" s="18"/>
      <c r="HV166" s="18"/>
      <c r="HW166" s="18"/>
      <c r="HX166" s="18"/>
      <c r="HY166" s="18"/>
      <c r="HZ166" s="18"/>
      <c r="IA166" s="18"/>
      <c r="IB166" s="18"/>
      <c r="IC166" s="18"/>
      <c r="ID166" s="18"/>
      <c r="IE166" s="18"/>
      <c r="IF166" s="18"/>
      <c r="IG166" s="18"/>
      <c r="IH166" s="18"/>
      <c r="II166" s="18"/>
      <c r="IJ166" s="18"/>
      <c r="IK166" s="18"/>
      <c r="IL166" s="18"/>
      <c r="IM166" s="18"/>
      <c r="IN166" s="18"/>
      <c r="IO166" s="18"/>
      <c r="IP166" s="18"/>
      <c r="IQ166" s="18"/>
      <c r="IR166" s="18"/>
      <c r="IS166" s="18"/>
      <c r="IT166" s="18"/>
      <c r="IU166" s="18"/>
      <c r="IV166" s="18"/>
      <c r="IW166" s="18"/>
      <c r="IX166" s="18"/>
      <c r="IY166" s="18"/>
      <c r="IZ166" s="18"/>
    </row>
    <row r="167" spans="2:260" s="20" customFormat="1">
      <c r="B167" s="18"/>
      <c r="C167" s="22"/>
      <c r="D167" s="23"/>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c r="AJ167" s="18"/>
      <c r="AK167" s="18"/>
      <c r="AL167" s="18"/>
      <c r="AM167" s="18"/>
      <c r="AN167" s="18"/>
      <c r="AO167" s="18"/>
      <c r="AP167" s="18"/>
      <c r="AQ167" s="18"/>
      <c r="AR167" s="18"/>
      <c r="AS167" s="18"/>
      <c r="AT167" s="18"/>
      <c r="AU167" s="18"/>
      <c r="AV167" s="18"/>
      <c r="AW167" s="18"/>
      <c r="AX167" s="18"/>
      <c r="AY167" s="18"/>
      <c r="AZ167" s="18"/>
      <c r="BA167" s="18"/>
      <c r="BB167" s="18"/>
      <c r="BC167" s="18"/>
      <c r="BD167" s="18"/>
      <c r="BE167" s="18"/>
      <c r="BF167" s="18"/>
      <c r="BG167" s="18"/>
      <c r="BH167" s="18"/>
      <c r="BI167" s="18"/>
      <c r="BJ167" s="18"/>
      <c r="BK167" s="18"/>
      <c r="BL167" s="18"/>
      <c r="BM167" s="18"/>
      <c r="BN167" s="18"/>
      <c r="BO167" s="18"/>
      <c r="BP167" s="18"/>
      <c r="BQ167" s="18"/>
      <c r="BR167" s="18"/>
      <c r="BS167" s="18"/>
      <c r="BT167" s="18"/>
      <c r="BU167" s="18"/>
      <c r="BV167" s="18"/>
      <c r="BW167" s="18"/>
      <c r="BX167" s="18"/>
      <c r="BY167" s="18"/>
      <c r="BZ167" s="18"/>
      <c r="CA167" s="18"/>
      <c r="CB167" s="18"/>
      <c r="CC167" s="18"/>
      <c r="CD167" s="18"/>
      <c r="CE167" s="18"/>
      <c r="CF167" s="18"/>
      <c r="CG167" s="18"/>
      <c r="CH167" s="18"/>
      <c r="CI167" s="18"/>
      <c r="CJ167" s="18"/>
      <c r="CK167" s="18"/>
      <c r="CL167" s="18"/>
      <c r="CM167" s="18"/>
      <c r="CN167" s="18"/>
      <c r="CO167" s="18"/>
      <c r="CP167" s="18"/>
      <c r="CQ167" s="18"/>
      <c r="CR167" s="18"/>
      <c r="CS167" s="18"/>
      <c r="CT167" s="18"/>
      <c r="CU167" s="18"/>
      <c r="CV167" s="18"/>
      <c r="CW167" s="18"/>
      <c r="CX167" s="18"/>
      <c r="CY167" s="18"/>
      <c r="CZ167" s="18"/>
      <c r="DA167" s="18"/>
      <c r="DB167" s="18"/>
      <c r="DC167" s="18"/>
      <c r="DD167" s="18"/>
      <c r="DE167" s="18"/>
      <c r="DF167" s="18"/>
      <c r="DG167" s="18"/>
      <c r="DH167" s="18"/>
      <c r="DI167" s="18"/>
      <c r="DJ167" s="18"/>
      <c r="DK167" s="18"/>
      <c r="DL167" s="18"/>
      <c r="DM167" s="18"/>
      <c r="DN167" s="18"/>
      <c r="DO167" s="18"/>
      <c r="DP167" s="18"/>
      <c r="DQ167" s="18"/>
      <c r="DR167" s="18"/>
      <c r="DS167" s="18"/>
      <c r="DT167" s="18"/>
      <c r="DU167" s="18"/>
      <c r="DV167" s="18"/>
      <c r="DW167" s="18"/>
      <c r="DX167" s="18"/>
      <c r="DY167" s="18"/>
      <c r="DZ167" s="18"/>
      <c r="EA167" s="18"/>
      <c r="EB167" s="18"/>
      <c r="EC167" s="18"/>
      <c r="ED167" s="18"/>
      <c r="EE167" s="18"/>
      <c r="EF167" s="18"/>
      <c r="EG167" s="18"/>
      <c r="EH167" s="18"/>
      <c r="EI167" s="18"/>
      <c r="EJ167" s="18"/>
      <c r="EK167" s="18"/>
      <c r="EL167" s="18"/>
      <c r="EM167" s="18"/>
      <c r="EN167" s="18"/>
      <c r="EO167" s="18"/>
      <c r="EP167" s="18"/>
      <c r="EQ167" s="18"/>
      <c r="ER167" s="18"/>
      <c r="ES167" s="18"/>
      <c r="ET167" s="18"/>
      <c r="EU167" s="18"/>
      <c r="EV167" s="18"/>
      <c r="EW167" s="18"/>
      <c r="EX167" s="18"/>
      <c r="EY167" s="18"/>
      <c r="EZ167" s="18"/>
      <c r="FA167" s="18"/>
      <c r="FB167" s="18"/>
      <c r="FC167" s="18"/>
      <c r="FD167" s="18"/>
      <c r="FE167" s="18"/>
      <c r="FF167" s="18"/>
      <c r="FG167" s="18"/>
      <c r="FH167" s="18"/>
      <c r="FI167" s="18"/>
      <c r="FJ167" s="18"/>
      <c r="FK167" s="18"/>
      <c r="FL167" s="18"/>
      <c r="FM167" s="18"/>
      <c r="FN167" s="18"/>
      <c r="FO167" s="18"/>
      <c r="FP167" s="18"/>
      <c r="FQ167" s="18"/>
      <c r="FR167" s="18"/>
      <c r="FS167" s="18"/>
      <c r="FT167" s="18"/>
      <c r="FU167" s="18"/>
      <c r="FV167" s="18"/>
      <c r="FW167" s="18"/>
      <c r="FX167" s="18"/>
      <c r="FY167" s="18"/>
      <c r="FZ167" s="18"/>
      <c r="GA167" s="18"/>
      <c r="GB167" s="18"/>
      <c r="GC167" s="18"/>
      <c r="GD167" s="18"/>
      <c r="GE167" s="18"/>
      <c r="GF167" s="18"/>
      <c r="GG167" s="18"/>
      <c r="GH167" s="18"/>
      <c r="GI167" s="18"/>
      <c r="GJ167" s="18"/>
      <c r="GK167" s="18"/>
      <c r="GL167" s="18"/>
      <c r="GM167" s="18"/>
      <c r="GN167" s="18"/>
      <c r="GO167" s="18"/>
      <c r="GP167" s="18"/>
      <c r="GQ167" s="18"/>
      <c r="GR167" s="18"/>
      <c r="GS167" s="18"/>
      <c r="GT167" s="18"/>
      <c r="GU167" s="18"/>
      <c r="GV167" s="18"/>
      <c r="GW167" s="18"/>
      <c r="GX167" s="18"/>
      <c r="GY167" s="18"/>
      <c r="GZ167" s="18"/>
      <c r="HA167" s="18"/>
      <c r="HB167" s="18"/>
      <c r="HC167" s="18"/>
      <c r="HD167" s="18"/>
      <c r="HE167" s="18"/>
      <c r="HF167" s="18"/>
      <c r="HG167" s="18"/>
      <c r="HH167" s="18"/>
      <c r="HI167" s="18"/>
      <c r="HJ167" s="18"/>
      <c r="HK167" s="18"/>
      <c r="HL167" s="18"/>
      <c r="HM167" s="18"/>
      <c r="HN167" s="18"/>
      <c r="HO167" s="18"/>
      <c r="HP167" s="18"/>
      <c r="HQ167" s="18"/>
      <c r="HR167" s="18"/>
      <c r="HS167" s="18"/>
      <c r="HT167" s="18"/>
      <c r="HU167" s="18"/>
      <c r="HV167" s="18"/>
      <c r="HW167" s="18"/>
      <c r="HX167" s="18"/>
      <c r="HY167" s="18"/>
      <c r="HZ167" s="18"/>
      <c r="IA167" s="18"/>
      <c r="IB167" s="18"/>
      <c r="IC167" s="18"/>
      <c r="ID167" s="18"/>
      <c r="IE167" s="18"/>
      <c r="IF167" s="18"/>
      <c r="IG167" s="18"/>
      <c r="IH167" s="18"/>
      <c r="II167" s="18"/>
      <c r="IJ167" s="18"/>
      <c r="IK167" s="18"/>
      <c r="IL167" s="18"/>
      <c r="IM167" s="18"/>
      <c r="IN167" s="18"/>
      <c r="IO167" s="18"/>
      <c r="IP167" s="18"/>
      <c r="IQ167" s="18"/>
      <c r="IR167" s="18"/>
      <c r="IS167" s="18"/>
      <c r="IT167" s="18"/>
      <c r="IU167" s="18"/>
      <c r="IV167" s="18"/>
      <c r="IW167" s="18"/>
      <c r="IX167" s="18"/>
      <c r="IY167" s="18"/>
      <c r="IZ167" s="18"/>
    </row>
    <row r="168" spans="2:260" s="20" customFormat="1">
      <c r="B168" s="18"/>
      <c r="C168" s="22"/>
      <c r="D168" s="23"/>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c r="AV168" s="18"/>
      <c r="AW168" s="18"/>
      <c r="AX168" s="18"/>
      <c r="AY168" s="18"/>
      <c r="AZ168" s="18"/>
      <c r="BA168" s="18"/>
      <c r="BB168" s="18"/>
      <c r="BC168" s="18"/>
      <c r="BD168" s="18"/>
      <c r="BE168" s="18"/>
      <c r="BF168" s="18"/>
      <c r="BG168" s="18"/>
      <c r="BH168" s="18"/>
      <c r="BI168" s="18"/>
      <c r="BJ168" s="18"/>
      <c r="BK168" s="18"/>
      <c r="BL168" s="18"/>
      <c r="BM168" s="18"/>
      <c r="BN168" s="18"/>
      <c r="BO168" s="18"/>
      <c r="BP168" s="18"/>
      <c r="BQ168" s="18"/>
      <c r="BR168" s="18"/>
      <c r="BS168" s="18"/>
      <c r="BT168" s="18"/>
      <c r="BU168" s="18"/>
      <c r="BV168" s="18"/>
      <c r="BW168" s="18"/>
      <c r="BX168" s="18"/>
      <c r="BY168" s="18"/>
      <c r="BZ168" s="18"/>
      <c r="CA168" s="18"/>
      <c r="CB168" s="18"/>
      <c r="CC168" s="18"/>
      <c r="CD168" s="18"/>
      <c r="CE168" s="18"/>
      <c r="CF168" s="18"/>
      <c r="CG168" s="18"/>
      <c r="CH168" s="18"/>
      <c r="CI168" s="18"/>
      <c r="CJ168" s="18"/>
      <c r="CK168" s="18"/>
      <c r="CL168" s="18"/>
      <c r="CM168" s="18"/>
      <c r="CN168" s="18"/>
      <c r="CO168" s="18"/>
      <c r="CP168" s="18"/>
      <c r="CQ168" s="18"/>
      <c r="CR168" s="18"/>
      <c r="CS168" s="18"/>
      <c r="CT168" s="18"/>
      <c r="CU168" s="18"/>
      <c r="CV168" s="18"/>
      <c r="CW168" s="18"/>
      <c r="CX168" s="18"/>
      <c r="CY168" s="18"/>
      <c r="CZ168" s="18"/>
      <c r="DA168" s="18"/>
      <c r="DB168" s="18"/>
      <c r="DC168" s="18"/>
      <c r="DD168" s="18"/>
      <c r="DE168" s="18"/>
      <c r="DF168" s="18"/>
      <c r="DG168" s="18"/>
      <c r="DH168" s="18"/>
      <c r="DI168" s="18"/>
      <c r="DJ168" s="18"/>
      <c r="DK168" s="18"/>
      <c r="DL168" s="18"/>
      <c r="DM168" s="18"/>
      <c r="DN168" s="18"/>
      <c r="DO168" s="18"/>
      <c r="DP168" s="18"/>
      <c r="DQ168" s="18"/>
      <c r="DR168" s="18"/>
      <c r="DS168" s="18"/>
      <c r="DT168" s="18"/>
      <c r="DU168" s="18"/>
      <c r="DV168" s="18"/>
      <c r="DW168" s="18"/>
      <c r="DX168" s="18"/>
      <c r="DY168" s="18"/>
      <c r="DZ168" s="18"/>
      <c r="EA168" s="18"/>
      <c r="EB168" s="18"/>
      <c r="EC168" s="18"/>
      <c r="ED168" s="18"/>
      <c r="EE168" s="18"/>
      <c r="EF168" s="18"/>
      <c r="EG168" s="18"/>
      <c r="EH168" s="18"/>
      <c r="EI168" s="18"/>
      <c r="EJ168" s="18"/>
      <c r="EK168" s="18"/>
      <c r="EL168" s="18"/>
      <c r="EM168" s="18"/>
      <c r="EN168" s="18"/>
      <c r="EO168" s="18"/>
      <c r="EP168" s="18"/>
      <c r="EQ168" s="18"/>
      <c r="ER168" s="18"/>
      <c r="ES168" s="18"/>
      <c r="ET168" s="18"/>
      <c r="EU168" s="18"/>
      <c r="EV168" s="18"/>
      <c r="EW168" s="18"/>
      <c r="EX168" s="18"/>
      <c r="EY168" s="18"/>
      <c r="EZ168" s="18"/>
      <c r="FA168" s="18"/>
      <c r="FB168" s="18"/>
      <c r="FC168" s="18"/>
      <c r="FD168" s="18"/>
      <c r="FE168" s="18"/>
      <c r="FF168" s="18"/>
      <c r="FG168" s="18"/>
      <c r="FH168" s="18"/>
      <c r="FI168" s="18"/>
      <c r="FJ168" s="18"/>
      <c r="FK168" s="18"/>
      <c r="FL168" s="18"/>
      <c r="FM168" s="18"/>
      <c r="FN168" s="18"/>
      <c r="FO168" s="18"/>
      <c r="FP168" s="18"/>
      <c r="FQ168" s="18"/>
      <c r="FR168" s="18"/>
      <c r="FS168" s="18"/>
      <c r="FT168" s="18"/>
      <c r="FU168" s="18"/>
      <c r="FV168" s="18"/>
      <c r="FW168" s="18"/>
      <c r="FX168" s="18"/>
      <c r="FY168" s="18"/>
      <c r="FZ168" s="18"/>
      <c r="GA168" s="18"/>
      <c r="GB168" s="18"/>
      <c r="GC168" s="18"/>
      <c r="GD168" s="18"/>
      <c r="GE168" s="18"/>
      <c r="GF168" s="18"/>
      <c r="GG168" s="18"/>
      <c r="GH168" s="18"/>
      <c r="GI168" s="18"/>
      <c r="GJ168" s="18"/>
      <c r="GK168" s="18"/>
      <c r="GL168" s="18"/>
      <c r="GM168" s="18"/>
      <c r="GN168" s="18"/>
      <c r="GO168" s="18"/>
      <c r="GP168" s="18"/>
      <c r="GQ168" s="18"/>
      <c r="GR168" s="18"/>
      <c r="GS168" s="18"/>
      <c r="GT168" s="18"/>
      <c r="GU168" s="18"/>
      <c r="GV168" s="18"/>
      <c r="GW168" s="18"/>
      <c r="GX168" s="18"/>
      <c r="GY168" s="18"/>
      <c r="GZ168" s="18"/>
      <c r="HA168" s="18"/>
      <c r="HB168" s="18"/>
      <c r="HC168" s="18"/>
      <c r="HD168" s="18"/>
      <c r="HE168" s="18"/>
      <c r="HF168" s="18"/>
      <c r="HG168" s="18"/>
      <c r="HH168" s="18"/>
      <c r="HI168" s="18"/>
      <c r="HJ168" s="18"/>
      <c r="HK168" s="18"/>
      <c r="HL168" s="18"/>
      <c r="HM168" s="18"/>
      <c r="HN168" s="18"/>
      <c r="HO168" s="18"/>
      <c r="HP168" s="18"/>
      <c r="HQ168" s="18"/>
      <c r="HR168" s="18"/>
      <c r="HS168" s="18"/>
      <c r="HT168" s="18"/>
      <c r="HU168" s="18"/>
      <c r="HV168" s="18"/>
      <c r="HW168" s="18"/>
      <c r="HX168" s="18"/>
      <c r="HY168" s="18"/>
      <c r="HZ168" s="18"/>
      <c r="IA168" s="18"/>
      <c r="IB168" s="18"/>
      <c r="IC168" s="18"/>
      <c r="ID168" s="18"/>
      <c r="IE168" s="18"/>
      <c r="IF168" s="18"/>
      <c r="IG168" s="18"/>
      <c r="IH168" s="18"/>
      <c r="II168" s="18"/>
      <c r="IJ168" s="18"/>
      <c r="IK168" s="18"/>
      <c r="IL168" s="18"/>
      <c r="IM168" s="18"/>
      <c r="IN168" s="18"/>
      <c r="IO168" s="18"/>
      <c r="IP168" s="18"/>
      <c r="IQ168" s="18"/>
      <c r="IR168" s="18"/>
      <c r="IS168" s="18"/>
      <c r="IT168" s="18"/>
      <c r="IU168" s="18"/>
      <c r="IV168" s="18"/>
      <c r="IW168" s="18"/>
      <c r="IX168" s="18"/>
      <c r="IY168" s="18"/>
      <c r="IZ168" s="18"/>
    </row>
    <row r="169" spans="2:260" s="20" customFormat="1">
      <c r="B169" s="18"/>
      <c r="C169" s="22"/>
      <c r="D169" s="23"/>
      <c r="E169" s="18"/>
      <c r="F169" s="18"/>
      <c r="G169" s="18"/>
      <c r="H169" s="18"/>
      <c r="I169" s="18"/>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c r="AH169" s="18"/>
      <c r="AI169" s="18"/>
      <c r="AJ169" s="18"/>
      <c r="AK169" s="18"/>
      <c r="AL169" s="18"/>
      <c r="AM169" s="18"/>
      <c r="AN169" s="18"/>
      <c r="AO169" s="18"/>
      <c r="AP169" s="18"/>
      <c r="AQ169" s="18"/>
      <c r="AR169" s="18"/>
      <c r="AS169" s="18"/>
      <c r="AT169" s="18"/>
      <c r="AU169" s="18"/>
      <c r="AV169" s="18"/>
      <c r="AW169" s="18"/>
      <c r="AX169" s="18"/>
      <c r="AY169" s="18"/>
      <c r="AZ169" s="18"/>
      <c r="BA169" s="18"/>
      <c r="BB169" s="18"/>
      <c r="BC169" s="18"/>
      <c r="BD169" s="18"/>
      <c r="BE169" s="18"/>
      <c r="BF169" s="18"/>
      <c r="BG169" s="18"/>
      <c r="BH169" s="18"/>
      <c r="BI169" s="18"/>
      <c r="BJ169" s="18"/>
      <c r="BK169" s="18"/>
      <c r="BL169" s="18"/>
      <c r="BM169" s="18"/>
      <c r="BN169" s="18"/>
      <c r="BO169" s="18"/>
      <c r="BP169" s="18"/>
      <c r="BQ169" s="18"/>
      <c r="BR169" s="18"/>
      <c r="BS169" s="18"/>
      <c r="BT169" s="18"/>
      <c r="BU169" s="18"/>
      <c r="BV169" s="18"/>
      <c r="BW169" s="18"/>
      <c r="BX169" s="18"/>
      <c r="BY169" s="18"/>
      <c r="BZ169" s="18"/>
      <c r="CA169" s="18"/>
      <c r="CB169" s="18"/>
      <c r="CC169" s="18"/>
      <c r="CD169" s="18"/>
      <c r="CE169" s="18"/>
      <c r="CF169" s="18"/>
      <c r="CG169" s="18"/>
      <c r="CH169" s="18"/>
      <c r="CI169" s="18"/>
      <c r="CJ169" s="18"/>
      <c r="CK169" s="18"/>
      <c r="CL169" s="18"/>
      <c r="CM169" s="18"/>
      <c r="CN169" s="18"/>
      <c r="CO169" s="18"/>
      <c r="CP169" s="18"/>
      <c r="CQ169" s="18"/>
      <c r="CR169" s="18"/>
      <c r="CS169" s="18"/>
      <c r="CT169" s="18"/>
      <c r="CU169" s="18"/>
      <c r="CV169" s="18"/>
      <c r="CW169" s="18"/>
      <c r="CX169" s="18"/>
      <c r="CY169" s="18"/>
      <c r="CZ169" s="18"/>
      <c r="DA169" s="18"/>
      <c r="DB169" s="18"/>
      <c r="DC169" s="18"/>
      <c r="DD169" s="18"/>
      <c r="DE169" s="18"/>
      <c r="DF169" s="18"/>
      <c r="DG169" s="18"/>
      <c r="DH169" s="18"/>
      <c r="DI169" s="18"/>
      <c r="DJ169" s="18"/>
      <c r="DK169" s="18"/>
      <c r="DL169" s="18"/>
      <c r="DM169" s="18"/>
      <c r="DN169" s="18"/>
      <c r="DO169" s="18"/>
      <c r="DP169" s="18"/>
      <c r="DQ169" s="18"/>
      <c r="DR169" s="18"/>
      <c r="DS169" s="18"/>
      <c r="DT169" s="18"/>
      <c r="DU169" s="18"/>
      <c r="DV169" s="18"/>
      <c r="DW169" s="18"/>
      <c r="DX169" s="18"/>
      <c r="DY169" s="18"/>
      <c r="DZ169" s="18"/>
      <c r="EA169" s="18"/>
      <c r="EB169" s="18"/>
      <c r="EC169" s="18"/>
      <c r="ED169" s="18"/>
      <c r="EE169" s="18"/>
      <c r="EF169" s="18"/>
      <c r="EG169" s="18"/>
      <c r="EH169" s="18"/>
      <c r="EI169" s="18"/>
      <c r="EJ169" s="18"/>
      <c r="EK169" s="18"/>
      <c r="EL169" s="18"/>
      <c r="EM169" s="18"/>
      <c r="EN169" s="18"/>
      <c r="EO169" s="18"/>
      <c r="EP169" s="18"/>
      <c r="EQ169" s="18"/>
      <c r="ER169" s="18"/>
      <c r="ES169" s="18"/>
      <c r="ET169" s="18"/>
      <c r="EU169" s="18"/>
      <c r="EV169" s="18"/>
      <c r="EW169" s="18"/>
      <c r="EX169" s="18"/>
      <c r="EY169" s="18"/>
      <c r="EZ169" s="18"/>
      <c r="FA169" s="18"/>
      <c r="FB169" s="18"/>
      <c r="FC169" s="18"/>
      <c r="FD169" s="18"/>
      <c r="FE169" s="18"/>
      <c r="FF169" s="18"/>
      <c r="FG169" s="18"/>
      <c r="FH169" s="18"/>
      <c r="FI169" s="18"/>
      <c r="FJ169" s="18"/>
      <c r="FK169" s="18"/>
      <c r="FL169" s="18"/>
      <c r="FM169" s="18"/>
      <c r="FN169" s="18"/>
      <c r="FO169" s="18"/>
      <c r="FP169" s="18"/>
      <c r="FQ169" s="18"/>
      <c r="FR169" s="18"/>
      <c r="FS169" s="18"/>
      <c r="FT169" s="18"/>
      <c r="FU169" s="18"/>
      <c r="FV169" s="18"/>
      <c r="FW169" s="18"/>
      <c r="FX169" s="18"/>
      <c r="FY169" s="18"/>
      <c r="FZ169" s="18"/>
      <c r="GA169" s="18"/>
      <c r="GB169" s="18"/>
      <c r="GC169" s="18"/>
      <c r="GD169" s="18"/>
      <c r="GE169" s="18"/>
      <c r="GF169" s="18"/>
      <c r="GG169" s="18"/>
      <c r="GH169" s="18"/>
      <c r="GI169" s="18"/>
      <c r="GJ169" s="18"/>
      <c r="GK169" s="18"/>
      <c r="GL169" s="18"/>
      <c r="GM169" s="18"/>
      <c r="GN169" s="18"/>
      <c r="GO169" s="18"/>
      <c r="GP169" s="18"/>
      <c r="GQ169" s="18"/>
      <c r="GR169" s="18"/>
      <c r="GS169" s="18"/>
      <c r="GT169" s="18"/>
      <c r="GU169" s="18"/>
      <c r="GV169" s="18"/>
      <c r="GW169" s="18"/>
      <c r="GX169" s="18"/>
      <c r="GY169" s="18"/>
      <c r="GZ169" s="18"/>
      <c r="HA169" s="18"/>
      <c r="HB169" s="18"/>
      <c r="HC169" s="18"/>
      <c r="HD169" s="18"/>
      <c r="HE169" s="18"/>
      <c r="HF169" s="18"/>
      <c r="HG169" s="18"/>
      <c r="HH169" s="18"/>
      <c r="HI169" s="18"/>
      <c r="HJ169" s="18"/>
      <c r="HK169" s="18"/>
      <c r="HL169" s="18"/>
      <c r="HM169" s="18"/>
      <c r="HN169" s="18"/>
      <c r="HO169" s="18"/>
      <c r="HP169" s="18"/>
      <c r="HQ169" s="18"/>
      <c r="HR169" s="18"/>
      <c r="HS169" s="18"/>
      <c r="HT169" s="18"/>
      <c r="HU169" s="18"/>
      <c r="HV169" s="18"/>
      <c r="HW169" s="18"/>
      <c r="HX169" s="18"/>
      <c r="HY169" s="18"/>
      <c r="HZ169" s="18"/>
      <c r="IA169" s="18"/>
      <c r="IB169" s="18"/>
      <c r="IC169" s="18"/>
      <c r="ID169" s="18"/>
      <c r="IE169" s="18"/>
      <c r="IF169" s="18"/>
      <c r="IG169" s="18"/>
      <c r="IH169" s="18"/>
      <c r="II169" s="18"/>
      <c r="IJ169" s="18"/>
      <c r="IK169" s="18"/>
      <c r="IL169" s="18"/>
      <c r="IM169" s="18"/>
      <c r="IN169" s="18"/>
      <c r="IO169" s="18"/>
      <c r="IP169" s="18"/>
      <c r="IQ169" s="18"/>
      <c r="IR169" s="18"/>
      <c r="IS169" s="18"/>
      <c r="IT169" s="18"/>
      <c r="IU169" s="18"/>
      <c r="IV169" s="18"/>
      <c r="IW169" s="18"/>
      <c r="IX169" s="18"/>
      <c r="IY169" s="18"/>
      <c r="IZ169" s="18"/>
    </row>
    <row r="170" spans="2:260" s="20" customFormat="1">
      <c r="B170" s="18"/>
      <c r="C170" s="22"/>
      <c r="D170" s="23"/>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c r="AH170" s="18"/>
      <c r="AI170" s="18"/>
      <c r="AJ170" s="18"/>
      <c r="AK170" s="18"/>
      <c r="AL170" s="18"/>
      <c r="AM170" s="18"/>
      <c r="AN170" s="18"/>
      <c r="AO170" s="18"/>
      <c r="AP170" s="18"/>
      <c r="AQ170" s="18"/>
      <c r="AR170" s="18"/>
      <c r="AS170" s="18"/>
      <c r="AT170" s="18"/>
      <c r="AU170" s="18"/>
      <c r="AV170" s="18"/>
      <c r="AW170" s="18"/>
      <c r="AX170" s="18"/>
      <c r="AY170" s="18"/>
      <c r="AZ170" s="18"/>
      <c r="BA170" s="18"/>
      <c r="BB170" s="18"/>
      <c r="BC170" s="18"/>
      <c r="BD170" s="18"/>
      <c r="BE170" s="18"/>
      <c r="BF170" s="18"/>
      <c r="BG170" s="18"/>
      <c r="BH170" s="18"/>
      <c r="BI170" s="18"/>
      <c r="BJ170" s="18"/>
      <c r="BK170" s="18"/>
      <c r="BL170" s="18"/>
      <c r="BM170" s="18"/>
      <c r="BN170" s="18"/>
      <c r="BO170" s="18"/>
      <c r="BP170" s="18"/>
      <c r="BQ170" s="18"/>
      <c r="BR170" s="18"/>
      <c r="BS170" s="18"/>
      <c r="BT170" s="18"/>
      <c r="BU170" s="18"/>
      <c r="BV170" s="18"/>
      <c r="BW170" s="18"/>
      <c r="BX170" s="18"/>
      <c r="BY170" s="18"/>
      <c r="BZ170" s="18"/>
      <c r="CA170" s="18"/>
      <c r="CB170" s="18"/>
      <c r="CC170" s="18"/>
      <c r="CD170" s="18"/>
      <c r="CE170" s="18"/>
      <c r="CF170" s="18"/>
      <c r="CG170" s="18"/>
      <c r="CH170" s="18"/>
      <c r="CI170" s="18"/>
      <c r="CJ170" s="18"/>
      <c r="CK170" s="18"/>
      <c r="CL170" s="18"/>
      <c r="CM170" s="18"/>
      <c r="CN170" s="18"/>
      <c r="CO170" s="18"/>
      <c r="CP170" s="18"/>
      <c r="CQ170" s="18"/>
      <c r="CR170" s="18"/>
      <c r="CS170" s="18"/>
      <c r="CT170" s="18"/>
      <c r="CU170" s="18"/>
      <c r="CV170" s="18"/>
      <c r="CW170" s="18"/>
      <c r="CX170" s="18"/>
      <c r="CY170" s="18"/>
      <c r="CZ170" s="18"/>
      <c r="DA170" s="18"/>
      <c r="DB170" s="18"/>
      <c r="DC170" s="18"/>
      <c r="DD170" s="18"/>
      <c r="DE170" s="18"/>
      <c r="DF170" s="18"/>
      <c r="DG170" s="18"/>
      <c r="DH170" s="18"/>
      <c r="DI170" s="18"/>
      <c r="DJ170" s="18"/>
      <c r="DK170" s="18"/>
      <c r="DL170" s="18"/>
      <c r="DM170" s="18"/>
      <c r="DN170" s="18"/>
      <c r="DO170" s="18"/>
      <c r="DP170" s="18"/>
      <c r="DQ170" s="18"/>
      <c r="DR170" s="18"/>
      <c r="DS170" s="18"/>
      <c r="DT170" s="18"/>
      <c r="DU170" s="18"/>
      <c r="DV170" s="18"/>
      <c r="DW170" s="18"/>
      <c r="DX170" s="18"/>
      <c r="DY170" s="18"/>
      <c r="DZ170" s="18"/>
      <c r="EA170" s="18"/>
      <c r="EB170" s="18"/>
      <c r="EC170" s="18"/>
      <c r="ED170" s="18"/>
      <c r="EE170" s="18"/>
      <c r="EF170" s="18"/>
      <c r="EG170" s="18"/>
      <c r="EH170" s="18"/>
      <c r="EI170" s="18"/>
      <c r="EJ170" s="18"/>
      <c r="EK170" s="18"/>
      <c r="EL170" s="18"/>
      <c r="EM170" s="18"/>
      <c r="EN170" s="18"/>
      <c r="EO170" s="18"/>
      <c r="EP170" s="18"/>
      <c r="EQ170" s="18"/>
      <c r="ER170" s="18"/>
      <c r="ES170" s="18"/>
      <c r="ET170" s="18"/>
      <c r="EU170" s="18"/>
      <c r="EV170" s="18"/>
      <c r="EW170" s="18"/>
      <c r="EX170" s="18"/>
      <c r="EY170" s="18"/>
      <c r="EZ170" s="18"/>
      <c r="FA170" s="18"/>
      <c r="FB170" s="18"/>
      <c r="FC170" s="18"/>
      <c r="FD170" s="18"/>
      <c r="FE170" s="18"/>
      <c r="FF170" s="18"/>
      <c r="FG170" s="18"/>
      <c r="FH170" s="18"/>
      <c r="FI170" s="18"/>
      <c r="FJ170" s="18"/>
      <c r="FK170" s="18"/>
      <c r="FL170" s="18"/>
      <c r="FM170" s="18"/>
      <c r="FN170" s="18"/>
      <c r="FO170" s="18"/>
      <c r="FP170" s="18"/>
      <c r="FQ170" s="18"/>
      <c r="FR170" s="18"/>
      <c r="FS170" s="18"/>
      <c r="FT170" s="18"/>
      <c r="FU170" s="18"/>
      <c r="FV170" s="18"/>
      <c r="FW170" s="18"/>
      <c r="FX170" s="18"/>
      <c r="FY170" s="18"/>
      <c r="FZ170" s="18"/>
      <c r="GA170" s="18"/>
      <c r="GB170" s="18"/>
      <c r="GC170" s="18"/>
      <c r="GD170" s="18"/>
      <c r="GE170" s="18"/>
      <c r="GF170" s="18"/>
      <c r="GG170" s="18"/>
      <c r="GH170" s="18"/>
      <c r="GI170" s="18"/>
      <c r="GJ170" s="18"/>
      <c r="GK170" s="18"/>
      <c r="GL170" s="18"/>
      <c r="GM170" s="18"/>
      <c r="GN170" s="18"/>
      <c r="GO170" s="18"/>
      <c r="GP170" s="18"/>
      <c r="GQ170" s="18"/>
      <c r="GR170" s="18"/>
      <c r="GS170" s="18"/>
      <c r="GT170" s="18"/>
      <c r="GU170" s="18"/>
      <c r="GV170" s="18"/>
      <c r="GW170" s="18"/>
      <c r="GX170" s="18"/>
      <c r="GY170" s="18"/>
      <c r="GZ170" s="18"/>
      <c r="HA170" s="18"/>
      <c r="HB170" s="18"/>
      <c r="HC170" s="18"/>
      <c r="HD170" s="18"/>
      <c r="HE170" s="18"/>
      <c r="HF170" s="18"/>
      <c r="HG170" s="18"/>
      <c r="HH170" s="18"/>
      <c r="HI170" s="18"/>
      <c r="HJ170" s="18"/>
      <c r="HK170" s="18"/>
      <c r="HL170" s="18"/>
      <c r="HM170" s="18"/>
      <c r="HN170" s="18"/>
      <c r="HO170" s="18"/>
      <c r="HP170" s="18"/>
      <c r="HQ170" s="18"/>
      <c r="HR170" s="18"/>
      <c r="HS170" s="18"/>
      <c r="HT170" s="18"/>
      <c r="HU170" s="18"/>
      <c r="HV170" s="18"/>
      <c r="HW170" s="18"/>
      <c r="HX170" s="18"/>
      <c r="HY170" s="18"/>
      <c r="HZ170" s="18"/>
      <c r="IA170" s="18"/>
      <c r="IB170" s="18"/>
      <c r="IC170" s="18"/>
      <c r="ID170" s="18"/>
      <c r="IE170" s="18"/>
      <c r="IF170" s="18"/>
      <c r="IG170" s="18"/>
      <c r="IH170" s="18"/>
      <c r="II170" s="18"/>
      <c r="IJ170" s="18"/>
      <c r="IK170" s="18"/>
      <c r="IL170" s="18"/>
      <c r="IM170" s="18"/>
      <c r="IN170" s="18"/>
      <c r="IO170" s="18"/>
      <c r="IP170" s="18"/>
      <c r="IQ170" s="18"/>
      <c r="IR170" s="18"/>
      <c r="IS170" s="18"/>
      <c r="IT170" s="18"/>
      <c r="IU170" s="18"/>
      <c r="IV170" s="18"/>
      <c r="IW170" s="18"/>
      <c r="IX170" s="18"/>
      <c r="IY170" s="18"/>
      <c r="IZ170" s="18"/>
    </row>
    <row r="171" spans="2:260" s="20" customFormat="1">
      <c r="B171" s="18"/>
      <c r="C171" s="22"/>
      <c r="D171" s="23"/>
      <c r="E171" s="18"/>
      <c r="F171" s="18"/>
      <c r="G171" s="18"/>
      <c r="H171" s="18"/>
      <c r="I171" s="18"/>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c r="AH171" s="18"/>
      <c r="AI171" s="18"/>
      <c r="AJ171" s="18"/>
      <c r="AK171" s="18"/>
      <c r="AL171" s="18"/>
      <c r="AM171" s="18"/>
      <c r="AN171" s="18"/>
      <c r="AO171" s="18"/>
      <c r="AP171" s="18"/>
      <c r="AQ171" s="18"/>
      <c r="AR171" s="18"/>
      <c r="AS171" s="18"/>
      <c r="AT171" s="18"/>
      <c r="AU171" s="18"/>
      <c r="AV171" s="18"/>
      <c r="AW171" s="18"/>
      <c r="AX171" s="18"/>
      <c r="AY171" s="18"/>
      <c r="AZ171" s="18"/>
      <c r="BA171" s="18"/>
      <c r="BB171" s="18"/>
      <c r="BC171" s="18"/>
      <c r="BD171" s="18"/>
      <c r="BE171" s="18"/>
      <c r="BF171" s="18"/>
      <c r="BG171" s="18"/>
      <c r="BH171" s="18"/>
      <c r="BI171" s="18"/>
      <c r="BJ171" s="18"/>
      <c r="BK171" s="18"/>
      <c r="BL171" s="18"/>
      <c r="BM171" s="18"/>
      <c r="BN171" s="18"/>
      <c r="BO171" s="18"/>
      <c r="BP171" s="18"/>
      <c r="BQ171" s="18"/>
      <c r="BR171" s="18"/>
      <c r="BS171" s="18"/>
      <c r="BT171" s="18"/>
      <c r="BU171" s="18"/>
      <c r="BV171" s="18"/>
      <c r="BW171" s="18"/>
      <c r="BX171" s="18"/>
      <c r="BY171" s="18"/>
      <c r="BZ171" s="18"/>
      <c r="CA171" s="18"/>
      <c r="CB171" s="18"/>
      <c r="CC171" s="18"/>
      <c r="CD171" s="18"/>
      <c r="CE171" s="18"/>
      <c r="CF171" s="18"/>
      <c r="CG171" s="18"/>
      <c r="CH171" s="18"/>
      <c r="CI171" s="18"/>
      <c r="CJ171" s="18"/>
      <c r="CK171" s="18"/>
      <c r="CL171" s="18"/>
      <c r="CM171" s="18"/>
      <c r="CN171" s="18"/>
      <c r="CO171" s="18"/>
      <c r="CP171" s="18"/>
      <c r="CQ171" s="18"/>
      <c r="CR171" s="18"/>
      <c r="CS171" s="18"/>
      <c r="CT171" s="18"/>
      <c r="CU171" s="18"/>
      <c r="CV171" s="18"/>
      <c r="CW171" s="18"/>
      <c r="CX171" s="18"/>
      <c r="CY171" s="18"/>
      <c r="CZ171" s="18"/>
      <c r="DA171" s="18"/>
      <c r="DB171" s="18"/>
      <c r="DC171" s="18"/>
      <c r="DD171" s="18"/>
      <c r="DE171" s="18"/>
      <c r="DF171" s="18"/>
      <c r="DG171" s="18"/>
      <c r="DH171" s="18"/>
      <c r="DI171" s="18"/>
      <c r="DJ171" s="18"/>
      <c r="DK171" s="18"/>
      <c r="DL171" s="18"/>
      <c r="DM171" s="18"/>
      <c r="DN171" s="18"/>
      <c r="DO171" s="18"/>
      <c r="DP171" s="18"/>
      <c r="DQ171" s="18"/>
      <c r="DR171" s="18"/>
      <c r="DS171" s="18"/>
      <c r="DT171" s="18"/>
      <c r="DU171" s="18"/>
      <c r="DV171" s="18"/>
      <c r="DW171" s="18"/>
      <c r="DX171" s="18"/>
      <c r="DY171" s="18"/>
      <c r="DZ171" s="18"/>
      <c r="EA171" s="18"/>
      <c r="EB171" s="18"/>
      <c r="EC171" s="18"/>
      <c r="ED171" s="18"/>
      <c r="EE171" s="18"/>
      <c r="EF171" s="18"/>
      <c r="EG171" s="18"/>
      <c r="EH171" s="18"/>
      <c r="EI171" s="18"/>
      <c r="EJ171" s="18"/>
      <c r="EK171" s="18"/>
      <c r="EL171" s="18"/>
      <c r="EM171" s="18"/>
      <c r="EN171" s="18"/>
      <c r="EO171" s="18"/>
      <c r="EP171" s="18"/>
      <c r="EQ171" s="18"/>
      <c r="ER171" s="18"/>
      <c r="ES171" s="18"/>
      <c r="ET171" s="18"/>
      <c r="EU171" s="18"/>
      <c r="EV171" s="18"/>
      <c r="EW171" s="18"/>
      <c r="EX171" s="18"/>
      <c r="EY171" s="18"/>
      <c r="EZ171" s="18"/>
      <c r="FA171" s="18"/>
      <c r="FB171" s="18"/>
      <c r="FC171" s="18"/>
      <c r="FD171" s="18"/>
      <c r="FE171" s="18"/>
      <c r="FF171" s="18"/>
      <c r="FG171" s="18"/>
      <c r="FH171" s="18"/>
      <c r="FI171" s="18"/>
      <c r="FJ171" s="18"/>
      <c r="FK171" s="18"/>
      <c r="FL171" s="18"/>
      <c r="FM171" s="18"/>
      <c r="FN171" s="18"/>
      <c r="FO171" s="18"/>
      <c r="FP171" s="18"/>
      <c r="FQ171" s="18"/>
      <c r="FR171" s="18"/>
      <c r="FS171" s="18"/>
      <c r="FT171" s="18"/>
      <c r="FU171" s="18"/>
      <c r="FV171" s="18"/>
      <c r="FW171" s="18"/>
      <c r="FX171" s="18"/>
      <c r="FY171" s="18"/>
      <c r="FZ171" s="18"/>
      <c r="GA171" s="18"/>
      <c r="GB171" s="18"/>
      <c r="GC171" s="18"/>
      <c r="GD171" s="18"/>
      <c r="GE171" s="18"/>
      <c r="GF171" s="18"/>
      <c r="GG171" s="18"/>
      <c r="GH171" s="18"/>
      <c r="GI171" s="18"/>
      <c r="GJ171" s="18"/>
      <c r="GK171" s="18"/>
      <c r="GL171" s="18"/>
      <c r="GM171" s="18"/>
      <c r="GN171" s="18"/>
      <c r="GO171" s="18"/>
      <c r="GP171" s="18"/>
      <c r="GQ171" s="18"/>
      <c r="GR171" s="18"/>
      <c r="GS171" s="18"/>
      <c r="GT171" s="18"/>
      <c r="GU171" s="18"/>
      <c r="GV171" s="18"/>
      <c r="GW171" s="18"/>
      <c r="GX171" s="18"/>
      <c r="GY171" s="18"/>
      <c r="GZ171" s="18"/>
      <c r="HA171" s="18"/>
      <c r="HB171" s="18"/>
      <c r="HC171" s="18"/>
      <c r="HD171" s="18"/>
      <c r="HE171" s="18"/>
      <c r="HF171" s="18"/>
      <c r="HG171" s="18"/>
      <c r="HH171" s="18"/>
      <c r="HI171" s="18"/>
      <c r="HJ171" s="18"/>
      <c r="HK171" s="18"/>
      <c r="HL171" s="18"/>
      <c r="HM171" s="18"/>
      <c r="HN171" s="18"/>
      <c r="HO171" s="18"/>
      <c r="HP171" s="18"/>
      <c r="HQ171" s="18"/>
      <c r="HR171" s="18"/>
      <c r="HS171" s="18"/>
      <c r="HT171" s="18"/>
      <c r="HU171" s="18"/>
      <c r="HV171" s="18"/>
      <c r="HW171" s="18"/>
      <c r="HX171" s="18"/>
      <c r="HY171" s="18"/>
      <c r="HZ171" s="18"/>
      <c r="IA171" s="18"/>
      <c r="IB171" s="18"/>
      <c r="IC171" s="18"/>
      <c r="ID171" s="18"/>
      <c r="IE171" s="18"/>
      <c r="IF171" s="18"/>
      <c r="IG171" s="18"/>
      <c r="IH171" s="18"/>
      <c r="II171" s="18"/>
      <c r="IJ171" s="18"/>
      <c r="IK171" s="18"/>
      <c r="IL171" s="18"/>
      <c r="IM171" s="18"/>
      <c r="IN171" s="18"/>
      <c r="IO171" s="18"/>
      <c r="IP171" s="18"/>
      <c r="IQ171" s="18"/>
      <c r="IR171" s="18"/>
      <c r="IS171" s="18"/>
      <c r="IT171" s="18"/>
      <c r="IU171" s="18"/>
      <c r="IV171" s="18"/>
      <c r="IW171" s="18"/>
      <c r="IX171" s="18"/>
      <c r="IY171" s="18"/>
      <c r="IZ171" s="18"/>
    </row>
    <row r="172" spans="2:260" s="20" customFormat="1">
      <c r="B172" s="18"/>
      <c r="C172" s="22"/>
      <c r="D172" s="23"/>
      <c r="E172" s="18"/>
      <c r="F172" s="18"/>
      <c r="G172" s="18"/>
      <c r="H172" s="18"/>
      <c r="I172" s="18"/>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18"/>
      <c r="AG172" s="18"/>
      <c r="AH172" s="18"/>
      <c r="AI172" s="18"/>
      <c r="AJ172" s="18"/>
      <c r="AK172" s="18"/>
      <c r="AL172" s="18"/>
      <c r="AM172" s="18"/>
      <c r="AN172" s="18"/>
      <c r="AO172" s="18"/>
      <c r="AP172" s="18"/>
      <c r="AQ172" s="18"/>
      <c r="AR172" s="18"/>
      <c r="AS172" s="18"/>
      <c r="AT172" s="18"/>
      <c r="AU172" s="18"/>
      <c r="AV172" s="18"/>
      <c r="AW172" s="18"/>
      <c r="AX172" s="18"/>
      <c r="AY172" s="18"/>
      <c r="AZ172" s="18"/>
      <c r="BA172" s="18"/>
      <c r="BB172" s="18"/>
      <c r="BC172" s="18"/>
      <c r="BD172" s="18"/>
      <c r="BE172" s="18"/>
      <c r="BF172" s="18"/>
      <c r="BG172" s="18"/>
      <c r="BH172" s="18"/>
      <c r="BI172" s="18"/>
      <c r="BJ172" s="18"/>
      <c r="BK172" s="18"/>
      <c r="BL172" s="18"/>
      <c r="BM172" s="18"/>
      <c r="BN172" s="18"/>
      <c r="BO172" s="18"/>
      <c r="BP172" s="18"/>
      <c r="BQ172" s="18"/>
      <c r="BR172" s="18"/>
      <c r="BS172" s="18"/>
      <c r="BT172" s="18"/>
      <c r="BU172" s="18"/>
      <c r="BV172" s="18"/>
      <c r="BW172" s="18"/>
      <c r="BX172" s="18"/>
      <c r="BY172" s="18"/>
      <c r="BZ172" s="18"/>
      <c r="CA172" s="18"/>
      <c r="CB172" s="18"/>
      <c r="CC172" s="18"/>
      <c r="CD172" s="18"/>
      <c r="CE172" s="18"/>
      <c r="CF172" s="18"/>
      <c r="CG172" s="18"/>
      <c r="CH172" s="18"/>
      <c r="CI172" s="18"/>
      <c r="CJ172" s="18"/>
      <c r="CK172" s="18"/>
      <c r="CL172" s="18"/>
      <c r="CM172" s="18"/>
      <c r="CN172" s="18"/>
      <c r="CO172" s="18"/>
      <c r="CP172" s="18"/>
      <c r="CQ172" s="18"/>
      <c r="CR172" s="18"/>
      <c r="CS172" s="18"/>
      <c r="CT172" s="18"/>
      <c r="CU172" s="18"/>
      <c r="CV172" s="18"/>
      <c r="CW172" s="18"/>
      <c r="CX172" s="18"/>
      <c r="CY172" s="18"/>
      <c r="CZ172" s="18"/>
      <c r="DA172" s="18"/>
      <c r="DB172" s="18"/>
      <c r="DC172" s="18"/>
      <c r="DD172" s="18"/>
      <c r="DE172" s="18"/>
      <c r="DF172" s="18"/>
      <c r="DG172" s="18"/>
      <c r="DH172" s="18"/>
      <c r="DI172" s="18"/>
      <c r="DJ172" s="18"/>
      <c r="DK172" s="18"/>
      <c r="DL172" s="18"/>
      <c r="DM172" s="18"/>
      <c r="DN172" s="18"/>
      <c r="DO172" s="18"/>
      <c r="DP172" s="18"/>
      <c r="DQ172" s="18"/>
      <c r="DR172" s="18"/>
      <c r="DS172" s="18"/>
      <c r="DT172" s="18"/>
      <c r="DU172" s="18"/>
      <c r="DV172" s="18"/>
      <c r="DW172" s="18"/>
      <c r="DX172" s="18"/>
      <c r="DY172" s="18"/>
      <c r="DZ172" s="18"/>
      <c r="EA172" s="18"/>
      <c r="EB172" s="18"/>
      <c r="EC172" s="18"/>
      <c r="ED172" s="18"/>
      <c r="EE172" s="18"/>
      <c r="EF172" s="18"/>
      <c r="EG172" s="18"/>
      <c r="EH172" s="18"/>
      <c r="EI172" s="18"/>
      <c r="EJ172" s="18"/>
      <c r="EK172" s="18"/>
      <c r="EL172" s="18"/>
      <c r="EM172" s="18"/>
      <c r="EN172" s="18"/>
      <c r="EO172" s="18"/>
      <c r="EP172" s="18"/>
      <c r="EQ172" s="18"/>
      <c r="ER172" s="18"/>
      <c r="ES172" s="18"/>
      <c r="ET172" s="18"/>
      <c r="EU172" s="18"/>
      <c r="EV172" s="18"/>
      <c r="EW172" s="18"/>
      <c r="EX172" s="18"/>
      <c r="EY172" s="18"/>
      <c r="EZ172" s="18"/>
      <c r="FA172" s="18"/>
      <c r="FB172" s="18"/>
      <c r="FC172" s="18"/>
      <c r="FD172" s="18"/>
      <c r="FE172" s="18"/>
      <c r="FF172" s="18"/>
      <c r="FG172" s="18"/>
      <c r="FH172" s="18"/>
      <c r="FI172" s="18"/>
      <c r="FJ172" s="18"/>
      <c r="FK172" s="18"/>
      <c r="FL172" s="18"/>
      <c r="FM172" s="18"/>
      <c r="FN172" s="18"/>
      <c r="FO172" s="18"/>
      <c r="FP172" s="18"/>
      <c r="FQ172" s="18"/>
      <c r="FR172" s="18"/>
      <c r="FS172" s="18"/>
      <c r="FT172" s="18"/>
      <c r="FU172" s="18"/>
      <c r="FV172" s="18"/>
      <c r="FW172" s="18"/>
      <c r="FX172" s="18"/>
      <c r="FY172" s="18"/>
      <c r="FZ172" s="18"/>
      <c r="GA172" s="18"/>
      <c r="GB172" s="18"/>
      <c r="GC172" s="18"/>
      <c r="GD172" s="18"/>
      <c r="GE172" s="18"/>
      <c r="GF172" s="18"/>
      <c r="GG172" s="18"/>
      <c r="GH172" s="18"/>
      <c r="GI172" s="18"/>
      <c r="GJ172" s="18"/>
      <c r="GK172" s="18"/>
      <c r="GL172" s="18"/>
      <c r="GM172" s="18"/>
      <c r="GN172" s="18"/>
      <c r="GO172" s="18"/>
      <c r="GP172" s="18"/>
      <c r="GQ172" s="18"/>
      <c r="GR172" s="18"/>
      <c r="GS172" s="18"/>
      <c r="GT172" s="18"/>
      <c r="GU172" s="18"/>
      <c r="GV172" s="18"/>
      <c r="GW172" s="18"/>
      <c r="GX172" s="18"/>
      <c r="GY172" s="18"/>
      <c r="GZ172" s="18"/>
      <c r="HA172" s="18"/>
      <c r="HB172" s="18"/>
      <c r="HC172" s="18"/>
      <c r="HD172" s="18"/>
      <c r="HE172" s="18"/>
      <c r="HF172" s="18"/>
      <c r="HG172" s="18"/>
      <c r="HH172" s="18"/>
      <c r="HI172" s="18"/>
      <c r="HJ172" s="18"/>
      <c r="HK172" s="18"/>
      <c r="HL172" s="18"/>
      <c r="HM172" s="18"/>
      <c r="HN172" s="18"/>
      <c r="HO172" s="18"/>
      <c r="HP172" s="18"/>
      <c r="HQ172" s="18"/>
      <c r="HR172" s="18"/>
      <c r="HS172" s="18"/>
      <c r="HT172" s="18"/>
      <c r="HU172" s="18"/>
      <c r="HV172" s="18"/>
      <c r="HW172" s="18"/>
      <c r="HX172" s="18"/>
      <c r="HY172" s="18"/>
      <c r="HZ172" s="18"/>
      <c r="IA172" s="18"/>
      <c r="IB172" s="18"/>
      <c r="IC172" s="18"/>
      <c r="ID172" s="18"/>
      <c r="IE172" s="18"/>
      <c r="IF172" s="18"/>
      <c r="IG172" s="18"/>
      <c r="IH172" s="18"/>
      <c r="II172" s="18"/>
      <c r="IJ172" s="18"/>
      <c r="IK172" s="18"/>
      <c r="IL172" s="18"/>
      <c r="IM172" s="18"/>
      <c r="IN172" s="18"/>
      <c r="IO172" s="18"/>
      <c r="IP172" s="18"/>
      <c r="IQ172" s="18"/>
      <c r="IR172" s="18"/>
      <c r="IS172" s="18"/>
      <c r="IT172" s="18"/>
      <c r="IU172" s="18"/>
      <c r="IV172" s="18"/>
      <c r="IW172" s="18"/>
      <c r="IX172" s="18"/>
      <c r="IY172" s="18"/>
      <c r="IZ172" s="18"/>
    </row>
    <row r="173" spans="2:260" s="20" customFormat="1">
      <c r="B173" s="18"/>
      <c r="C173" s="22"/>
      <c r="D173" s="23"/>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c r="AI173" s="18"/>
      <c r="AJ173" s="18"/>
      <c r="AK173" s="18"/>
      <c r="AL173" s="18"/>
      <c r="AM173" s="18"/>
      <c r="AN173" s="18"/>
      <c r="AO173" s="18"/>
      <c r="AP173" s="18"/>
      <c r="AQ173" s="18"/>
      <c r="AR173" s="18"/>
      <c r="AS173" s="18"/>
      <c r="AT173" s="18"/>
      <c r="AU173" s="18"/>
      <c r="AV173" s="18"/>
      <c r="AW173" s="18"/>
      <c r="AX173" s="18"/>
      <c r="AY173" s="18"/>
      <c r="AZ173" s="18"/>
      <c r="BA173" s="18"/>
      <c r="BB173" s="18"/>
      <c r="BC173" s="18"/>
      <c r="BD173" s="18"/>
      <c r="BE173" s="18"/>
      <c r="BF173" s="18"/>
      <c r="BG173" s="18"/>
      <c r="BH173" s="18"/>
      <c r="BI173" s="18"/>
      <c r="BJ173" s="18"/>
      <c r="BK173" s="18"/>
      <c r="BL173" s="18"/>
      <c r="BM173" s="18"/>
      <c r="BN173" s="18"/>
      <c r="BO173" s="18"/>
      <c r="BP173" s="18"/>
      <c r="BQ173" s="18"/>
      <c r="BR173" s="18"/>
      <c r="BS173" s="18"/>
      <c r="BT173" s="18"/>
      <c r="BU173" s="18"/>
      <c r="BV173" s="18"/>
      <c r="BW173" s="18"/>
      <c r="BX173" s="18"/>
      <c r="BY173" s="18"/>
      <c r="BZ173" s="18"/>
      <c r="CA173" s="18"/>
      <c r="CB173" s="18"/>
      <c r="CC173" s="18"/>
      <c r="CD173" s="18"/>
      <c r="CE173" s="18"/>
      <c r="CF173" s="18"/>
      <c r="CG173" s="18"/>
      <c r="CH173" s="18"/>
      <c r="CI173" s="18"/>
      <c r="CJ173" s="18"/>
      <c r="CK173" s="18"/>
      <c r="CL173" s="18"/>
      <c r="CM173" s="18"/>
      <c r="CN173" s="18"/>
      <c r="CO173" s="18"/>
      <c r="CP173" s="18"/>
      <c r="CQ173" s="18"/>
      <c r="CR173" s="18"/>
      <c r="CS173" s="18"/>
      <c r="CT173" s="18"/>
      <c r="CU173" s="18"/>
      <c r="CV173" s="18"/>
      <c r="CW173" s="18"/>
      <c r="CX173" s="18"/>
      <c r="CY173" s="18"/>
      <c r="CZ173" s="18"/>
      <c r="DA173" s="18"/>
      <c r="DB173" s="18"/>
      <c r="DC173" s="18"/>
      <c r="DD173" s="18"/>
      <c r="DE173" s="18"/>
      <c r="DF173" s="18"/>
      <c r="DG173" s="18"/>
      <c r="DH173" s="18"/>
      <c r="DI173" s="18"/>
      <c r="DJ173" s="18"/>
      <c r="DK173" s="18"/>
      <c r="DL173" s="18"/>
      <c r="DM173" s="18"/>
      <c r="DN173" s="18"/>
      <c r="DO173" s="18"/>
      <c r="DP173" s="18"/>
      <c r="DQ173" s="18"/>
      <c r="DR173" s="18"/>
      <c r="DS173" s="18"/>
      <c r="DT173" s="18"/>
      <c r="DU173" s="18"/>
      <c r="DV173" s="18"/>
      <c r="DW173" s="18"/>
      <c r="DX173" s="18"/>
      <c r="DY173" s="18"/>
      <c r="DZ173" s="18"/>
      <c r="EA173" s="18"/>
      <c r="EB173" s="18"/>
      <c r="EC173" s="18"/>
      <c r="ED173" s="18"/>
      <c r="EE173" s="18"/>
      <c r="EF173" s="18"/>
      <c r="EG173" s="18"/>
      <c r="EH173" s="18"/>
      <c r="EI173" s="18"/>
      <c r="EJ173" s="18"/>
      <c r="EK173" s="18"/>
      <c r="EL173" s="18"/>
      <c r="EM173" s="18"/>
      <c r="EN173" s="18"/>
      <c r="EO173" s="18"/>
      <c r="EP173" s="18"/>
      <c r="EQ173" s="18"/>
      <c r="ER173" s="18"/>
      <c r="ES173" s="18"/>
      <c r="ET173" s="18"/>
      <c r="EU173" s="18"/>
      <c r="EV173" s="18"/>
      <c r="EW173" s="18"/>
      <c r="EX173" s="18"/>
      <c r="EY173" s="18"/>
      <c r="EZ173" s="18"/>
      <c r="FA173" s="18"/>
      <c r="FB173" s="18"/>
      <c r="FC173" s="18"/>
      <c r="FD173" s="18"/>
      <c r="FE173" s="18"/>
      <c r="FF173" s="18"/>
      <c r="FG173" s="18"/>
      <c r="FH173" s="18"/>
      <c r="FI173" s="18"/>
      <c r="FJ173" s="18"/>
      <c r="FK173" s="18"/>
      <c r="FL173" s="18"/>
      <c r="FM173" s="18"/>
      <c r="FN173" s="18"/>
      <c r="FO173" s="18"/>
      <c r="FP173" s="18"/>
      <c r="FQ173" s="18"/>
      <c r="FR173" s="18"/>
      <c r="FS173" s="18"/>
      <c r="FT173" s="18"/>
      <c r="FU173" s="18"/>
      <c r="FV173" s="18"/>
      <c r="FW173" s="18"/>
      <c r="FX173" s="18"/>
      <c r="FY173" s="18"/>
      <c r="FZ173" s="18"/>
      <c r="GA173" s="18"/>
      <c r="GB173" s="18"/>
      <c r="GC173" s="18"/>
      <c r="GD173" s="18"/>
      <c r="GE173" s="18"/>
      <c r="GF173" s="18"/>
      <c r="GG173" s="18"/>
      <c r="GH173" s="18"/>
      <c r="GI173" s="18"/>
      <c r="GJ173" s="18"/>
      <c r="GK173" s="18"/>
      <c r="GL173" s="18"/>
      <c r="GM173" s="18"/>
      <c r="GN173" s="18"/>
      <c r="GO173" s="18"/>
      <c r="GP173" s="18"/>
      <c r="GQ173" s="18"/>
      <c r="GR173" s="18"/>
      <c r="GS173" s="18"/>
      <c r="GT173" s="18"/>
      <c r="GU173" s="18"/>
      <c r="GV173" s="18"/>
      <c r="GW173" s="18"/>
      <c r="GX173" s="18"/>
      <c r="GY173" s="18"/>
      <c r="GZ173" s="18"/>
      <c r="HA173" s="18"/>
      <c r="HB173" s="18"/>
      <c r="HC173" s="18"/>
      <c r="HD173" s="18"/>
      <c r="HE173" s="18"/>
      <c r="HF173" s="18"/>
      <c r="HG173" s="18"/>
      <c r="HH173" s="18"/>
      <c r="HI173" s="18"/>
      <c r="HJ173" s="18"/>
      <c r="HK173" s="18"/>
      <c r="HL173" s="18"/>
      <c r="HM173" s="18"/>
      <c r="HN173" s="18"/>
      <c r="HO173" s="18"/>
      <c r="HP173" s="18"/>
      <c r="HQ173" s="18"/>
      <c r="HR173" s="18"/>
      <c r="HS173" s="18"/>
      <c r="HT173" s="18"/>
      <c r="HU173" s="18"/>
      <c r="HV173" s="18"/>
      <c r="HW173" s="18"/>
      <c r="HX173" s="18"/>
      <c r="HY173" s="18"/>
      <c r="HZ173" s="18"/>
      <c r="IA173" s="18"/>
      <c r="IB173" s="18"/>
      <c r="IC173" s="18"/>
      <c r="ID173" s="18"/>
      <c r="IE173" s="18"/>
      <c r="IF173" s="18"/>
      <c r="IG173" s="18"/>
      <c r="IH173" s="18"/>
      <c r="II173" s="18"/>
      <c r="IJ173" s="18"/>
      <c r="IK173" s="18"/>
      <c r="IL173" s="18"/>
      <c r="IM173" s="18"/>
      <c r="IN173" s="18"/>
      <c r="IO173" s="18"/>
      <c r="IP173" s="18"/>
      <c r="IQ173" s="18"/>
      <c r="IR173" s="18"/>
      <c r="IS173" s="18"/>
      <c r="IT173" s="18"/>
      <c r="IU173" s="18"/>
      <c r="IV173" s="18"/>
      <c r="IW173" s="18"/>
      <c r="IX173" s="18"/>
      <c r="IY173" s="18"/>
      <c r="IZ173" s="18"/>
    </row>
    <row r="174" spans="2:260" s="20" customFormat="1">
      <c r="B174" s="18"/>
      <c r="C174" s="22"/>
      <c r="D174" s="23"/>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c r="AM174" s="18"/>
      <c r="AN174" s="18"/>
      <c r="AO174" s="18"/>
      <c r="AP174" s="18"/>
      <c r="AQ174" s="18"/>
      <c r="AR174" s="18"/>
      <c r="AS174" s="18"/>
      <c r="AT174" s="18"/>
      <c r="AU174" s="18"/>
      <c r="AV174" s="18"/>
      <c r="AW174" s="18"/>
      <c r="AX174" s="18"/>
      <c r="AY174" s="18"/>
      <c r="AZ174" s="18"/>
      <c r="BA174" s="18"/>
      <c r="BB174" s="18"/>
      <c r="BC174" s="18"/>
      <c r="BD174" s="18"/>
      <c r="BE174" s="18"/>
      <c r="BF174" s="18"/>
      <c r="BG174" s="18"/>
      <c r="BH174" s="18"/>
      <c r="BI174" s="18"/>
      <c r="BJ174" s="18"/>
      <c r="BK174" s="18"/>
      <c r="BL174" s="18"/>
      <c r="BM174" s="18"/>
      <c r="BN174" s="18"/>
      <c r="BO174" s="18"/>
      <c r="BP174" s="18"/>
      <c r="BQ174" s="18"/>
      <c r="BR174" s="18"/>
      <c r="BS174" s="18"/>
      <c r="BT174" s="18"/>
      <c r="BU174" s="18"/>
      <c r="BV174" s="18"/>
      <c r="BW174" s="18"/>
      <c r="BX174" s="18"/>
      <c r="BY174" s="18"/>
      <c r="BZ174" s="18"/>
      <c r="CA174" s="18"/>
      <c r="CB174" s="18"/>
      <c r="CC174" s="18"/>
      <c r="CD174" s="18"/>
      <c r="CE174" s="18"/>
      <c r="CF174" s="18"/>
      <c r="CG174" s="18"/>
      <c r="CH174" s="18"/>
      <c r="CI174" s="18"/>
      <c r="CJ174" s="18"/>
      <c r="CK174" s="18"/>
      <c r="CL174" s="18"/>
      <c r="CM174" s="18"/>
      <c r="CN174" s="18"/>
      <c r="CO174" s="18"/>
      <c r="CP174" s="18"/>
      <c r="CQ174" s="18"/>
      <c r="CR174" s="18"/>
      <c r="CS174" s="18"/>
      <c r="CT174" s="18"/>
      <c r="CU174" s="18"/>
      <c r="CV174" s="18"/>
      <c r="CW174" s="18"/>
      <c r="CX174" s="18"/>
      <c r="CY174" s="18"/>
      <c r="CZ174" s="18"/>
      <c r="DA174" s="18"/>
      <c r="DB174" s="18"/>
      <c r="DC174" s="18"/>
      <c r="DD174" s="18"/>
      <c r="DE174" s="18"/>
      <c r="DF174" s="18"/>
      <c r="DG174" s="18"/>
      <c r="DH174" s="18"/>
      <c r="DI174" s="18"/>
      <c r="DJ174" s="18"/>
      <c r="DK174" s="18"/>
      <c r="DL174" s="18"/>
      <c r="DM174" s="18"/>
      <c r="DN174" s="18"/>
      <c r="DO174" s="18"/>
      <c r="DP174" s="18"/>
      <c r="DQ174" s="18"/>
      <c r="DR174" s="18"/>
      <c r="DS174" s="18"/>
      <c r="DT174" s="18"/>
      <c r="DU174" s="18"/>
      <c r="DV174" s="18"/>
      <c r="DW174" s="18"/>
      <c r="DX174" s="18"/>
      <c r="DY174" s="18"/>
      <c r="DZ174" s="18"/>
      <c r="EA174" s="18"/>
      <c r="EB174" s="18"/>
      <c r="EC174" s="18"/>
      <c r="ED174" s="18"/>
      <c r="EE174" s="18"/>
      <c r="EF174" s="18"/>
      <c r="EG174" s="18"/>
      <c r="EH174" s="18"/>
      <c r="EI174" s="18"/>
      <c r="EJ174" s="18"/>
      <c r="EK174" s="18"/>
      <c r="EL174" s="18"/>
      <c r="EM174" s="18"/>
      <c r="EN174" s="18"/>
      <c r="EO174" s="18"/>
      <c r="EP174" s="18"/>
      <c r="EQ174" s="18"/>
      <c r="ER174" s="18"/>
      <c r="ES174" s="18"/>
      <c r="ET174" s="18"/>
      <c r="EU174" s="18"/>
      <c r="EV174" s="18"/>
      <c r="EW174" s="18"/>
      <c r="EX174" s="18"/>
      <c r="EY174" s="18"/>
      <c r="EZ174" s="18"/>
      <c r="FA174" s="18"/>
      <c r="FB174" s="18"/>
      <c r="FC174" s="18"/>
      <c r="FD174" s="18"/>
      <c r="FE174" s="18"/>
      <c r="FF174" s="18"/>
      <c r="FG174" s="18"/>
      <c r="FH174" s="18"/>
      <c r="FI174" s="18"/>
      <c r="FJ174" s="18"/>
      <c r="FK174" s="18"/>
      <c r="FL174" s="18"/>
      <c r="FM174" s="18"/>
      <c r="FN174" s="18"/>
      <c r="FO174" s="18"/>
      <c r="FP174" s="18"/>
      <c r="FQ174" s="18"/>
      <c r="FR174" s="18"/>
      <c r="FS174" s="18"/>
      <c r="FT174" s="18"/>
      <c r="FU174" s="18"/>
      <c r="FV174" s="18"/>
      <c r="FW174" s="18"/>
      <c r="FX174" s="18"/>
      <c r="FY174" s="18"/>
      <c r="FZ174" s="18"/>
      <c r="GA174" s="18"/>
      <c r="GB174" s="18"/>
      <c r="GC174" s="18"/>
      <c r="GD174" s="18"/>
      <c r="GE174" s="18"/>
      <c r="GF174" s="18"/>
      <c r="GG174" s="18"/>
      <c r="GH174" s="18"/>
      <c r="GI174" s="18"/>
      <c r="GJ174" s="18"/>
      <c r="GK174" s="18"/>
      <c r="GL174" s="18"/>
      <c r="GM174" s="18"/>
      <c r="GN174" s="18"/>
      <c r="GO174" s="18"/>
      <c r="GP174" s="18"/>
      <c r="GQ174" s="18"/>
      <c r="GR174" s="18"/>
      <c r="GS174" s="18"/>
      <c r="GT174" s="18"/>
      <c r="GU174" s="18"/>
      <c r="GV174" s="18"/>
      <c r="GW174" s="18"/>
      <c r="GX174" s="18"/>
      <c r="GY174" s="18"/>
      <c r="GZ174" s="18"/>
      <c r="HA174" s="18"/>
      <c r="HB174" s="18"/>
      <c r="HC174" s="18"/>
      <c r="HD174" s="18"/>
      <c r="HE174" s="18"/>
      <c r="HF174" s="18"/>
      <c r="HG174" s="18"/>
      <c r="HH174" s="18"/>
      <c r="HI174" s="18"/>
      <c r="HJ174" s="18"/>
      <c r="HK174" s="18"/>
      <c r="HL174" s="18"/>
      <c r="HM174" s="18"/>
      <c r="HN174" s="18"/>
      <c r="HO174" s="18"/>
      <c r="HP174" s="18"/>
      <c r="HQ174" s="18"/>
      <c r="HR174" s="18"/>
      <c r="HS174" s="18"/>
      <c r="HT174" s="18"/>
      <c r="HU174" s="18"/>
      <c r="HV174" s="18"/>
      <c r="HW174" s="18"/>
      <c r="HX174" s="18"/>
      <c r="HY174" s="18"/>
      <c r="HZ174" s="18"/>
      <c r="IA174" s="18"/>
      <c r="IB174" s="18"/>
      <c r="IC174" s="18"/>
      <c r="ID174" s="18"/>
      <c r="IE174" s="18"/>
      <c r="IF174" s="18"/>
      <c r="IG174" s="18"/>
      <c r="IH174" s="18"/>
      <c r="II174" s="18"/>
      <c r="IJ174" s="18"/>
      <c r="IK174" s="18"/>
      <c r="IL174" s="18"/>
      <c r="IM174" s="18"/>
      <c r="IN174" s="18"/>
      <c r="IO174" s="18"/>
      <c r="IP174" s="18"/>
      <c r="IQ174" s="18"/>
      <c r="IR174" s="18"/>
      <c r="IS174" s="18"/>
      <c r="IT174" s="18"/>
      <c r="IU174" s="18"/>
      <c r="IV174" s="18"/>
      <c r="IW174" s="18"/>
      <c r="IX174" s="18"/>
      <c r="IY174" s="18"/>
      <c r="IZ174" s="18"/>
    </row>
    <row r="175" spans="2:260" s="20" customFormat="1">
      <c r="B175" s="18"/>
      <c r="C175" s="22"/>
      <c r="D175" s="23"/>
      <c r="E175" s="18"/>
      <c r="F175" s="18"/>
      <c r="G175" s="18"/>
      <c r="H175" s="18"/>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c r="AM175" s="18"/>
      <c r="AN175" s="18"/>
      <c r="AO175" s="18"/>
      <c r="AP175" s="18"/>
      <c r="AQ175" s="18"/>
      <c r="AR175" s="18"/>
      <c r="AS175" s="18"/>
      <c r="AT175" s="18"/>
      <c r="AU175" s="18"/>
      <c r="AV175" s="18"/>
      <c r="AW175" s="18"/>
      <c r="AX175" s="18"/>
      <c r="AY175" s="18"/>
      <c r="AZ175" s="18"/>
      <c r="BA175" s="18"/>
      <c r="BB175" s="18"/>
      <c r="BC175" s="18"/>
      <c r="BD175" s="18"/>
      <c r="BE175" s="18"/>
      <c r="BF175" s="18"/>
      <c r="BG175" s="18"/>
      <c r="BH175" s="18"/>
      <c r="BI175" s="18"/>
      <c r="BJ175" s="18"/>
      <c r="BK175" s="18"/>
      <c r="BL175" s="18"/>
      <c r="BM175" s="18"/>
      <c r="BN175" s="18"/>
      <c r="BO175" s="18"/>
      <c r="BP175" s="18"/>
      <c r="BQ175" s="18"/>
      <c r="BR175" s="18"/>
      <c r="BS175" s="18"/>
      <c r="BT175" s="18"/>
      <c r="BU175" s="18"/>
      <c r="BV175" s="18"/>
      <c r="BW175" s="18"/>
      <c r="BX175" s="18"/>
      <c r="BY175" s="18"/>
      <c r="BZ175" s="18"/>
      <c r="CA175" s="18"/>
      <c r="CB175" s="18"/>
      <c r="CC175" s="18"/>
      <c r="CD175" s="18"/>
      <c r="CE175" s="18"/>
      <c r="CF175" s="18"/>
      <c r="CG175" s="18"/>
      <c r="CH175" s="18"/>
      <c r="CI175" s="18"/>
      <c r="CJ175" s="18"/>
      <c r="CK175" s="18"/>
      <c r="CL175" s="18"/>
      <c r="CM175" s="18"/>
      <c r="CN175" s="18"/>
      <c r="CO175" s="18"/>
      <c r="CP175" s="18"/>
      <c r="CQ175" s="18"/>
      <c r="CR175" s="18"/>
      <c r="CS175" s="18"/>
      <c r="CT175" s="18"/>
      <c r="CU175" s="18"/>
      <c r="CV175" s="18"/>
      <c r="CW175" s="18"/>
      <c r="CX175" s="18"/>
      <c r="CY175" s="18"/>
      <c r="CZ175" s="18"/>
      <c r="DA175" s="18"/>
      <c r="DB175" s="18"/>
      <c r="DC175" s="18"/>
      <c r="DD175" s="18"/>
      <c r="DE175" s="18"/>
      <c r="DF175" s="18"/>
      <c r="DG175" s="18"/>
      <c r="DH175" s="18"/>
      <c r="DI175" s="18"/>
      <c r="DJ175" s="18"/>
      <c r="DK175" s="18"/>
      <c r="DL175" s="18"/>
      <c r="DM175" s="18"/>
      <c r="DN175" s="18"/>
      <c r="DO175" s="18"/>
      <c r="DP175" s="18"/>
      <c r="DQ175" s="18"/>
      <c r="DR175" s="18"/>
      <c r="DS175" s="18"/>
      <c r="DT175" s="18"/>
      <c r="DU175" s="18"/>
      <c r="DV175" s="18"/>
      <c r="DW175" s="18"/>
      <c r="DX175" s="18"/>
      <c r="DY175" s="18"/>
      <c r="DZ175" s="18"/>
      <c r="EA175" s="18"/>
      <c r="EB175" s="18"/>
      <c r="EC175" s="18"/>
      <c r="ED175" s="18"/>
      <c r="EE175" s="18"/>
      <c r="EF175" s="18"/>
      <c r="EG175" s="18"/>
      <c r="EH175" s="18"/>
      <c r="EI175" s="18"/>
      <c r="EJ175" s="18"/>
      <c r="EK175" s="18"/>
      <c r="EL175" s="18"/>
      <c r="EM175" s="18"/>
      <c r="EN175" s="18"/>
      <c r="EO175" s="18"/>
      <c r="EP175" s="18"/>
      <c r="EQ175" s="18"/>
      <c r="ER175" s="18"/>
      <c r="ES175" s="18"/>
      <c r="ET175" s="18"/>
      <c r="EU175" s="18"/>
      <c r="EV175" s="18"/>
      <c r="EW175" s="18"/>
      <c r="EX175" s="18"/>
      <c r="EY175" s="18"/>
      <c r="EZ175" s="18"/>
      <c r="FA175" s="18"/>
      <c r="FB175" s="18"/>
      <c r="FC175" s="18"/>
      <c r="FD175" s="18"/>
      <c r="FE175" s="18"/>
      <c r="FF175" s="18"/>
      <c r="FG175" s="18"/>
      <c r="FH175" s="18"/>
      <c r="FI175" s="18"/>
      <c r="FJ175" s="18"/>
      <c r="FK175" s="18"/>
      <c r="FL175" s="18"/>
      <c r="FM175" s="18"/>
      <c r="FN175" s="18"/>
      <c r="FO175" s="18"/>
      <c r="FP175" s="18"/>
      <c r="FQ175" s="18"/>
      <c r="FR175" s="18"/>
      <c r="FS175" s="18"/>
      <c r="FT175" s="18"/>
      <c r="FU175" s="18"/>
      <c r="FV175" s="18"/>
      <c r="FW175" s="18"/>
      <c r="FX175" s="18"/>
      <c r="FY175" s="18"/>
      <c r="FZ175" s="18"/>
      <c r="GA175" s="18"/>
      <c r="GB175" s="18"/>
      <c r="GC175" s="18"/>
      <c r="GD175" s="18"/>
      <c r="GE175" s="18"/>
      <c r="GF175" s="18"/>
      <c r="GG175" s="18"/>
      <c r="GH175" s="18"/>
      <c r="GI175" s="18"/>
      <c r="GJ175" s="18"/>
      <c r="GK175" s="18"/>
      <c r="GL175" s="18"/>
      <c r="GM175" s="18"/>
      <c r="GN175" s="18"/>
      <c r="GO175" s="18"/>
      <c r="GP175" s="18"/>
      <c r="GQ175" s="18"/>
      <c r="GR175" s="18"/>
      <c r="GS175" s="18"/>
      <c r="GT175" s="18"/>
      <c r="GU175" s="18"/>
      <c r="GV175" s="18"/>
      <c r="GW175" s="18"/>
      <c r="GX175" s="18"/>
      <c r="GY175" s="18"/>
      <c r="GZ175" s="18"/>
      <c r="HA175" s="18"/>
      <c r="HB175" s="18"/>
      <c r="HC175" s="18"/>
      <c r="HD175" s="18"/>
      <c r="HE175" s="18"/>
      <c r="HF175" s="18"/>
      <c r="HG175" s="18"/>
      <c r="HH175" s="18"/>
      <c r="HI175" s="18"/>
      <c r="HJ175" s="18"/>
      <c r="HK175" s="18"/>
      <c r="HL175" s="18"/>
      <c r="HM175" s="18"/>
      <c r="HN175" s="18"/>
      <c r="HO175" s="18"/>
      <c r="HP175" s="18"/>
      <c r="HQ175" s="18"/>
      <c r="HR175" s="18"/>
      <c r="HS175" s="18"/>
      <c r="HT175" s="18"/>
      <c r="HU175" s="18"/>
      <c r="HV175" s="18"/>
      <c r="HW175" s="18"/>
      <c r="HX175" s="18"/>
      <c r="HY175" s="18"/>
      <c r="HZ175" s="18"/>
      <c r="IA175" s="18"/>
      <c r="IB175" s="18"/>
      <c r="IC175" s="18"/>
      <c r="ID175" s="18"/>
      <c r="IE175" s="18"/>
      <c r="IF175" s="18"/>
      <c r="IG175" s="18"/>
      <c r="IH175" s="18"/>
      <c r="II175" s="18"/>
      <c r="IJ175" s="18"/>
      <c r="IK175" s="18"/>
      <c r="IL175" s="18"/>
      <c r="IM175" s="18"/>
      <c r="IN175" s="18"/>
      <c r="IO175" s="18"/>
      <c r="IP175" s="18"/>
      <c r="IQ175" s="18"/>
      <c r="IR175" s="18"/>
      <c r="IS175" s="18"/>
      <c r="IT175" s="18"/>
      <c r="IU175" s="18"/>
      <c r="IV175" s="18"/>
      <c r="IW175" s="18"/>
      <c r="IX175" s="18"/>
      <c r="IY175" s="18"/>
      <c r="IZ175" s="18"/>
    </row>
    <row r="176" spans="2:260" s="20" customFormat="1">
      <c r="B176" s="18"/>
      <c r="C176" s="22"/>
      <c r="D176" s="23"/>
      <c r="E176" s="18"/>
      <c r="F176" s="18"/>
      <c r="G176" s="18"/>
      <c r="H176" s="18"/>
      <c r="I176" s="18"/>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c r="AG176" s="18"/>
      <c r="AH176" s="18"/>
      <c r="AI176" s="18"/>
      <c r="AJ176" s="18"/>
      <c r="AK176" s="18"/>
      <c r="AL176" s="18"/>
      <c r="AM176" s="18"/>
      <c r="AN176" s="18"/>
      <c r="AO176" s="18"/>
      <c r="AP176" s="18"/>
      <c r="AQ176" s="18"/>
      <c r="AR176" s="18"/>
      <c r="AS176" s="18"/>
      <c r="AT176" s="18"/>
      <c r="AU176" s="18"/>
      <c r="AV176" s="18"/>
      <c r="AW176" s="18"/>
      <c r="AX176" s="18"/>
      <c r="AY176" s="18"/>
      <c r="AZ176" s="18"/>
      <c r="BA176" s="18"/>
      <c r="BB176" s="18"/>
      <c r="BC176" s="18"/>
      <c r="BD176" s="18"/>
      <c r="BE176" s="18"/>
      <c r="BF176" s="18"/>
      <c r="BG176" s="18"/>
      <c r="BH176" s="18"/>
      <c r="BI176" s="18"/>
      <c r="BJ176" s="18"/>
      <c r="BK176" s="18"/>
      <c r="BL176" s="18"/>
      <c r="BM176" s="18"/>
      <c r="BN176" s="18"/>
      <c r="BO176" s="18"/>
      <c r="BP176" s="18"/>
      <c r="BQ176" s="18"/>
      <c r="BR176" s="18"/>
      <c r="BS176" s="18"/>
      <c r="BT176" s="18"/>
      <c r="BU176" s="18"/>
      <c r="BV176" s="18"/>
      <c r="BW176" s="18"/>
      <c r="BX176" s="18"/>
      <c r="BY176" s="18"/>
      <c r="BZ176" s="18"/>
      <c r="CA176" s="18"/>
      <c r="CB176" s="18"/>
      <c r="CC176" s="18"/>
      <c r="CD176" s="18"/>
      <c r="CE176" s="18"/>
      <c r="CF176" s="18"/>
      <c r="CG176" s="18"/>
      <c r="CH176" s="18"/>
      <c r="CI176" s="18"/>
      <c r="CJ176" s="18"/>
      <c r="CK176" s="18"/>
      <c r="CL176" s="18"/>
      <c r="CM176" s="18"/>
      <c r="CN176" s="18"/>
      <c r="CO176" s="18"/>
      <c r="CP176" s="18"/>
      <c r="CQ176" s="18"/>
      <c r="CR176" s="18"/>
      <c r="CS176" s="18"/>
      <c r="CT176" s="18"/>
      <c r="CU176" s="18"/>
      <c r="CV176" s="18"/>
      <c r="CW176" s="18"/>
      <c r="CX176" s="18"/>
      <c r="CY176" s="18"/>
      <c r="CZ176" s="18"/>
      <c r="DA176" s="18"/>
      <c r="DB176" s="18"/>
      <c r="DC176" s="18"/>
      <c r="DD176" s="18"/>
      <c r="DE176" s="18"/>
      <c r="DF176" s="18"/>
      <c r="DG176" s="18"/>
      <c r="DH176" s="18"/>
      <c r="DI176" s="18"/>
      <c r="DJ176" s="18"/>
      <c r="DK176" s="18"/>
      <c r="DL176" s="18"/>
      <c r="DM176" s="18"/>
      <c r="DN176" s="18"/>
      <c r="DO176" s="18"/>
      <c r="DP176" s="18"/>
      <c r="DQ176" s="18"/>
      <c r="DR176" s="18"/>
      <c r="DS176" s="18"/>
      <c r="DT176" s="18"/>
      <c r="DU176" s="18"/>
      <c r="DV176" s="18"/>
      <c r="DW176" s="18"/>
      <c r="DX176" s="18"/>
      <c r="DY176" s="18"/>
      <c r="DZ176" s="18"/>
      <c r="EA176" s="18"/>
      <c r="EB176" s="18"/>
      <c r="EC176" s="18"/>
      <c r="ED176" s="18"/>
      <c r="EE176" s="18"/>
      <c r="EF176" s="18"/>
      <c r="EG176" s="18"/>
      <c r="EH176" s="18"/>
      <c r="EI176" s="18"/>
      <c r="EJ176" s="18"/>
      <c r="EK176" s="18"/>
      <c r="EL176" s="18"/>
      <c r="EM176" s="18"/>
      <c r="EN176" s="18"/>
      <c r="EO176" s="18"/>
      <c r="EP176" s="18"/>
      <c r="EQ176" s="18"/>
      <c r="ER176" s="18"/>
      <c r="ES176" s="18"/>
      <c r="ET176" s="18"/>
      <c r="EU176" s="18"/>
      <c r="EV176" s="18"/>
      <c r="EW176" s="18"/>
      <c r="EX176" s="18"/>
      <c r="EY176" s="18"/>
      <c r="EZ176" s="18"/>
      <c r="FA176" s="18"/>
      <c r="FB176" s="18"/>
      <c r="FC176" s="18"/>
      <c r="FD176" s="18"/>
      <c r="FE176" s="18"/>
      <c r="FF176" s="18"/>
      <c r="FG176" s="18"/>
      <c r="FH176" s="18"/>
      <c r="FI176" s="18"/>
      <c r="FJ176" s="18"/>
      <c r="FK176" s="18"/>
      <c r="FL176" s="18"/>
      <c r="FM176" s="18"/>
      <c r="FN176" s="18"/>
      <c r="FO176" s="18"/>
      <c r="FP176" s="18"/>
      <c r="FQ176" s="18"/>
      <c r="FR176" s="18"/>
      <c r="FS176" s="18"/>
      <c r="FT176" s="18"/>
      <c r="FU176" s="18"/>
      <c r="FV176" s="18"/>
      <c r="FW176" s="18"/>
      <c r="FX176" s="18"/>
      <c r="FY176" s="18"/>
      <c r="FZ176" s="18"/>
      <c r="GA176" s="18"/>
      <c r="GB176" s="18"/>
      <c r="GC176" s="18"/>
      <c r="GD176" s="18"/>
      <c r="GE176" s="18"/>
      <c r="GF176" s="18"/>
      <c r="GG176" s="18"/>
      <c r="GH176" s="18"/>
      <c r="GI176" s="18"/>
      <c r="GJ176" s="18"/>
      <c r="GK176" s="18"/>
      <c r="GL176" s="18"/>
      <c r="GM176" s="18"/>
      <c r="GN176" s="18"/>
      <c r="GO176" s="18"/>
      <c r="GP176" s="18"/>
      <c r="GQ176" s="18"/>
      <c r="GR176" s="18"/>
      <c r="GS176" s="18"/>
      <c r="GT176" s="18"/>
      <c r="GU176" s="18"/>
      <c r="GV176" s="18"/>
      <c r="GW176" s="18"/>
      <c r="GX176" s="18"/>
      <c r="GY176" s="18"/>
      <c r="GZ176" s="18"/>
      <c r="HA176" s="18"/>
      <c r="HB176" s="18"/>
      <c r="HC176" s="18"/>
      <c r="HD176" s="18"/>
      <c r="HE176" s="18"/>
      <c r="HF176" s="18"/>
      <c r="HG176" s="18"/>
      <c r="HH176" s="18"/>
      <c r="HI176" s="18"/>
      <c r="HJ176" s="18"/>
      <c r="HK176" s="18"/>
      <c r="HL176" s="18"/>
      <c r="HM176" s="18"/>
      <c r="HN176" s="18"/>
      <c r="HO176" s="18"/>
      <c r="HP176" s="18"/>
      <c r="HQ176" s="18"/>
      <c r="HR176" s="18"/>
      <c r="HS176" s="18"/>
      <c r="HT176" s="18"/>
      <c r="HU176" s="18"/>
      <c r="HV176" s="18"/>
      <c r="HW176" s="18"/>
      <c r="HX176" s="18"/>
      <c r="HY176" s="18"/>
      <c r="HZ176" s="18"/>
      <c r="IA176" s="18"/>
      <c r="IB176" s="18"/>
      <c r="IC176" s="18"/>
      <c r="ID176" s="18"/>
      <c r="IE176" s="18"/>
      <c r="IF176" s="18"/>
      <c r="IG176" s="18"/>
      <c r="IH176" s="18"/>
      <c r="II176" s="18"/>
      <c r="IJ176" s="18"/>
      <c r="IK176" s="18"/>
      <c r="IL176" s="18"/>
      <c r="IM176" s="18"/>
      <c r="IN176" s="18"/>
      <c r="IO176" s="18"/>
      <c r="IP176" s="18"/>
      <c r="IQ176" s="18"/>
      <c r="IR176" s="18"/>
      <c r="IS176" s="18"/>
      <c r="IT176" s="18"/>
      <c r="IU176" s="18"/>
      <c r="IV176" s="18"/>
      <c r="IW176" s="18"/>
      <c r="IX176" s="18"/>
      <c r="IY176" s="18"/>
      <c r="IZ176" s="18"/>
    </row>
    <row r="177" spans="2:260" s="20" customFormat="1">
      <c r="B177" s="18"/>
      <c r="C177" s="22"/>
      <c r="D177" s="23"/>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c r="AG177" s="18"/>
      <c r="AH177" s="18"/>
      <c r="AI177" s="18"/>
      <c r="AJ177" s="18"/>
      <c r="AK177" s="18"/>
      <c r="AL177" s="18"/>
      <c r="AM177" s="18"/>
      <c r="AN177" s="18"/>
      <c r="AO177" s="18"/>
      <c r="AP177" s="18"/>
      <c r="AQ177" s="18"/>
      <c r="AR177" s="18"/>
      <c r="AS177" s="18"/>
      <c r="AT177" s="18"/>
      <c r="AU177" s="18"/>
      <c r="AV177" s="18"/>
      <c r="AW177" s="18"/>
      <c r="AX177" s="18"/>
      <c r="AY177" s="18"/>
      <c r="AZ177" s="18"/>
      <c r="BA177" s="18"/>
      <c r="BB177" s="18"/>
      <c r="BC177" s="18"/>
      <c r="BD177" s="18"/>
      <c r="BE177" s="18"/>
      <c r="BF177" s="18"/>
      <c r="BG177" s="18"/>
      <c r="BH177" s="18"/>
      <c r="BI177" s="18"/>
      <c r="BJ177" s="18"/>
      <c r="BK177" s="18"/>
      <c r="BL177" s="18"/>
      <c r="BM177" s="18"/>
      <c r="BN177" s="18"/>
      <c r="BO177" s="18"/>
      <c r="BP177" s="18"/>
      <c r="BQ177" s="18"/>
      <c r="BR177" s="18"/>
      <c r="BS177" s="18"/>
      <c r="BT177" s="18"/>
      <c r="BU177" s="18"/>
      <c r="BV177" s="18"/>
      <c r="BW177" s="18"/>
      <c r="BX177" s="18"/>
      <c r="BY177" s="18"/>
      <c r="BZ177" s="18"/>
      <c r="CA177" s="18"/>
      <c r="CB177" s="18"/>
      <c r="CC177" s="18"/>
      <c r="CD177" s="18"/>
      <c r="CE177" s="18"/>
      <c r="CF177" s="18"/>
      <c r="CG177" s="18"/>
      <c r="CH177" s="18"/>
      <c r="CI177" s="18"/>
      <c r="CJ177" s="18"/>
      <c r="CK177" s="18"/>
      <c r="CL177" s="18"/>
      <c r="CM177" s="18"/>
      <c r="CN177" s="18"/>
      <c r="CO177" s="18"/>
      <c r="CP177" s="18"/>
      <c r="CQ177" s="18"/>
      <c r="CR177" s="18"/>
      <c r="CS177" s="18"/>
      <c r="CT177" s="18"/>
      <c r="CU177" s="18"/>
      <c r="CV177" s="18"/>
      <c r="CW177" s="18"/>
      <c r="CX177" s="18"/>
      <c r="CY177" s="18"/>
      <c r="CZ177" s="18"/>
      <c r="DA177" s="18"/>
      <c r="DB177" s="18"/>
      <c r="DC177" s="18"/>
      <c r="DD177" s="18"/>
      <c r="DE177" s="18"/>
      <c r="DF177" s="18"/>
      <c r="DG177" s="18"/>
      <c r="DH177" s="18"/>
      <c r="DI177" s="18"/>
      <c r="DJ177" s="18"/>
      <c r="DK177" s="18"/>
      <c r="DL177" s="18"/>
      <c r="DM177" s="18"/>
      <c r="DN177" s="18"/>
      <c r="DO177" s="18"/>
      <c r="DP177" s="18"/>
      <c r="DQ177" s="18"/>
      <c r="DR177" s="18"/>
      <c r="DS177" s="18"/>
      <c r="DT177" s="18"/>
      <c r="DU177" s="18"/>
      <c r="DV177" s="18"/>
      <c r="DW177" s="18"/>
      <c r="DX177" s="18"/>
      <c r="DY177" s="18"/>
      <c r="DZ177" s="18"/>
      <c r="EA177" s="18"/>
      <c r="EB177" s="18"/>
      <c r="EC177" s="18"/>
      <c r="ED177" s="18"/>
      <c r="EE177" s="18"/>
      <c r="EF177" s="18"/>
      <c r="EG177" s="18"/>
      <c r="EH177" s="18"/>
      <c r="EI177" s="18"/>
      <c r="EJ177" s="18"/>
      <c r="EK177" s="18"/>
      <c r="EL177" s="18"/>
      <c r="EM177" s="18"/>
      <c r="EN177" s="18"/>
      <c r="EO177" s="18"/>
      <c r="EP177" s="18"/>
      <c r="EQ177" s="18"/>
      <c r="ER177" s="18"/>
      <c r="ES177" s="18"/>
      <c r="ET177" s="18"/>
      <c r="EU177" s="18"/>
      <c r="EV177" s="18"/>
      <c r="EW177" s="18"/>
      <c r="EX177" s="18"/>
      <c r="EY177" s="18"/>
      <c r="EZ177" s="18"/>
      <c r="FA177" s="18"/>
      <c r="FB177" s="18"/>
      <c r="FC177" s="18"/>
      <c r="FD177" s="18"/>
      <c r="FE177" s="18"/>
      <c r="FF177" s="18"/>
      <c r="FG177" s="18"/>
      <c r="FH177" s="18"/>
      <c r="FI177" s="18"/>
      <c r="FJ177" s="18"/>
      <c r="FK177" s="18"/>
      <c r="FL177" s="18"/>
      <c r="FM177" s="18"/>
      <c r="FN177" s="18"/>
      <c r="FO177" s="18"/>
      <c r="FP177" s="18"/>
      <c r="FQ177" s="18"/>
      <c r="FR177" s="18"/>
      <c r="FS177" s="18"/>
      <c r="FT177" s="18"/>
      <c r="FU177" s="18"/>
      <c r="FV177" s="18"/>
      <c r="FW177" s="18"/>
      <c r="FX177" s="18"/>
      <c r="FY177" s="18"/>
      <c r="FZ177" s="18"/>
      <c r="GA177" s="18"/>
      <c r="GB177" s="18"/>
      <c r="GC177" s="18"/>
      <c r="GD177" s="18"/>
      <c r="GE177" s="18"/>
      <c r="GF177" s="18"/>
      <c r="GG177" s="18"/>
      <c r="GH177" s="18"/>
      <c r="GI177" s="18"/>
      <c r="GJ177" s="18"/>
      <c r="GK177" s="18"/>
      <c r="GL177" s="18"/>
      <c r="GM177" s="18"/>
      <c r="GN177" s="18"/>
      <c r="GO177" s="18"/>
      <c r="GP177" s="18"/>
      <c r="GQ177" s="18"/>
      <c r="GR177" s="18"/>
      <c r="GS177" s="18"/>
      <c r="GT177" s="18"/>
      <c r="GU177" s="18"/>
      <c r="GV177" s="18"/>
      <c r="GW177" s="18"/>
      <c r="GX177" s="18"/>
      <c r="GY177" s="18"/>
      <c r="GZ177" s="18"/>
      <c r="HA177" s="18"/>
      <c r="HB177" s="18"/>
      <c r="HC177" s="18"/>
      <c r="HD177" s="18"/>
      <c r="HE177" s="18"/>
      <c r="HF177" s="18"/>
      <c r="HG177" s="18"/>
      <c r="HH177" s="18"/>
      <c r="HI177" s="18"/>
      <c r="HJ177" s="18"/>
      <c r="HK177" s="18"/>
      <c r="HL177" s="18"/>
      <c r="HM177" s="18"/>
      <c r="HN177" s="18"/>
      <c r="HO177" s="18"/>
      <c r="HP177" s="18"/>
      <c r="HQ177" s="18"/>
      <c r="HR177" s="18"/>
      <c r="HS177" s="18"/>
      <c r="HT177" s="18"/>
      <c r="HU177" s="18"/>
      <c r="HV177" s="18"/>
      <c r="HW177" s="18"/>
      <c r="HX177" s="18"/>
      <c r="HY177" s="18"/>
      <c r="HZ177" s="18"/>
      <c r="IA177" s="18"/>
      <c r="IB177" s="18"/>
      <c r="IC177" s="18"/>
      <c r="ID177" s="18"/>
      <c r="IE177" s="18"/>
      <c r="IF177" s="18"/>
      <c r="IG177" s="18"/>
      <c r="IH177" s="18"/>
      <c r="II177" s="18"/>
      <c r="IJ177" s="18"/>
      <c r="IK177" s="18"/>
      <c r="IL177" s="18"/>
      <c r="IM177" s="18"/>
      <c r="IN177" s="18"/>
      <c r="IO177" s="18"/>
      <c r="IP177" s="18"/>
      <c r="IQ177" s="18"/>
      <c r="IR177" s="18"/>
      <c r="IS177" s="18"/>
      <c r="IT177" s="18"/>
      <c r="IU177" s="18"/>
      <c r="IV177" s="18"/>
      <c r="IW177" s="18"/>
      <c r="IX177" s="18"/>
      <c r="IY177" s="18"/>
      <c r="IZ177" s="18"/>
    </row>
    <row r="178" spans="2:260" s="20" customFormat="1">
      <c r="B178" s="18"/>
      <c r="C178" s="22"/>
      <c r="D178" s="23"/>
      <c r="E178" s="18"/>
      <c r="F178" s="18"/>
      <c r="G178" s="18"/>
      <c r="H178" s="18"/>
      <c r="I178" s="18"/>
      <c r="J178" s="18"/>
      <c r="K178" s="18"/>
      <c r="L178" s="18"/>
      <c r="M178" s="18"/>
      <c r="N178" s="18"/>
      <c r="O178" s="18"/>
      <c r="P178" s="18"/>
      <c r="Q178" s="18"/>
      <c r="R178" s="18"/>
      <c r="S178" s="18"/>
      <c r="T178" s="18"/>
      <c r="U178" s="18"/>
      <c r="V178" s="18"/>
      <c r="W178" s="18"/>
      <c r="X178" s="18"/>
      <c r="Y178" s="18"/>
      <c r="Z178" s="18"/>
      <c r="AA178" s="18"/>
      <c r="AB178" s="18"/>
      <c r="AC178" s="18"/>
      <c r="AD178" s="18"/>
      <c r="AE178" s="18"/>
      <c r="AF178" s="18"/>
      <c r="AG178" s="18"/>
      <c r="AH178" s="18"/>
      <c r="AI178" s="18"/>
      <c r="AJ178" s="18"/>
      <c r="AK178" s="18"/>
      <c r="AL178" s="18"/>
      <c r="AM178" s="18"/>
      <c r="AN178" s="18"/>
      <c r="AO178" s="18"/>
      <c r="AP178" s="18"/>
      <c r="AQ178" s="18"/>
      <c r="AR178" s="18"/>
      <c r="AS178" s="18"/>
      <c r="AT178" s="18"/>
      <c r="AU178" s="18"/>
      <c r="AV178" s="18"/>
      <c r="AW178" s="18"/>
      <c r="AX178" s="18"/>
      <c r="AY178" s="18"/>
      <c r="AZ178" s="18"/>
      <c r="BA178" s="18"/>
      <c r="BB178" s="18"/>
      <c r="BC178" s="18"/>
      <c r="BD178" s="18"/>
      <c r="BE178" s="18"/>
      <c r="BF178" s="18"/>
      <c r="BG178" s="18"/>
      <c r="BH178" s="18"/>
      <c r="BI178" s="18"/>
      <c r="BJ178" s="18"/>
      <c r="BK178" s="18"/>
      <c r="BL178" s="18"/>
      <c r="BM178" s="18"/>
      <c r="BN178" s="18"/>
      <c r="BO178" s="18"/>
      <c r="BP178" s="18"/>
      <c r="BQ178" s="18"/>
      <c r="BR178" s="18"/>
      <c r="BS178" s="18"/>
      <c r="BT178" s="18"/>
      <c r="BU178" s="18"/>
      <c r="BV178" s="18"/>
      <c r="BW178" s="18"/>
      <c r="BX178" s="18"/>
      <c r="BY178" s="18"/>
      <c r="BZ178" s="18"/>
      <c r="CA178" s="18"/>
      <c r="CB178" s="18"/>
      <c r="CC178" s="18"/>
      <c r="CD178" s="18"/>
      <c r="CE178" s="18"/>
      <c r="CF178" s="18"/>
      <c r="CG178" s="18"/>
      <c r="CH178" s="18"/>
      <c r="CI178" s="18"/>
      <c r="CJ178" s="18"/>
      <c r="CK178" s="18"/>
      <c r="CL178" s="18"/>
      <c r="CM178" s="18"/>
      <c r="CN178" s="18"/>
      <c r="CO178" s="18"/>
      <c r="CP178" s="18"/>
      <c r="CQ178" s="18"/>
      <c r="CR178" s="18"/>
      <c r="CS178" s="18"/>
      <c r="CT178" s="18"/>
      <c r="CU178" s="18"/>
      <c r="CV178" s="18"/>
      <c r="CW178" s="18"/>
      <c r="CX178" s="18"/>
      <c r="CY178" s="18"/>
      <c r="CZ178" s="18"/>
      <c r="DA178" s="18"/>
      <c r="DB178" s="18"/>
      <c r="DC178" s="18"/>
      <c r="DD178" s="18"/>
      <c r="DE178" s="18"/>
      <c r="DF178" s="18"/>
      <c r="DG178" s="18"/>
      <c r="DH178" s="18"/>
      <c r="DI178" s="18"/>
      <c r="DJ178" s="18"/>
      <c r="DK178" s="18"/>
      <c r="DL178" s="18"/>
      <c r="DM178" s="18"/>
      <c r="DN178" s="18"/>
      <c r="DO178" s="18"/>
      <c r="DP178" s="18"/>
      <c r="DQ178" s="18"/>
      <c r="DR178" s="18"/>
      <c r="DS178" s="18"/>
      <c r="DT178" s="18"/>
      <c r="DU178" s="18"/>
      <c r="DV178" s="18"/>
      <c r="DW178" s="18"/>
      <c r="DX178" s="18"/>
      <c r="DY178" s="18"/>
      <c r="DZ178" s="18"/>
      <c r="EA178" s="18"/>
      <c r="EB178" s="18"/>
      <c r="EC178" s="18"/>
      <c r="ED178" s="18"/>
      <c r="EE178" s="18"/>
      <c r="EF178" s="18"/>
      <c r="EG178" s="18"/>
      <c r="EH178" s="18"/>
      <c r="EI178" s="18"/>
      <c r="EJ178" s="18"/>
      <c r="EK178" s="18"/>
      <c r="EL178" s="18"/>
      <c r="EM178" s="18"/>
      <c r="EN178" s="18"/>
      <c r="EO178" s="18"/>
      <c r="EP178" s="18"/>
      <c r="EQ178" s="18"/>
      <c r="ER178" s="18"/>
      <c r="ES178" s="18"/>
      <c r="ET178" s="18"/>
      <c r="EU178" s="18"/>
      <c r="EV178" s="18"/>
      <c r="EW178" s="18"/>
      <c r="EX178" s="18"/>
      <c r="EY178" s="18"/>
      <c r="EZ178" s="18"/>
      <c r="FA178" s="18"/>
      <c r="FB178" s="18"/>
      <c r="FC178" s="18"/>
      <c r="FD178" s="18"/>
      <c r="FE178" s="18"/>
      <c r="FF178" s="18"/>
      <c r="FG178" s="18"/>
      <c r="FH178" s="18"/>
      <c r="FI178" s="18"/>
      <c r="FJ178" s="18"/>
      <c r="FK178" s="18"/>
      <c r="FL178" s="18"/>
      <c r="FM178" s="18"/>
      <c r="FN178" s="18"/>
      <c r="FO178" s="18"/>
      <c r="FP178" s="18"/>
      <c r="FQ178" s="18"/>
      <c r="FR178" s="18"/>
      <c r="FS178" s="18"/>
      <c r="FT178" s="18"/>
      <c r="FU178" s="18"/>
      <c r="FV178" s="18"/>
      <c r="FW178" s="18"/>
      <c r="FX178" s="18"/>
      <c r="FY178" s="18"/>
      <c r="FZ178" s="18"/>
      <c r="GA178" s="18"/>
      <c r="GB178" s="18"/>
      <c r="GC178" s="18"/>
      <c r="GD178" s="18"/>
      <c r="GE178" s="18"/>
      <c r="GF178" s="18"/>
      <c r="GG178" s="18"/>
      <c r="GH178" s="18"/>
      <c r="GI178" s="18"/>
      <c r="GJ178" s="18"/>
      <c r="GK178" s="18"/>
      <c r="GL178" s="18"/>
      <c r="GM178" s="18"/>
      <c r="GN178" s="18"/>
      <c r="GO178" s="18"/>
      <c r="GP178" s="18"/>
      <c r="GQ178" s="18"/>
      <c r="GR178" s="18"/>
      <c r="GS178" s="18"/>
      <c r="GT178" s="18"/>
      <c r="GU178" s="18"/>
      <c r="GV178" s="18"/>
      <c r="GW178" s="18"/>
      <c r="GX178" s="18"/>
      <c r="GY178" s="18"/>
      <c r="GZ178" s="18"/>
      <c r="HA178" s="18"/>
      <c r="HB178" s="18"/>
      <c r="HC178" s="18"/>
      <c r="HD178" s="18"/>
      <c r="HE178" s="18"/>
      <c r="HF178" s="18"/>
      <c r="HG178" s="18"/>
      <c r="HH178" s="18"/>
      <c r="HI178" s="18"/>
      <c r="HJ178" s="18"/>
      <c r="HK178" s="18"/>
      <c r="HL178" s="18"/>
      <c r="HM178" s="18"/>
      <c r="HN178" s="18"/>
      <c r="HO178" s="18"/>
      <c r="HP178" s="18"/>
      <c r="HQ178" s="18"/>
      <c r="HR178" s="18"/>
      <c r="HS178" s="18"/>
      <c r="HT178" s="18"/>
      <c r="HU178" s="18"/>
      <c r="HV178" s="18"/>
      <c r="HW178" s="18"/>
      <c r="HX178" s="18"/>
      <c r="HY178" s="18"/>
      <c r="HZ178" s="18"/>
      <c r="IA178" s="18"/>
      <c r="IB178" s="18"/>
      <c r="IC178" s="18"/>
      <c r="ID178" s="18"/>
      <c r="IE178" s="18"/>
      <c r="IF178" s="18"/>
      <c r="IG178" s="18"/>
      <c r="IH178" s="18"/>
      <c r="II178" s="18"/>
      <c r="IJ178" s="18"/>
      <c r="IK178" s="18"/>
      <c r="IL178" s="18"/>
      <c r="IM178" s="18"/>
      <c r="IN178" s="18"/>
      <c r="IO178" s="18"/>
      <c r="IP178" s="18"/>
      <c r="IQ178" s="18"/>
      <c r="IR178" s="18"/>
      <c r="IS178" s="18"/>
      <c r="IT178" s="18"/>
      <c r="IU178" s="18"/>
      <c r="IV178" s="18"/>
      <c r="IW178" s="18"/>
      <c r="IX178" s="18"/>
      <c r="IY178" s="18"/>
      <c r="IZ178" s="18"/>
    </row>
    <row r="179" spans="2:260" s="20" customFormat="1">
      <c r="B179" s="18"/>
      <c r="C179" s="22"/>
      <c r="D179" s="23"/>
      <c r="E179" s="18"/>
      <c r="F179" s="18"/>
      <c r="G179" s="18"/>
      <c r="H179" s="18"/>
      <c r="I179" s="18"/>
      <c r="J179" s="18"/>
      <c r="K179" s="18"/>
      <c r="L179" s="18"/>
      <c r="M179" s="18"/>
      <c r="N179" s="18"/>
      <c r="O179" s="18"/>
      <c r="P179" s="18"/>
      <c r="Q179" s="18"/>
      <c r="R179" s="18"/>
      <c r="S179" s="18"/>
      <c r="T179" s="18"/>
      <c r="U179" s="18"/>
      <c r="V179" s="18"/>
      <c r="W179" s="18"/>
      <c r="X179" s="18"/>
      <c r="Y179" s="18"/>
      <c r="Z179" s="18"/>
      <c r="AA179" s="18"/>
      <c r="AB179" s="18"/>
      <c r="AC179" s="18"/>
      <c r="AD179" s="18"/>
      <c r="AE179" s="18"/>
      <c r="AF179" s="18"/>
      <c r="AG179" s="18"/>
      <c r="AH179" s="18"/>
      <c r="AI179" s="18"/>
      <c r="AJ179" s="18"/>
      <c r="AK179" s="18"/>
      <c r="AL179" s="18"/>
      <c r="AM179" s="18"/>
      <c r="AN179" s="18"/>
      <c r="AO179" s="18"/>
      <c r="AP179" s="18"/>
      <c r="AQ179" s="18"/>
      <c r="AR179" s="18"/>
      <c r="AS179" s="18"/>
      <c r="AT179" s="18"/>
      <c r="AU179" s="18"/>
      <c r="AV179" s="18"/>
      <c r="AW179" s="18"/>
      <c r="AX179" s="18"/>
      <c r="AY179" s="18"/>
      <c r="AZ179" s="18"/>
      <c r="BA179" s="18"/>
      <c r="BB179" s="18"/>
      <c r="BC179" s="18"/>
      <c r="BD179" s="18"/>
      <c r="BE179" s="18"/>
      <c r="BF179" s="18"/>
      <c r="BG179" s="18"/>
      <c r="BH179" s="18"/>
      <c r="BI179" s="18"/>
      <c r="BJ179" s="18"/>
      <c r="BK179" s="18"/>
      <c r="BL179" s="18"/>
      <c r="BM179" s="18"/>
      <c r="BN179" s="18"/>
      <c r="BO179" s="18"/>
      <c r="BP179" s="18"/>
      <c r="BQ179" s="18"/>
      <c r="BR179" s="18"/>
      <c r="BS179" s="18"/>
      <c r="BT179" s="18"/>
      <c r="BU179" s="18"/>
      <c r="BV179" s="18"/>
      <c r="BW179" s="18"/>
      <c r="BX179" s="18"/>
      <c r="BY179" s="18"/>
      <c r="BZ179" s="18"/>
      <c r="CA179" s="18"/>
      <c r="CB179" s="18"/>
      <c r="CC179" s="18"/>
      <c r="CD179" s="18"/>
      <c r="CE179" s="18"/>
      <c r="CF179" s="18"/>
      <c r="CG179" s="18"/>
      <c r="CH179" s="18"/>
      <c r="CI179" s="18"/>
      <c r="CJ179" s="18"/>
      <c r="CK179" s="18"/>
      <c r="CL179" s="18"/>
      <c r="CM179" s="18"/>
      <c r="CN179" s="18"/>
      <c r="CO179" s="18"/>
      <c r="CP179" s="18"/>
      <c r="CQ179" s="18"/>
      <c r="CR179" s="18"/>
      <c r="CS179" s="18"/>
      <c r="CT179" s="18"/>
      <c r="CU179" s="18"/>
      <c r="CV179" s="18"/>
      <c r="CW179" s="18"/>
      <c r="CX179" s="18"/>
      <c r="CY179" s="18"/>
      <c r="CZ179" s="18"/>
      <c r="DA179" s="18"/>
      <c r="DB179" s="18"/>
      <c r="DC179" s="18"/>
      <c r="DD179" s="18"/>
      <c r="DE179" s="18"/>
      <c r="DF179" s="18"/>
      <c r="DG179" s="18"/>
      <c r="DH179" s="18"/>
      <c r="DI179" s="18"/>
      <c r="DJ179" s="18"/>
      <c r="DK179" s="18"/>
      <c r="DL179" s="18"/>
      <c r="DM179" s="18"/>
      <c r="DN179" s="18"/>
      <c r="DO179" s="18"/>
      <c r="DP179" s="18"/>
      <c r="DQ179" s="18"/>
      <c r="DR179" s="18"/>
      <c r="DS179" s="18"/>
      <c r="DT179" s="18"/>
      <c r="DU179" s="18"/>
      <c r="DV179" s="18"/>
      <c r="DW179" s="18"/>
      <c r="DX179" s="18"/>
      <c r="DY179" s="18"/>
      <c r="DZ179" s="18"/>
      <c r="EA179" s="18"/>
      <c r="EB179" s="18"/>
      <c r="EC179" s="18"/>
      <c r="ED179" s="18"/>
      <c r="EE179" s="18"/>
      <c r="EF179" s="18"/>
      <c r="EG179" s="18"/>
      <c r="EH179" s="18"/>
      <c r="EI179" s="18"/>
      <c r="EJ179" s="18"/>
      <c r="EK179" s="18"/>
      <c r="EL179" s="18"/>
      <c r="EM179" s="18"/>
      <c r="EN179" s="18"/>
      <c r="EO179" s="18"/>
      <c r="EP179" s="18"/>
      <c r="EQ179" s="18"/>
      <c r="ER179" s="18"/>
      <c r="ES179" s="18"/>
      <c r="ET179" s="18"/>
      <c r="EU179" s="18"/>
      <c r="EV179" s="18"/>
      <c r="EW179" s="18"/>
      <c r="EX179" s="18"/>
      <c r="EY179" s="18"/>
      <c r="EZ179" s="18"/>
      <c r="FA179" s="18"/>
      <c r="FB179" s="18"/>
      <c r="FC179" s="18"/>
      <c r="FD179" s="18"/>
      <c r="FE179" s="18"/>
      <c r="FF179" s="18"/>
      <c r="FG179" s="18"/>
      <c r="FH179" s="18"/>
      <c r="FI179" s="18"/>
      <c r="FJ179" s="18"/>
      <c r="FK179" s="18"/>
      <c r="FL179" s="18"/>
      <c r="FM179" s="18"/>
      <c r="FN179" s="18"/>
      <c r="FO179" s="18"/>
      <c r="FP179" s="18"/>
      <c r="FQ179" s="18"/>
      <c r="FR179" s="18"/>
      <c r="FS179" s="18"/>
      <c r="FT179" s="18"/>
      <c r="FU179" s="18"/>
      <c r="FV179" s="18"/>
      <c r="FW179" s="18"/>
      <c r="FX179" s="18"/>
      <c r="FY179" s="18"/>
      <c r="FZ179" s="18"/>
      <c r="GA179" s="18"/>
      <c r="GB179" s="18"/>
      <c r="GC179" s="18"/>
      <c r="GD179" s="18"/>
      <c r="GE179" s="18"/>
      <c r="GF179" s="18"/>
      <c r="GG179" s="18"/>
      <c r="GH179" s="18"/>
      <c r="GI179" s="18"/>
      <c r="GJ179" s="18"/>
      <c r="GK179" s="18"/>
      <c r="GL179" s="18"/>
      <c r="GM179" s="18"/>
      <c r="GN179" s="18"/>
      <c r="GO179" s="18"/>
      <c r="GP179" s="18"/>
      <c r="GQ179" s="18"/>
      <c r="GR179" s="18"/>
      <c r="GS179" s="18"/>
      <c r="GT179" s="18"/>
      <c r="GU179" s="18"/>
      <c r="GV179" s="18"/>
      <c r="GW179" s="18"/>
      <c r="GX179" s="18"/>
      <c r="GY179" s="18"/>
      <c r="GZ179" s="18"/>
      <c r="HA179" s="18"/>
      <c r="HB179" s="18"/>
      <c r="HC179" s="18"/>
      <c r="HD179" s="18"/>
      <c r="HE179" s="18"/>
      <c r="HF179" s="18"/>
      <c r="HG179" s="18"/>
      <c r="HH179" s="18"/>
      <c r="HI179" s="18"/>
      <c r="HJ179" s="18"/>
      <c r="HK179" s="18"/>
      <c r="HL179" s="18"/>
      <c r="HM179" s="18"/>
      <c r="HN179" s="18"/>
      <c r="HO179" s="18"/>
      <c r="HP179" s="18"/>
      <c r="HQ179" s="18"/>
      <c r="HR179" s="18"/>
      <c r="HS179" s="18"/>
      <c r="HT179" s="18"/>
      <c r="HU179" s="18"/>
      <c r="HV179" s="18"/>
      <c r="HW179" s="18"/>
      <c r="HX179" s="18"/>
      <c r="HY179" s="18"/>
      <c r="HZ179" s="18"/>
      <c r="IA179" s="18"/>
      <c r="IB179" s="18"/>
      <c r="IC179" s="18"/>
      <c r="ID179" s="18"/>
      <c r="IE179" s="18"/>
      <c r="IF179" s="18"/>
      <c r="IG179" s="18"/>
      <c r="IH179" s="18"/>
      <c r="II179" s="18"/>
      <c r="IJ179" s="18"/>
      <c r="IK179" s="18"/>
      <c r="IL179" s="18"/>
      <c r="IM179" s="18"/>
      <c r="IN179" s="18"/>
      <c r="IO179" s="18"/>
      <c r="IP179" s="18"/>
      <c r="IQ179" s="18"/>
      <c r="IR179" s="18"/>
      <c r="IS179" s="18"/>
      <c r="IT179" s="18"/>
      <c r="IU179" s="18"/>
      <c r="IV179" s="18"/>
      <c r="IW179" s="18"/>
      <c r="IX179" s="18"/>
      <c r="IY179" s="18"/>
      <c r="IZ179" s="18"/>
    </row>
    <row r="180" spans="2:260" s="20" customFormat="1">
      <c r="B180" s="18"/>
      <c r="C180" s="22"/>
      <c r="D180" s="23"/>
      <c r="E180" s="18"/>
      <c r="F180" s="18"/>
      <c r="G180" s="18"/>
      <c r="H180" s="18"/>
      <c r="I180" s="18"/>
      <c r="J180" s="18"/>
      <c r="K180" s="18"/>
      <c r="L180" s="18"/>
      <c r="M180" s="18"/>
      <c r="N180" s="18"/>
      <c r="O180" s="18"/>
      <c r="P180" s="18"/>
      <c r="Q180" s="18"/>
      <c r="R180" s="18"/>
      <c r="S180" s="18"/>
      <c r="T180" s="18"/>
      <c r="U180" s="18"/>
      <c r="V180" s="18"/>
      <c r="W180" s="18"/>
      <c r="X180" s="18"/>
      <c r="Y180" s="18"/>
      <c r="Z180" s="18"/>
      <c r="AA180" s="18"/>
      <c r="AB180" s="18"/>
      <c r="AC180" s="18"/>
      <c r="AD180" s="18"/>
      <c r="AE180" s="18"/>
      <c r="AF180" s="18"/>
      <c r="AG180" s="18"/>
      <c r="AH180" s="18"/>
      <c r="AI180" s="18"/>
      <c r="AJ180" s="18"/>
      <c r="AK180" s="18"/>
      <c r="AL180" s="18"/>
      <c r="AM180" s="18"/>
      <c r="AN180" s="18"/>
      <c r="AO180" s="18"/>
      <c r="AP180" s="18"/>
      <c r="AQ180" s="18"/>
      <c r="AR180" s="18"/>
      <c r="AS180" s="18"/>
      <c r="AT180" s="18"/>
      <c r="AU180" s="18"/>
      <c r="AV180" s="18"/>
      <c r="AW180" s="18"/>
      <c r="AX180" s="18"/>
      <c r="AY180" s="18"/>
      <c r="AZ180" s="18"/>
      <c r="BA180" s="18"/>
      <c r="BB180" s="18"/>
      <c r="BC180" s="18"/>
      <c r="BD180" s="18"/>
      <c r="BE180" s="18"/>
      <c r="BF180" s="18"/>
      <c r="BG180" s="18"/>
      <c r="BH180" s="18"/>
      <c r="BI180" s="18"/>
      <c r="BJ180" s="18"/>
      <c r="BK180" s="18"/>
      <c r="BL180" s="18"/>
      <c r="BM180" s="18"/>
      <c r="BN180" s="18"/>
      <c r="BO180" s="18"/>
      <c r="BP180" s="18"/>
      <c r="BQ180" s="18"/>
      <c r="BR180" s="18"/>
      <c r="BS180" s="18"/>
      <c r="BT180" s="18"/>
      <c r="BU180" s="18"/>
      <c r="BV180" s="18"/>
      <c r="BW180" s="18"/>
      <c r="BX180" s="18"/>
      <c r="BY180" s="18"/>
      <c r="BZ180" s="18"/>
      <c r="CA180" s="18"/>
      <c r="CB180" s="18"/>
      <c r="CC180" s="18"/>
      <c r="CD180" s="18"/>
      <c r="CE180" s="18"/>
      <c r="CF180" s="18"/>
      <c r="CG180" s="18"/>
      <c r="CH180" s="18"/>
      <c r="CI180" s="18"/>
      <c r="CJ180" s="18"/>
      <c r="CK180" s="18"/>
      <c r="CL180" s="18"/>
      <c r="CM180" s="18"/>
      <c r="CN180" s="18"/>
      <c r="CO180" s="18"/>
      <c r="CP180" s="18"/>
      <c r="CQ180" s="18"/>
      <c r="CR180" s="18"/>
      <c r="CS180" s="18"/>
      <c r="CT180" s="18"/>
      <c r="CU180" s="18"/>
      <c r="CV180" s="18"/>
      <c r="CW180" s="18"/>
      <c r="CX180" s="18"/>
      <c r="CY180" s="18"/>
      <c r="CZ180" s="18"/>
      <c r="DA180" s="18"/>
      <c r="DB180" s="18"/>
      <c r="DC180" s="18"/>
      <c r="DD180" s="18"/>
      <c r="DE180" s="18"/>
      <c r="DF180" s="18"/>
      <c r="DG180" s="18"/>
      <c r="DH180" s="18"/>
      <c r="DI180" s="18"/>
      <c r="DJ180" s="18"/>
      <c r="DK180" s="18"/>
      <c r="DL180" s="18"/>
      <c r="DM180" s="18"/>
      <c r="DN180" s="18"/>
      <c r="DO180" s="18"/>
      <c r="DP180" s="18"/>
      <c r="DQ180" s="18"/>
      <c r="DR180" s="18"/>
      <c r="DS180" s="18"/>
      <c r="DT180" s="18"/>
      <c r="DU180" s="18"/>
      <c r="DV180" s="18"/>
      <c r="DW180" s="18"/>
      <c r="DX180" s="18"/>
      <c r="DY180" s="18"/>
      <c r="DZ180" s="18"/>
      <c r="EA180" s="18"/>
      <c r="EB180" s="18"/>
      <c r="EC180" s="18"/>
      <c r="ED180" s="18"/>
      <c r="EE180" s="18"/>
      <c r="EF180" s="18"/>
      <c r="EG180" s="18"/>
      <c r="EH180" s="18"/>
      <c r="EI180" s="18"/>
      <c r="EJ180" s="18"/>
      <c r="EK180" s="18"/>
      <c r="EL180" s="18"/>
      <c r="EM180" s="18"/>
      <c r="EN180" s="18"/>
      <c r="EO180" s="18"/>
      <c r="EP180" s="18"/>
      <c r="EQ180" s="18"/>
      <c r="ER180" s="18"/>
      <c r="ES180" s="18"/>
      <c r="ET180" s="18"/>
      <c r="EU180" s="18"/>
      <c r="EV180" s="18"/>
      <c r="EW180" s="18"/>
      <c r="EX180" s="18"/>
      <c r="EY180" s="18"/>
      <c r="EZ180" s="18"/>
      <c r="FA180" s="18"/>
      <c r="FB180" s="18"/>
      <c r="FC180" s="18"/>
      <c r="FD180" s="18"/>
      <c r="FE180" s="18"/>
      <c r="FF180" s="18"/>
      <c r="FG180" s="18"/>
      <c r="FH180" s="18"/>
      <c r="FI180" s="18"/>
      <c r="FJ180" s="18"/>
      <c r="FK180" s="18"/>
      <c r="FL180" s="18"/>
      <c r="FM180" s="18"/>
      <c r="FN180" s="18"/>
      <c r="FO180" s="18"/>
      <c r="FP180" s="18"/>
      <c r="FQ180" s="18"/>
      <c r="FR180" s="18"/>
      <c r="FS180" s="18"/>
      <c r="FT180" s="18"/>
      <c r="FU180" s="18"/>
      <c r="FV180" s="18"/>
      <c r="FW180" s="18"/>
      <c r="FX180" s="18"/>
      <c r="FY180" s="18"/>
      <c r="FZ180" s="18"/>
      <c r="GA180" s="18"/>
      <c r="GB180" s="18"/>
      <c r="GC180" s="18"/>
      <c r="GD180" s="18"/>
      <c r="GE180" s="18"/>
      <c r="GF180" s="18"/>
      <c r="GG180" s="18"/>
      <c r="GH180" s="18"/>
      <c r="GI180" s="18"/>
      <c r="GJ180" s="18"/>
      <c r="GK180" s="18"/>
      <c r="GL180" s="18"/>
      <c r="GM180" s="18"/>
      <c r="GN180" s="18"/>
      <c r="GO180" s="18"/>
      <c r="GP180" s="18"/>
      <c r="GQ180" s="18"/>
      <c r="GR180" s="18"/>
      <c r="GS180" s="18"/>
      <c r="GT180" s="18"/>
      <c r="GU180" s="18"/>
      <c r="GV180" s="18"/>
      <c r="GW180" s="18"/>
      <c r="GX180" s="18"/>
      <c r="GY180" s="18"/>
      <c r="GZ180" s="18"/>
      <c r="HA180" s="18"/>
      <c r="HB180" s="18"/>
      <c r="HC180" s="18"/>
      <c r="HD180" s="18"/>
      <c r="HE180" s="18"/>
      <c r="HF180" s="18"/>
      <c r="HG180" s="18"/>
      <c r="HH180" s="18"/>
      <c r="HI180" s="18"/>
      <c r="HJ180" s="18"/>
      <c r="HK180" s="18"/>
      <c r="HL180" s="18"/>
      <c r="HM180" s="18"/>
      <c r="HN180" s="18"/>
      <c r="HO180" s="18"/>
      <c r="HP180" s="18"/>
      <c r="HQ180" s="18"/>
      <c r="HR180" s="18"/>
      <c r="HS180" s="18"/>
      <c r="HT180" s="18"/>
      <c r="HU180" s="18"/>
      <c r="HV180" s="18"/>
      <c r="HW180" s="18"/>
      <c r="HX180" s="18"/>
      <c r="HY180" s="18"/>
      <c r="HZ180" s="18"/>
      <c r="IA180" s="18"/>
      <c r="IB180" s="18"/>
      <c r="IC180" s="18"/>
      <c r="ID180" s="18"/>
      <c r="IE180" s="18"/>
      <c r="IF180" s="18"/>
      <c r="IG180" s="18"/>
      <c r="IH180" s="18"/>
      <c r="II180" s="18"/>
      <c r="IJ180" s="18"/>
      <c r="IK180" s="18"/>
      <c r="IL180" s="18"/>
      <c r="IM180" s="18"/>
      <c r="IN180" s="18"/>
      <c r="IO180" s="18"/>
      <c r="IP180" s="18"/>
      <c r="IQ180" s="18"/>
      <c r="IR180" s="18"/>
      <c r="IS180" s="18"/>
      <c r="IT180" s="18"/>
      <c r="IU180" s="18"/>
      <c r="IV180" s="18"/>
      <c r="IW180" s="18"/>
      <c r="IX180" s="18"/>
      <c r="IY180" s="18"/>
      <c r="IZ180" s="18"/>
    </row>
    <row r="181" spans="2:260" s="20" customFormat="1">
      <c r="B181" s="18"/>
      <c r="C181" s="22"/>
      <c r="D181" s="23"/>
      <c r="E181" s="18"/>
      <c r="F181" s="18"/>
      <c r="G181" s="18"/>
      <c r="H181" s="18"/>
      <c r="I181" s="18"/>
      <c r="J181" s="18"/>
      <c r="K181" s="18"/>
      <c r="L181" s="18"/>
      <c r="M181" s="18"/>
      <c r="N181" s="18"/>
      <c r="O181" s="18"/>
      <c r="P181" s="18"/>
      <c r="Q181" s="18"/>
      <c r="R181" s="18"/>
      <c r="S181" s="18"/>
      <c r="T181" s="18"/>
      <c r="U181" s="18"/>
      <c r="V181" s="18"/>
      <c r="W181" s="18"/>
      <c r="X181" s="18"/>
      <c r="Y181" s="18"/>
      <c r="Z181" s="18"/>
      <c r="AA181" s="18"/>
      <c r="AB181" s="18"/>
      <c r="AC181" s="18"/>
      <c r="AD181" s="18"/>
      <c r="AE181" s="18"/>
      <c r="AF181" s="18"/>
      <c r="AG181" s="18"/>
      <c r="AH181" s="18"/>
      <c r="AI181" s="18"/>
      <c r="AJ181" s="18"/>
      <c r="AK181" s="18"/>
      <c r="AL181" s="18"/>
      <c r="AM181" s="18"/>
      <c r="AN181" s="18"/>
      <c r="AO181" s="18"/>
      <c r="AP181" s="18"/>
      <c r="AQ181" s="18"/>
      <c r="AR181" s="18"/>
      <c r="AS181" s="18"/>
      <c r="AT181" s="18"/>
      <c r="AU181" s="18"/>
      <c r="AV181" s="18"/>
      <c r="AW181" s="18"/>
      <c r="AX181" s="18"/>
      <c r="AY181" s="18"/>
      <c r="AZ181" s="18"/>
      <c r="BA181" s="18"/>
      <c r="BB181" s="18"/>
      <c r="BC181" s="18"/>
      <c r="BD181" s="18"/>
      <c r="BE181" s="18"/>
      <c r="BF181" s="18"/>
      <c r="BG181" s="18"/>
      <c r="BH181" s="18"/>
      <c r="BI181" s="18"/>
      <c r="BJ181" s="18"/>
      <c r="BK181" s="18"/>
      <c r="BL181" s="18"/>
      <c r="BM181" s="18"/>
      <c r="BN181" s="18"/>
      <c r="BO181" s="18"/>
      <c r="BP181" s="18"/>
      <c r="BQ181" s="18"/>
      <c r="BR181" s="18"/>
      <c r="BS181" s="18"/>
      <c r="BT181" s="18"/>
      <c r="BU181" s="18"/>
      <c r="BV181" s="18"/>
      <c r="BW181" s="18"/>
      <c r="BX181" s="18"/>
      <c r="BY181" s="18"/>
      <c r="BZ181" s="18"/>
      <c r="CA181" s="18"/>
      <c r="CB181" s="18"/>
      <c r="CC181" s="18"/>
      <c r="CD181" s="18"/>
      <c r="CE181" s="18"/>
      <c r="CF181" s="18"/>
      <c r="CG181" s="18"/>
      <c r="CH181" s="18"/>
      <c r="CI181" s="18"/>
      <c r="CJ181" s="18"/>
      <c r="CK181" s="18"/>
      <c r="CL181" s="18"/>
      <c r="CM181" s="18"/>
      <c r="CN181" s="18"/>
      <c r="CO181" s="18"/>
      <c r="CP181" s="18"/>
      <c r="CQ181" s="18"/>
      <c r="CR181" s="18"/>
      <c r="CS181" s="18"/>
      <c r="CT181" s="18"/>
      <c r="CU181" s="18"/>
      <c r="CV181" s="18"/>
      <c r="CW181" s="18"/>
      <c r="CX181" s="18"/>
      <c r="CY181" s="18"/>
      <c r="CZ181" s="18"/>
      <c r="DA181" s="18"/>
      <c r="DB181" s="18"/>
      <c r="DC181" s="18"/>
      <c r="DD181" s="18"/>
      <c r="DE181" s="18"/>
      <c r="DF181" s="18"/>
      <c r="DG181" s="18"/>
      <c r="DH181" s="18"/>
      <c r="DI181" s="18"/>
      <c r="DJ181" s="18"/>
      <c r="DK181" s="18"/>
      <c r="DL181" s="18"/>
      <c r="DM181" s="18"/>
      <c r="DN181" s="18"/>
      <c r="DO181" s="18"/>
      <c r="DP181" s="18"/>
      <c r="DQ181" s="18"/>
      <c r="DR181" s="18"/>
      <c r="DS181" s="18"/>
      <c r="DT181" s="18"/>
      <c r="DU181" s="18"/>
      <c r="DV181" s="18"/>
      <c r="DW181" s="18"/>
      <c r="DX181" s="18"/>
      <c r="DY181" s="18"/>
      <c r="DZ181" s="18"/>
      <c r="EA181" s="18"/>
      <c r="EB181" s="18"/>
      <c r="EC181" s="18"/>
      <c r="ED181" s="18"/>
      <c r="EE181" s="18"/>
      <c r="EF181" s="18"/>
      <c r="EG181" s="18"/>
      <c r="EH181" s="18"/>
      <c r="EI181" s="18"/>
      <c r="EJ181" s="18"/>
      <c r="EK181" s="18"/>
      <c r="EL181" s="18"/>
      <c r="EM181" s="18"/>
      <c r="EN181" s="18"/>
      <c r="EO181" s="18"/>
      <c r="EP181" s="18"/>
      <c r="EQ181" s="18"/>
      <c r="ER181" s="18"/>
      <c r="ES181" s="18"/>
      <c r="ET181" s="18"/>
      <c r="EU181" s="18"/>
      <c r="EV181" s="18"/>
      <c r="EW181" s="18"/>
      <c r="EX181" s="18"/>
      <c r="EY181" s="18"/>
      <c r="EZ181" s="18"/>
      <c r="FA181" s="18"/>
      <c r="FB181" s="18"/>
      <c r="FC181" s="18"/>
      <c r="FD181" s="18"/>
      <c r="FE181" s="18"/>
      <c r="FF181" s="18"/>
      <c r="FG181" s="18"/>
      <c r="FH181" s="18"/>
      <c r="FI181" s="18"/>
      <c r="FJ181" s="18"/>
      <c r="FK181" s="18"/>
      <c r="FL181" s="18"/>
      <c r="FM181" s="18"/>
      <c r="FN181" s="18"/>
      <c r="FO181" s="18"/>
      <c r="FP181" s="18"/>
      <c r="FQ181" s="18"/>
      <c r="FR181" s="18"/>
      <c r="FS181" s="18"/>
      <c r="FT181" s="18"/>
      <c r="FU181" s="18"/>
      <c r="FV181" s="18"/>
      <c r="FW181" s="18"/>
      <c r="FX181" s="18"/>
      <c r="FY181" s="18"/>
      <c r="FZ181" s="18"/>
      <c r="GA181" s="18"/>
      <c r="GB181" s="18"/>
      <c r="GC181" s="18"/>
      <c r="GD181" s="18"/>
      <c r="GE181" s="18"/>
      <c r="GF181" s="18"/>
      <c r="GG181" s="18"/>
      <c r="GH181" s="18"/>
      <c r="GI181" s="18"/>
      <c r="GJ181" s="18"/>
      <c r="GK181" s="18"/>
      <c r="GL181" s="18"/>
      <c r="GM181" s="18"/>
      <c r="GN181" s="18"/>
      <c r="GO181" s="18"/>
      <c r="GP181" s="18"/>
      <c r="GQ181" s="18"/>
      <c r="GR181" s="18"/>
      <c r="GS181" s="18"/>
      <c r="GT181" s="18"/>
      <c r="GU181" s="18"/>
      <c r="GV181" s="18"/>
      <c r="GW181" s="18"/>
      <c r="GX181" s="18"/>
      <c r="GY181" s="18"/>
      <c r="GZ181" s="18"/>
      <c r="HA181" s="18"/>
      <c r="HB181" s="18"/>
      <c r="HC181" s="18"/>
      <c r="HD181" s="18"/>
      <c r="HE181" s="18"/>
      <c r="HF181" s="18"/>
      <c r="HG181" s="18"/>
      <c r="HH181" s="18"/>
      <c r="HI181" s="18"/>
      <c r="HJ181" s="18"/>
      <c r="HK181" s="18"/>
      <c r="HL181" s="18"/>
      <c r="HM181" s="18"/>
      <c r="HN181" s="18"/>
      <c r="HO181" s="18"/>
      <c r="HP181" s="18"/>
      <c r="HQ181" s="18"/>
      <c r="HR181" s="18"/>
      <c r="HS181" s="18"/>
      <c r="HT181" s="18"/>
      <c r="HU181" s="18"/>
      <c r="HV181" s="18"/>
      <c r="HW181" s="18"/>
      <c r="HX181" s="18"/>
      <c r="HY181" s="18"/>
      <c r="HZ181" s="18"/>
      <c r="IA181" s="18"/>
      <c r="IB181" s="18"/>
      <c r="IC181" s="18"/>
      <c r="ID181" s="18"/>
      <c r="IE181" s="18"/>
      <c r="IF181" s="18"/>
      <c r="IG181" s="18"/>
      <c r="IH181" s="18"/>
      <c r="II181" s="18"/>
      <c r="IJ181" s="18"/>
      <c r="IK181" s="18"/>
      <c r="IL181" s="18"/>
      <c r="IM181" s="18"/>
      <c r="IN181" s="18"/>
      <c r="IO181" s="18"/>
      <c r="IP181" s="18"/>
      <c r="IQ181" s="18"/>
      <c r="IR181" s="18"/>
      <c r="IS181" s="18"/>
      <c r="IT181" s="18"/>
      <c r="IU181" s="18"/>
      <c r="IV181" s="18"/>
      <c r="IW181" s="18"/>
      <c r="IX181" s="18"/>
      <c r="IY181" s="18"/>
      <c r="IZ181" s="18"/>
    </row>
    <row r="182" spans="2:260" s="20" customFormat="1">
      <c r="B182" s="18"/>
      <c r="C182" s="22"/>
      <c r="D182" s="23"/>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18"/>
      <c r="BB182" s="18"/>
      <c r="BC182" s="18"/>
      <c r="BD182" s="18"/>
      <c r="BE182" s="18"/>
      <c r="BF182" s="18"/>
      <c r="BG182" s="18"/>
      <c r="BH182" s="18"/>
      <c r="BI182" s="18"/>
      <c r="BJ182" s="18"/>
      <c r="BK182" s="18"/>
      <c r="BL182" s="18"/>
      <c r="BM182" s="18"/>
      <c r="BN182" s="18"/>
      <c r="BO182" s="18"/>
      <c r="BP182" s="18"/>
      <c r="BQ182" s="18"/>
      <c r="BR182" s="18"/>
      <c r="BS182" s="18"/>
      <c r="BT182" s="18"/>
      <c r="BU182" s="18"/>
      <c r="BV182" s="18"/>
      <c r="BW182" s="18"/>
      <c r="BX182" s="18"/>
      <c r="BY182" s="18"/>
      <c r="BZ182" s="18"/>
      <c r="CA182" s="18"/>
      <c r="CB182" s="18"/>
      <c r="CC182" s="18"/>
      <c r="CD182" s="18"/>
      <c r="CE182" s="18"/>
      <c r="CF182" s="18"/>
      <c r="CG182" s="18"/>
      <c r="CH182" s="18"/>
      <c r="CI182" s="18"/>
      <c r="CJ182" s="18"/>
      <c r="CK182" s="18"/>
      <c r="CL182" s="18"/>
      <c r="CM182" s="18"/>
      <c r="CN182" s="18"/>
      <c r="CO182" s="18"/>
      <c r="CP182" s="18"/>
      <c r="CQ182" s="18"/>
      <c r="CR182" s="18"/>
      <c r="CS182" s="18"/>
      <c r="CT182" s="18"/>
      <c r="CU182" s="18"/>
      <c r="CV182" s="18"/>
      <c r="CW182" s="18"/>
      <c r="CX182" s="18"/>
      <c r="CY182" s="18"/>
      <c r="CZ182" s="18"/>
      <c r="DA182" s="18"/>
      <c r="DB182" s="18"/>
      <c r="DC182" s="18"/>
      <c r="DD182" s="18"/>
      <c r="DE182" s="18"/>
      <c r="DF182" s="18"/>
      <c r="DG182" s="18"/>
      <c r="DH182" s="18"/>
      <c r="DI182" s="18"/>
      <c r="DJ182" s="18"/>
      <c r="DK182" s="18"/>
      <c r="DL182" s="18"/>
      <c r="DM182" s="18"/>
      <c r="DN182" s="18"/>
      <c r="DO182" s="18"/>
      <c r="DP182" s="18"/>
      <c r="DQ182" s="18"/>
      <c r="DR182" s="18"/>
      <c r="DS182" s="18"/>
      <c r="DT182" s="18"/>
      <c r="DU182" s="18"/>
      <c r="DV182" s="18"/>
      <c r="DW182" s="18"/>
      <c r="DX182" s="18"/>
      <c r="DY182" s="18"/>
      <c r="DZ182" s="18"/>
      <c r="EA182" s="18"/>
      <c r="EB182" s="18"/>
      <c r="EC182" s="18"/>
      <c r="ED182" s="18"/>
      <c r="EE182" s="18"/>
      <c r="EF182" s="18"/>
      <c r="EG182" s="18"/>
      <c r="EH182" s="18"/>
      <c r="EI182" s="18"/>
      <c r="EJ182" s="18"/>
      <c r="EK182" s="18"/>
      <c r="EL182" s="18"/>
      <c r="EM182" s="18"/>
      <c r="EN182" s="18"/>
      <c r="EO182" s="18"/>
      <c r="EP182" s="18"/>
      <c r="EQ182" s="18"/>
      <c r="ER182" s="18"/>
      <c r="ES182" s="18"/>
      <c r="ET182" s="18"/>
      <c r="EU182" s="18"/>
      <c r="EV182" s="18"/>
      <c r="EW182" s="18"/>
      <c r="EX182" s="18"/>
      <c r="EY182" s="18"/>
      <c r="EZ182" s="18"/>
      <c r="FA182" s="18"/>
      <c r="FB182" s="18"/>
      <c r="FC182" s="18"/>
      <c r="FD182" s="18"/>
      <c r="FE182" s="18"/>
      <c r="FF182" s="18"/>
      <c r="FG182" s="18"/>
      <c r="FH182" s="18"/>
      <c r="FI182" s="18"/>
      <c r="FJ182" s="18"/>
      <c r="FK182" s="18"/>
      <c r="FL182" s="18"/>
      <c r="FM182" s="18"/>
      <c r="FN182" s="18"/>
      <c r="FO182" s="18"/>
      <c r="FP182" s="18"/>
      <c r="FQ182" s="18"/>
      <c r="FR182" s="18"/>
      <c r="FS182" s="18"/>
      <c r="FT182" s="18"/>
      <c r="FU182" s="18"/>
      <c r="FV182" s="18"/>
      <c r="FW182" s="18"/>
      <c r="FX182" s="18"/>
      <c r="FY182" s="18"/>
      <c r="FZ182" s="18"/>
      <c r="GA182" s="18"/>
      <c r="GB182" s="18"/>
      <c r="GC182" s="18"/>
      <c r="GD182" s="18"/>
      <c r="GE182" s="18"/>
      <c r="GF182" s="18"/>
      <c r="GG182" s="18"/>
      <c r="GH182" s="18"/>
      <c r="GI182" s="18"/>
      <c r="GJ182" s="18"/>
      <c r="GK182" s="18"/>
      <c r="GL182" s="18"/>
      <c r="GM182" s="18"/>
      <c r="GN182" s="18"/>
      <c r="GO182" s="18"/>
      <c r="GP182" s="18"/>
      <c r="GQ182" s="18"/>
      <c r="GR182" s="18"/>
      <c r="GS182" s="18"/>
      <c r="GT182" s="18"/>
      <c r="GU182" s="18"/>
      <c r="GV182" s="18"/>
      <c r="GW182" s="18"/>
      <c r="GX182" s="18"/>
      <c r="GY182" s="18"/>
      <c r="GZ182" s="18"/>
      <c r="HA182" s="18"/>
      <c r="HB182" s="18"/>
      <c r="HC182" s="18"/>
      <c r="HD182" s="18"/>
      <c r="HE182" s="18"/>
      <c r="HF182" s="18"/>
      <c r="HG182" s="18"/>
      <c r="HH182" s="18"/>
      <c r="HI182" s="18"/>
      <c r="HJ182" s="18"/>
      <c r="HK182" s="18"/>
      <c r="HL182" s="18"/>
      <c r="HM182" s="18"/>
      <c r="HN182" s="18"/>
      <c r="HO182" s="18"/>
      <c r="HP182" s="18"/>
      <c r="HQ182" s="18"/>
      <c r="HR182" s="18"/>
      <c r="HS182" s="18"/>
      <c r="HT182" s="18"/>
      <c r="HU182" s="18"/>
      <c r="HV182" s="18"/>
      <c r="HW182" s="18"/>
      <c r="HX182" s="18"/>
      <c r="HY182" s="18"/>
      <c r="HZ182" s="18"/>
      <c r="IA182" s="18"/>
      <c r="IB182" s="18"/>
      <c r="IC182" s="18"/>
      <c r="ID182" s="18"/>
      <c r="IE182" s="18"/>
      <c r="IF182" s="18"/>
      <c r="IG182" s="18"/>
      <c r="IH182" s="18"/>
      <c r="II182" s="18"/>
      <c r="IJ182" s="18"/>
      <c r="IK182" s="18"/>
      <c r="IL182" s="18"/>
      <c r="IM182" s="18"/>
      <c r="IN182" s="18"/>
      <c r="IO182" s="18"/>
      <c r="IP182" s="18"/>
      <c r="IQ182" s="18"/>
      <c r="IR182" s="18"/>
      <c r="IS182" s="18"/>
      <c r="IT182" s="18"/>
      <c r="IU182" s="18"/>
      <c r="IV182" s="18"/>
      <c r="IW182" s="18"/>
      <c r="IX182" s="18"/>
      <c r="IY182" s="18"/>
      <c r="IZ182" s="18"/>
    </row>
    <row r="183" spans="2:260" s="20" customFormat="1">
      <c r="B183" s="18"/>
      <c r="C183" s="22"/>
      <c r="D183" s="23"/>
      <c r="E183" s="18"/>
      <c r="F183" s="18"/>
      <c r="G183" s="18"/>
      <c r="H183" s="18"/>
      <c r="I183" s="18"/>
      <c r="J183" s="18"/>
      <c r="K183" s="18"/>
      <c r="L183" s="18"/>
      <c r="M183" s="18"/>
      <c r="N183" s="18"/>
      <c r="O183" s="18"/>
      <c r="P183" s="18"/>
      <c r="Q183" s="18"/>
      <c r="R183" s="18"/>
      <c r="S183" s="18"/>
      <c r="T183" s="18"/>
      <c r="U183" s="18"/>
      <c r="V183" s="18"/>
      <c r="W183" s="18"/>
      <c r="X183" s="18"/>
      <c r="Y183" s="18"/>
      <c r="Z183" s="18"/>
      <c r="AA183" s="18"/>
      <c r="AB183" s="18"/>
      <c r="AC183" s="18"/>
      <c r="AD183" s="18"/>
      <c r="AE183" s="18"/>
      <c r="AF183" s="18"/>
      <c r="AG183" s="18"/>
      <c r="AH183" s="18"/>
      <c r="AI183" s="18"/>
      <c r="AJ183" s="18"/>
      <c r="AK183" s="18"/>
      <c r="AL183" s="18"/>
      <c r="AM183" s="18"/>
      <c r="AN183" s="18"/>
      <c r="AO183" s="18"/>
      <c r="AP183" s="18"/>
      <c r="AQ183" s="18"/>
      <c r="AR183" s="18"/>
      <c r="AS183" s="18"/>
      <c r="AT183" s="18"/>
      <c r="AU183" s="18"/>
      <c r="AV183" s="18"/>
      <c r="AW183" s="18"/>
      <c r="AX183" s="18"/>
      <c r="AY183" s="18"/>
      <c r="AZ183" s="18"/>
      <c r="BA183" s="18"/>
      <c r="BB183" s="18"/>
      <c r="BC183" s="18"/>
      <c r="BD183" s="18"/>
      <c r="BE183" s="18"/>
      <c r="BF183" s="18"/>
      <c r="BG183" s="18"/>
      <c r="BH183" s="18"/>
      <c r="BI183" s="18"/>
      <c r="BJ183" s="18"/>
      <c r="BK183" s="18"/>
      <c r="BL183" s="18"/>
      <c r="BM183" s="18"/>
      <c r="BN183" s="18"/>
      <c r="BO183" s="18"/>
      <c r="BP183" s="18"/>
      <c r="BQ183" s="18"/>
      <c r="BR183" s="18"/>
      <c r="BS183" s="18"/>
      <c r="BT183" s="18"/>
      <c r="BU183" s="18"/>
      <c r="BV183" s="18"/>
      <c r="BW183" s="18"/>
      <c r="BX183" s="18"/>
      <c r="BY183" s="18"/>
      <c r="BZ183" s="18"/>
      <c r="CA183" s="18"/>
      <c r="CB183" s="18"/>
      <c r="CC183" s="18"/>
      <c r="CD183" s="18"/>
      <c r="CE183" s="18"/>
      <c r="CF183" s="18"/>
      <c r="CG183" s="18"/>
      <c r="CH183" s="18"/>
      <c r="CI183" s="18"/>
      <c r="CJ183" s="18"/>
      <c r="CK183" s="18"/>
      <c r="CL183" s="18"/>
      <c r="CM183" s="18"/>
      <c r="CN183" s="18"/>
      <c r="CO183" s="18"/>
      <c r="CP183" s="18"/>
      <c r="CQ183" s="18"/>
      <c r="CR183" s="18"/>
      <c r="CS183" s="18"/>
      <c r="CT183" s="18"/>
      <c r="CU183" s="18"/>
      <c r="CV183" s="18"/>
      <c r="CW183" s="18"/>
      <c r="CX183" s="18"/>
      <c r="CY183" s="18"/>
      <c r="CZ183" s="18"/>
      <c r="DA183" s="18"/>
      <c r="DB183" s="18"/>
      <c r="DC183" s="18"/>
      <c r="DD183" s="18"/>
      <c r="DE183" s="18"/>
      <c r="DF183" s="18"/>
      <c r="DG183" s="18"/>
      <c r="DH183" s="18"/>
      <c r="DI183" s="18"/>
      <c r="DJ183" s="18"/>
      <c r="DK183" s="18"/>
      <c r="DL183" s="18"/>
      <c r="DM183" s="18"/>
      <c r="DN183" s="18"/>
      <c r="DO183" s="18"/>
      <c r="DP183" s="18"/>
      <c r="DQ183" s="18"/>
      <c r="DR183" s="18"/>
      <c r="DS183" s="18"/>
      <c r="DT183" s="18"/>
      <c r="DU183" s="18"/>
      <c r="DV183" s="18"/>
      <c r="DW183" s="18"/>
      <c r="DX183" s="18"/>
      <c r="DY183" s="18"/>
      <c r="DZ183" s="18"/>
      <c r="EA183" s="18"/>
      <c r="EB183" s="18"/>
      <c r="EC183" s="18"/>
      <c r="ED183" s="18"/>
      <c r="EE183" s="18"/>
      <c r="EF183" s="18"/>
      <c r="EG183" s="18"/>
      <c r="EH183" s="18"/>
      <c r="EI183" s="18"/>
      <c r="EJ183" s="18"/>
      <c r="EK183" s="18"/>
      <c r="EL183" s="18"/>
      <c r="EM183" s="18"/>
      <c r="EN183" s="18"/>
      <c r="EO183" s="18"/>
      <c r="EP183" s="18"/>
      <c r="EQ183" s="18"/>
      <c r="ER183" s="18"/>
      <c r="ES183" s="18"/>
      <c r="ET183" s="18"/>
      <c r="EU183" s="18"/>
      <c r="EV183" s="18"/>
      <c r="EW183" s="18"/>
      <c r="EX183" s="18"/>
      <c r="EY183" s="18"/>
      <c r="EZ183" s="18"/>
      <c r="FA183" s="18"/>
      <c r="FB183" s="18"/>
      <c r="FC183" s="18"/>
      <c r="FD183" s="18"/>
      <c r="FE183" s="18"/>
      <c r="FF183" s="18"/>
      <c r="FG183" s="18"/>
      <c r="FH183" s="18"/>
      <c r="FI183" s="18"/>
      <c r="FJ183" s="18"/>
      <c r="FK183" s="18"/>
      <c r="FL183" s="18"/>
      <c r="FM183" s="18"/>
      <c r="FN183" s="18"/>
      <c r="FO183" s="18"/>
      <c r="FP183" s="18"/>
      <c r="FQ183" s="18"/>
      <c r="FR183" s="18"/>
      <c r="FS183" s="18"/>
      <c r="FT183" s="18"/>
      <c r="FU183" s="18"/>
      <c r="FV183" s="18"/>
      <c r="FW183" s="18"/>
      <c r="FX183" s="18"/>
      <c r="FY183" s="18"/>
      <c r="FZ183" s="18"/>
      <c r="GA183" s="18"/>
      <c r="GB183" s="18"/>
      <c r="GC183" s="18"/>
      <c r="GD183" s="18"/>
      <c r="GE183" s="18"/>
      <c r="GF183" s="18"/>
      <c r="GG183" s="18"/>
      <c r="GH183" s="18"/>
      <c r="GI183" s="18"/>
      <c r="GJ183" s="18"/>
      <c r="GK183" s="18"/>
      <c r="GL183" s="18"/>
      <c r="GM183" s="18"/>
      <c r="GN183" s="18"/>
      <c r="GO183" s="18"/>
      <c r="GP183" s="18"/>
      <c r="GQ183" s="18"/>
      <c r="GR183" s="18"/>
      <c r="GS183" s="18"/>
      <c r="GT183" s="18"/>
      <c r="GU183" s="18"/>
      <c r="GV183" s="18"/>
      <c r="GW183" s="18"/>
      <c r="GX183" s="18"/>
      <c r="GY183" s="18"/>
      <c r="GZ183" s="18"/>
      <c r="HA183" s="18"/>
      <c r="HB183" s="18"/>
      <c r="HC183" s="18"/>
      <c r="HD183" s="18"/>
      <c r="HE183" s="18"/>
      <c r="HF183" s="18"/>
      <c r="HG183" s="18"/>
      <c r="HH183" s="18"/>
      <c r="HI183" s="18"/>
      <c r="HJ183" s="18"/>
      <c r="HK183" s="18"/>
      <c r="HL183" s="18"/>
      <c r="HM183" s="18"/>
      <c r="HN183" s="18"/>
      <c r="HO183" s="18"/>
      <c r="HP183" s="18"/>
      <c r="HQ183" s="18"/>
      <c r="HR183" s="18"/>
      <c r="HS183" s="18"/>
      <c r="HT183" s="18"/>
      <c r="HU183" s="18"/>
      <c r="HV183" s="18"/>
      <c r="HW183" s="18"/>
      <c r="HX183" s="18"/>
      <c r="HY183" s="18"/>
      <c r="HZ183" s="18"/>
      <c r="IA183" s="18"/>
      <c r="IB183" s="18"/>
      <c r="IC183" s="18"/>
      <c r="ID183" s="18"/>
      <c r="IE183" s="18"/>
      <c r="IF183" s="18"/>
      <c r="IG183" s="18"/>
      <c r="IH183" s="18"/>
      <c r="II183" s="18"/>
      <c r="IJ183" s="18"/>
      <c r="IK183" s="18"/>
      <c r="IL183" s="18"/>
      <c r="IM183" s="18"/>
      <c r="IN183" s="18"/>
      <c r="IO183" s="18"/>
      <c r="IP183" s="18"/>
      <c r="IQ183" s="18"/>
      <c r="IR183" s="18"/>
      <c r="IS183" s="18"/>
      <c r="IT183" s="18"/>
      <c r="IU183" s="18"/>
      <c r="IV183" s="18"/>
      <c r="IW183" s="18"/>
      <c r="IX183" s="18"/>
      <c r="IY183" s="18"/>
      <c r="IZ183" s="18"/>
    </row>
    <row r="184" spans="2:260" s="20" customFormat="1">
      <c r="B184" s="18"/>
      <c r="C184" s="22"/>
      <c r="D184" s="23"/>
      <c r="E184" s="18"/>
      <c r="F184" s="18"/>
      <c r="G184" s="18"/>
      <c r="H184" s="18"/>
      <c r="I184" s="18"/>
      <c r="J184" s="18"/>
      <c r="K184" s="18"/>
      <c r="L184" s="18"/>
      <c r="M184" s="18"/>
      <c r="N184" s="18"/>
      <c r="O184" s="18"/>
      <c r="P184" s="18"/>
      <c r="Q184" s="18"/>
      <c r="R184" s="18"/>
      <c r="S184" s="18"/>
      <c r="T184" s="18"/>
      <c r="U184" s="18"/>
      <c r="V184" s="18"/>
      <c r="W184" s="18"/>
      <c r="X184" s="18"/>
      <c r="Y184" s="18"/>
      <c r="Z184" s="18"/>
      <c r="AA184" s="18"/>
      <c r="AB184" s="18"/>
      <c r="AC184" s="18"/>
      <c r="AD184" s="18"/>
      <c r="AE184" s="18"/>
      <c r="AF184" s="18"/>
      <c r="AG184" s="18"/>
      <c r="AH184" s="18"/>
      <c r="AI184" s="18"/>
      <c r="AJ184" s="18"/>
      <c r="AK184" s="18"/>
      <c r="AL184" s="18"/>
      <c r="AM184" s="18"/>
      <c r="AN184" s="18"/>
      <c r="AO184" s="18"/>
      <c r="AP184" s="18"/>
      <c r="AQ184" s="18"/>
      <c r="AR184" s="18"/>
      <c r="AS184" s="18"/>
      <c r="AT184" s="18"/>
      <c r="AU184" s="18"/>
      <c r="AV184" s="18"/>
      <c r="AW184" s="18"/>
      <c r="AX184" s="18"/>
      <c r="AY184" s="18"/>
      <c r="AZ184" s="18"/>
      <c r="BA184" s="18"/>
      <c r="BB184" s="18"/>
      <c r="BC184" s="18"/>
      <c r="BD184" s="18"/>
      <c r="BE184" s="18"/>
      <c r="BF184" s="18"/>
      <c r="BG184" s="18"/>
      <c r="BH184" s="18"/>
      <c r="BI184" s="18"/>
      <c r="BJ184" s="18"/>
      <c r="BK184" s="18"/>
      <c r="BL184" s="18"/>
      <c r="BM184" s="18"/>
      <c r="BN184" s="18"/>
      <c r="BO184" s="18"/>
      <c r="BP184" s="18"/>
      <c r="BQ184" s="18"/>
      <c r="BR184" s="18"/>
      <c r="BS184" s="18"/>
      <c r="BT184" s="18"/>
      <c r="BU184" s="18"/>
      <c r="BV184" s="18"/>
      <c r="BW184" s="18"/>
      <c r="BX184" s="18"/>
      <c r="BY184" s="18"/>
      <c r="BZ184" s="18"/>
      <c r="CA184" s="18"/>
      <c r="CB184" s="18"/>
      <c r="CC184" s="18"/>
      <c r="CD184" s="18"/>
      <c r="CE184" s="18"/>
      <c r="CF184" s="18"/>
      <c r="CG184" s="18"/>
      <c r="CH184" s="18"/>
      <c r="CI184" s="18"/>
      <c r="CJ184" s="18"/>
      <c r="CK184" s="18"/>
      <c r="CL184" s="18"/>
      <c r="CM184" s="18"/>
      <c r="CN184" s="18"/>
      <c r="CO184" s="18"/>
      <c r="CP184" s="18"/>
      <c r="CQ184" s="18"/>
      <c r="CR184" s="18"/>
      <c r="CS184" s="18"/>
      <c r="CT184" s="18"/>
      <c r="CU184" s="18"/>
      <c r="CV184" s="18"/>
      <c r="CW184" s="18"/>
      <c r="CX184" s="18"/>
      <c r="CY184" s="18"/>
      <c r="CZ184" s="18"/>
      <c r="DA184" s="18"/>
      <c r="DB184" s="18"/>
      <c r="DC184" s="18"/>
      <c r="DD184" s="18"/>
      <c r="DE184" s="18"/>
      <c r="DF184" s="18"/>
      <c r="DG184" s="18"/>
      <c r="DH184" s="18"/>
      <c r="DI184" s="18"/>
      <c r="DJ184" s="18"/>
      <c r="DK184" s="18"/>
      <c r="DL184" s="18"/>
      <c r="DM184" s="18"/>
      <c r="DN184" s="18"/>
      <c r="DO184" s="18"/>
      <c r="DP184" s="18"/>
      <c r="DQ184" s="18"/>
      <c r="DR184" s="18"/>
      <c r="DS184" s="18"/>
      <c r="DT184" s="18"/>
      <c r="DU184" s="18"/>
      <c r="DV184" s="18"/>
      <c r="DW184" s="18"/>
      <c r="DX184" s="18"/>
      <c r="DY184" s="18"/>
      <c r="DZ184" s="18"/>
      <c r="EA184" s="18"/>
      <c r="EB184" s="18"/>
      <c r="EC184" s="18"/>
      <c r="ED184" s="18"/>
      <c r="EE184" s="18"/>
      <c r="EF184" s="18"/>
      <c r="EG184" s="18"/>
      <c r="EH184" s="18"/>
      <c r="EI184" s="18"/>
      <c r="EJ184" s="18"/>
      <c r="EK184" s="18"/>
      <c r="EL184" s="18"/>
      <c r="EM184" s="18"/>
      <c r="EN184" s="18"/>
      <c r="EO184" s="18"/>
      <c r="EP184" s="18"/>
      <c r="EQ184" s="18"/>
      <c r="ER184" s="18"/>
      <c r="ES184" s="18"/>
      <c r="ET184" s="18"/>
      <c r="EU184" s="18"/>
      <c r="EV184" s="18"/>
      <c r="EW184" s="18"/>
      <c r="EX184" s="18"/>
      <c r="EY184" s="18"/>
      <c r="EZ184" s="18"/>
      <c r="FA184" s="18"/>
      <c r="FB184" s="18"/>
      <c r="FC184" s="18"/>
      <c r="FD184" s="18"/>
      <c r="FE184" s="18"/>
      <c r="FF184" s="18"/>
      <c r="FG184" s="18"/>
      <c r="FH184" s="18"/>
      <c r="FI184" s="18"/>
      <c r="FJ184" s="18"/>
      <c r="FK184" s="18"/>
      <c r="FL184" s="18"/>
      <c r="FM184" s="18"/>
      <c r="FN184" s="18"/>
      <c r="FO184" s="18"/>
      <c r="FP184" s="18"/>
      <c r="FQ184" s="18"/>
      <c r="FR184" s="18"/>
      <c r="FS184" s="18"/>
      <c r="FT184" s="18"/>
      <c r="FU184" s="18"/>
      <c r="FV184" s="18"/>
      <c r="FW184" s="18"/>
      <c r="FX184" s="18"/>
      <c r="FY184" s="18"/>
      <c r="FZ184" s="18"/>
      <c r="GA184" s="18"/>
      <c r="GB184" s="18"/>
      <c r="GC184" s="18"/>
      <c r="GD184" s="18"/>
      <c r="GE184" s="18"/>
      <c r="GF184" s="18"/>
      <c r="GG184" s="18"/>
      <c r="GH184" s="18"/>
      <c r="GI184" s="18"/>
      <c r="GJ184" s="18"/>
      <c r="GK184" s="18"/>
      <c r="GL184" s="18"/>
      <c r="GM184" s="18"/>
      <c r="GN184" s="18"/>
      <c r="GO184" s="18"/>
      <c r="GP184" s="18"/>
      <c r="GQ184" s="18"/>
      <c r="GR184" s="18"/>
      <c r="GS184" s="18"/>
      <c r="GT184" s="18"/>
      <c r="GU184" s="18"/>
      <c r="GV184" s="18"/>
      <c r="GW184" s="18"/>
      <c r="GX184" s="18"/>
      <c r="GY184" s="18"/>
      <c r="GZ184" s="18"/>
      <c r="HA184" s="18"/>
      <c r="HB184" s="18"/>
      <c r="HC184" s="18"/>
      <c r="HD184" s="18"/>
      <c r="HE184" s="18"/>
      <c r="HF184" s="18"/>
      <c r="HG184" s="18"/>
      <c r="HH184" s="18"/>
      <c r="HI184" s="18"/>
      <c r="HJ184" s="18"/>
      <c r="HK184" s="18"/>
      <c r="HL184" s="18"/>
      <c r="HM184" s="18"/>
      <c r="HN184" s="18"/>
      <c r="HO184" s="18"/>
      <c r="HP184" s="18"/>
      <c r="HQ184" s="18"/>
      <c r="HR184" s="18"/>
      <c r="HS184" s="18"/>
      <c r="HT184" s="18"/>
      <c r="HU184" s="18"/>
      <c r="HV184" s="18"/>
      <c r="HW184" s="18"/>
      <c r="HX184" s="18"/>
      <c r="HY184" s="18"/>
      <c r="HZ184" s="18"/>
      <c r="IA184" s="18"/>
      <c r="IB184" s="18"/>
      <c r="IC184" s="18"/>
      <c r="ID184" s="18"/>
      <c r="IE184" s="18"/>
      <c r="IF184" s="18"/>
      <c r="IG184" s="18"/>
      <c r="IH184" s="18"/>
      <c r="II184" s="18"/>
      <c r="IJ184" s="18"/>
      <c r="IK184" s="18"/>
      <c r="IL184" s="18"/>
      <c r="IM184" s="18"/>
      <c r="IN184" s="18"/>
      <c r="IO184" s="18"/>
      <c r="IP184" s="18"/>
      <c r="IQ184" s="18"/>
      <c r="IR184" s="18"/>
      <c r="IS184" s="18"/>
      <c r="IT184" s="18"/>
      <c r="IU184" s="18"/>
      <c r="IV184" s="18"/>
      <c r="IW184" s="18"/>
      <c r="IX184" s="18"/>
      <c r="IY184" s="18"/>
      <c r="IZ184" s="18"/>
    </row>
    <row r="185" spans="2:260" s="20" customFormat="1">
      <c r="B185" s="18"/>
      <c r="C185" s="22"/>
      <c r="D185" s="23"/>
      <c r="E185" s="18"/>
      <c r="F185" s="18"/>
      <c r="G185" s="18"/>
      <c r="H185" s="18"/>
      <c r="I185" s="18"/>
      <c r="J185" s="18"/>
      <c r="K185" s="18"/>
      <c r="L185" s="18"/>
      <c r="M185" s="18"/>
      <c r="N185" s="18"/>
      <c r="O185" s="18"/>
      <c r="P185" s="18"/>
      <c r="Q185" s="18"/>
      <c r="R185" s="18"/>
      <c r="S185" s="18"/>
      <c r="T185" s="18"/>
      <c r="U185" s="18"/>
      <c r="V185" s="18"/>
      <c r="W185" s="18"/>
      <c r="X185" s="18"/>
      <c r="Y185" s="18"/>
      <c r="Z185" s="18"/>
      <c r="AA185" s="18"/>
      <c r="AB185" s="18"/>
      <c r="AC185" s="18"/>
      <c r="AD185" s="18"/>
      <c r="AE185" s="18"/>
      <c r="AF185" s="18"/>
      <c r="AG185" s="18"/>
      <c r="AH185" s="18"/>
      <c r="AI185" s="18"/>
      <c r="AJ185" s="18"/>
      <c r="AK185" s="18"/>
      <c r="AL185" s="18"/>
      <c r="AM185" s="18"/>
      <c r="AN185" s="18"/>
      <c r="AO185" s="18"/>
      <c r="AP185" s="18"/>
      <c r="AQ185" s="18"/>
      <c r="AR185" s="18"/>
      <c r="AS185" s="18"/>
      <c r="AT185" s="18"/>
      <c r="AU185" s="18"/>
      <c r="AV185" s="18"/>
      <c r="AW185" s="18"/>
      <c r="AX185" s="18"/>
      <c r="AY185" s="18"/>
      <c r="AZ185" s="18"/>
      <c r="BA185" s="18"/>
      <c r="BB185" s="18"/>
      <c r="BC185" s="18"/>
      <c r="BD185" s="18"/>
      <c r="BE185" s="18"/>
      <c r="BF185" s="18"/>
      <c r="BG185" s="18"/>
      <c r="BH185" s="18"/>
      <c r="BI185" s="18"/>
      <c r="BJ185" s="18"/>
      <c r="BK185" s="18"/>
      <c r="BL185" s="18"/>
      <c r="BM185" s="18"/>
      <c r="BN185" s="18"/>
      <c r="BO185" s="18"/>
      <c r="BP185" s="18"/>
      <c r="BQ185" s="18"/>
      <c r="BR185" s="18"/>
      <c r="BS185" s="18"/>
      <c r="BT185" s="18"/>
      <c r="BU185" s="18"/>
      <c r="BV185" s="18"/>
      <c r="BW185" s="18"/>
      <c r="BX185" s="18"/>
      <c r="BY185" s="18"/>
      <c r="BZ185" s="18"/>
      <c r="CA185" s="18"/>
      <c r="CB185" s="18"/>
      <c r="CC185" s="18"/>
      <c r="CD185" s="18"/>
      <c r="CE185" s="18"/>
      <c r="CF185" s="18"/>
      <c r="CG185" s="18"/>
      <c r="CH185" s="18"/>
      <c r="CI185" s="18"/>
      <c r="CJ185" s="18"/>
      <c r="CK185" s="18"/>
      <c r="CL185" s="18"/>
      <c r="CM185" s="18"/>
      <c r="CN185" s="18"/>
      <c r="CO185" s="18"/>
      <c r="CP185" s="18"/>
      <c r="CQ185" s="18"/>
      <c r="CR185" s="18"/>
      <c r="CS185" s="18"/>
      <c r="CT185" s="18"/>
      <c r="CU185" s="18"/>
      <c r="CV185" s="18"/>
      <c r="CW185" s="18"/>
      <c r="CX185" s="18"/>
      <c r="CY185" s="18"/>
      <c r="CZ185" s="18"/>
      <c r="DA185" s="18"/>
      <c r="DB185" s="18"/>
      <c r="DC185" s="18"/>
      <c r="DD185" s="18"/>
      <c r="DE185" s="18"/>
      <c r="DF185" s="18"/>
      <c r="DG185" s="18"/>
      <c r="DH185" s="18"/>
      <c r="DI185" s="18"/>
      <c r="DJ185" s="18"/>
      <c r="DK185" s="18"/>
      <c r="DL185" s="18"/>
      <c r="DM185" s="18"/>
      <c r="DN185" s="18"/>
      <c r="DO185" s="18"/>
      <c r="DP185" s="18"/>
      <c r="DQ185" s="18"/>
      <c r="DR185" s="18"/>
      <c r="DS185" s="18"/>
      <c r="DT185" s="18"/>
      <c r="DU185" s="18"/>
      <c r="DV185" s="18"/>
      <c r="DW185" s="18"/>
      <c r="DX185" s="18"/>
      <c r="DY185" s="18"/>
      <c r="DZ185" s="18"/>
      <c r="EA185" s="18"/>
      <c r="EB185" s="18"/>
      <c r="EC185" s="18"/>
      <c r="ED185" s="18"/>
      <c r="EE185" s="18"/>
      <c r="EF185" s="18"/>
      <c r="EG185" s="18"/>
      <c r="EH185" s="18"/>
      <c r="EI185" s="18"/>
      <c r="EJ185" s="18"/>
      <c r="EK185" s="18"/>
      <c r="EL185" s="18"/>
      <c r="EM185" s="18"/>
      <c r="EN185" s="18"/>
      <c r="EO185" s="18"/>
      <c r="EP185" s="18"/>
      <c r="EQ185" s="18"/>
      <c r="ER185" s="18"/>
      <c r="ES185" s="18"/>
      <c r="ET185" s="18"/>
      <c r="EU185" s="18"/>
      <c r="EV185" s="18"/>
      <c r="EW185" s="18"/>
      <c r="EX185" s="18"/>
      <c r="EY185" s="18"/>
      <c r="EZ185" s="18"/>
      <c r="FA185" s="18"/>
      <c r="FB185" s="18"/>
      <c r="FC185" s="18"/>
      <c r="FD185" s="18"/>
      <c r="FE185" s="18"/>
      <c r="FF185" s="18"/>
      <c r="FG185" s="18"/>
      <c r="FH185" s="18"/>
      <c r="FI185" s="18"/>
      <c r="FJ185" s="18"/>
      <c r="FK185" s="18"/>
      <c r="FL185" s="18"/>
      <c r="FM185" s="18"/>
      <c r="FN185" s="18"/>
      <c r="FO185" s="18"/>
      <c r="FP185" s="18"/>
      <c r="FQ185" s="18"/>
      <c r="FR185" s="18"/>
      <c r="FS185" s="18"/>
      <c r="FT185" s="18"/>
      <c r="FU185" s="18"/>
      <c r="FV185" s="18"/>
      <c r="FW185" s="18"/>
      <c r="FX185" s="18"/>
      <c r="FY185" s="18"/>
      <c r="FZ185" s="18"/>
      <c r="GA185" s="18"/>
      <c r="GB185" s="18"/>
      <c r="GC185" s="18"/>
      <c r="GD185" s="18"/>
      <c r="GE185" s="18"/>
      <c r="GF185" s="18"/>
      <c r="GG185" s="18"/>
      <c r="GH185" s="18"/>
      <c r="GI185" s="18"/>
      <c r="GJ185" s="18"/>
      <c r="GK185" s="18"/>
      <c r="GL185" s="18"/>
      <c r="GM185" s="18"/>
      <c r="GN185" s="18"/>
      <c r="GO185" s="18"/>
      <c r="GP185" s="18"/>
      <c r="GQ185" s="18"/>
      <c r="GR185" s="18"/>
      <c r="GS185" s="18"/>
      <c r="GT185" s="18"/>
      <c r="GU185" s="18"/>
      <c r="GV185" s="18"/>
      <c r="GW185" s="18"/>
      <c r="GX185" s="18"/>
      <c r="GY185" s="18"/>
      <c r="GZ185" s="18"/>
      <c r="HA185" s="18"/>
      <c r="HB185" s="18"/>
      <c r="HC185" s="18"/>
      <c r="HD185" s="18"/>
      <c r="HE185" s="18"/>
      <c r="HF185" s="18"/>
      <c r="HG185" s="18"/>
      <c r="HH185" s="18"/>
      <c r="HI185" s="18"/>
      <c r="HJ185" s="18"/>
      <c r="HK185" s="18"/>
      <c r="HL185" s="18"/>
      <c r="HM185" s="18"/>
      <c r="HN185" s="18"/>
      <c r="HO185" s="18"/>
      <c r="HP185" s="18"/>
      <c r="HQ185" s="18"/>
      <c r="HR185" s="18"/>
      <c r="HS185" s="18"/>
      <c r="HT185" s="18"/>
      <c r="HU185" s="18"/>
      <c r="HV185" s="18"/>
      <c r="HW185" s="18"/>
      <c r="HX185" s="18"/>
      <c r="HY185" s="18"/>
      <c r="HZ185" s="18"/>
      <c r="IA185" s="18"/>
      <c r="IB185" s="18"/>
      <c r="IC185" s="18"/>
      <c r="ID185" s="18"/>
      <c r="IE185" s="18"/>
      <c r="IF185" s="18"/>
      <c r="IG185" s="18"/>
      <c r="IH185" s="18"/>
      <c r="II185" s="18"/>
      <c r="IJ185" s="18"/>
      <c r="IK185" s="18"/>
      <c r="IL185" s="18"/>
      <c r="IM185" s="18"/>
      <c r="IN185" s="18"/>
      <c r="IO185" s="18"/>
      <c r="IP185" s="18"/>
      <c r="IQ185" s="18"/>
      <c r="IR185" s="18"/>
      <c r="IS185" s="18"/>
      <c r="IT185" s="18"/>
      <c r="IU185" s="18"/>
      <c r="IV185" s="18"/>
      <c r="IW185" s="18"/>
      <c r="IX185" s="18"/>
      <c r="IY185" s="18"/>
      <c r="IZ185" s="18"/>
    </row>
    <row r="186" spans="2:260" s="20" customFormat="1">
      <c r="B186" s="18"/>
      <c r="C186" s="22"/>
      <c r="D186" s="23"/>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c r="AG186" s="18"/>
      <c r="AH186" s="18"/>
      <c r="AI186" s="18"/>
      <c r="AJ186" s="18"/>
      <c r="AK186" s="18"/>
      <c r="AL186" s="18"/>
      <c r="AM186" s="18"/>
      <c r="AN186" s="18"/>
      <c r="AO186" s="18"/>
      <c r="AP186" s="18"/>
      <c r="AQ186" s="18"/>
      <c r="AR186" s="18"/>
      <c r="AS186" s="18"/>
      <c r="AT186" s="18"/>
      <c r="AU186" s="18"/>
      <c r="AV186" s="18"/>
      <c r="AW186" s="18"/>
      <c r="AX186" s="18"/>
      <c r="AY186" s="18"/>
      <c r="AZ186" s="18"/>
      <c r="BA186" s="18"/>
      <c r="BB186" s="18"/>
      <c r="BC186" s="18"/>
      <c r="BD186" s="18"/>
      <c r="BE186" s="18"/>
      <c r="BF186" s="18"/>
      <c r="BG186" s="18"/>
      <c r="BH186" s="18"/>
      <c r="BI186" s="18"/>
      <c r="BJ186" s="18"/>
      <c r="BK186" s="18"/>
      <c r="BL186" s="18"/>
      <c r="BM186" s="18"/>
      <c r="BN186" s="18"/>
      <c r="BO186" s="18"/>
      <c r="BP186" s="18"/>
      <c r="BQ186" s="18"/>
      <c r="BR186" s="18"/>
      <c r="BS186" s="18"/>
      <c r="BT186" s="18"/>
      <c r="BU186" s="18"/>
      <c r="BV186" s="18"/>
      <c r="BW186" s="18"/>
      <c r="BX186" s="18"/>
      <c r="BY186" s="18"/>
      <c r="BZ186" s="18"/>
      <c r="CA186" s="18"/>
      <c r="CB186" s="18"/>
      <c r="CC186" s="18"/>
      <c r="CD186" s="18"/>
      <c r="CE186" s="18"/>
      <c r="CF186" s="18"/>
      <c r="CG186" s="18"/>
      <c r="CH186" s="18"/>
      <c r="CI186" s="18"/>
      <c r="CJ186" s="18"/>
      <c r="CK186" s="18"/>
      <c r="CL186" s="18"/>
      <c r="CM186" s="18"/>
      <c r="CN186" s="18"/>
      <c r="CO186" s="18"/>
      <c r="CP186" s="18"/>
      <c r="CQ186" s="18"/>
      <c r="CR186" s="18"/>
      <c r="CS186" s="18"/>
      <c r="CT186" s="18"/>
      <c r="CU186" s="18"/>
      <c r="CV186" s="18"/>
      <c r="CW186" s="18"/>
      <c r="CX186" s="18"/>
      <c r="CY186" s="18"/>
      <c r="CZ186" s="18"/>
      <c r="DA186" s="18"/>
      <c r="DB186" s="18"/>
      <c r="DC186" s="18"/>
      <c r="DD186" s="18"/>
      <c r="DE186" s="18"/>
      <c r="DF186" s="18"/>
      <c r="DG186" s="18"/>
      <c r="DH186" s="18"/>
      <c r="DI186" s="18"/>
      <c r="DJ186" s="18"/>
      <c r="DK186" s="18"/>
      <c r="DL186" s="18"/>
      <c r="DM186" s="18"/>
      <c r="DN186" s="18"/>
      <c r="DO186" s="18"/>
      <c r="DP186" s="18"/>
      <c r="DQ186" s="18"/>
      <c r="DR186" s="18"/>
      <c r="DS186" s="18"/>
      <c r="DT186" s="18"/>
      <c r="DU186" s="18"/>
      <c r="DV186" s="18"/>
      <c r="DW186" s="18"/>
      <c r="DX186" s="18"/>
      <c r="DY186" s="18"/>
      <c r="DZ186" s="18"/>
      <c r="EA186" s="18"/>
      <c r="EB186" s="18"/>
      <c r="EC186" s="18"/>
      <c r="ED186" s="18"/>
      <c r="EE186" s="18"/>
      <c r="EF186" s="18"/>
      <c r="EG186" s="18"/>
      <c r="EH186" s="18"/>
      <c r="EI186" s="18"/>
      <c r="EJ186" s="18"/>
      <c r="EK186" s="18"/>
      <c r="EL186" s="18"/>
      <c r="EM186" s="18"/>
      <c r="EN186" s="18"/>
      <c r="EO186" s="18"/>
      <c r="EP186" s="18"/>
      <c r="EQ186" s="18"/>
      <c r="ER186" s="18"/>
      <c r="ES186" s="18"/>
      <c r="ET186" s="18"/>
      <c r="EU186" s="18"/>
      <c r="EV186" s="18"/>
      <c r="EW186" s="18"/>
      <c r="EX186" s="18"/>
      <c r="EY186" s="18"/>
      <c r="EZ186" s="18"/>
      <c r="FA186" s="18"/>
      <c r="FB186" s="18"/>
      <c r="FC186" s="18"/>
      <c r="FD186" s="18"/>
      <c r="FE186" s="18"/>
      <c r="FF186" s="18"/>
      <c r="FG186" s="18"/>
      <c r="FH186" s="18"/>
      <c r="FI186" s="18"/>
      <c r="FJ186" s="18"/>
      <c r="FK186" s="18"/>
      <c r="FL186" s="18"/>
      <c r="FM186" s="18"/>
      <c r="FN186" s="18"/>
      <c r="FO186" s="18"/>
      <c r="FP186" s="18"/>
      <c r="FQ186" s="18"/>
      <c r="FR186" s="18"/>
      <c r="FS186" s="18"/>
      <c r="FT186" s="18"/>
      <c r="FU186" s="18"/>
      <c r="FV186" s="18"/>
      <c r="FW186" s="18"/>
      <c r="FX186" s="18"/>
      <c r="FY186" s="18"/>
      <c r="FZ186" s="18"/>
      <c r="GA186" s="18"/>
      <c r="GB186" s="18"/>
      <c r="GC186" s="18"/>
      <c r="GD186" s="18"/>
      <c r="GE186" s="18"/>
      <c r="GF186" s="18"/>
      <c r="GG186" s="18"/>
      <c r="GH186" s="18"/>
      <c r="GI186" s="18"/>
      <c r="GJ186" s="18"/>
      <c r="GK186" s="18"/>
      <c r="GL186" s="18"/>
      <c r="GM186" s="18"/>
      <c r="GN186" s="18"/>
      <c r="GO186" s="18"/>
      <c r="GP186" s="18"/>
      <c r="GQ186" s="18"/>
      <c r="GR186" s="18"/>
      <c r="GS186" s="18"/>
      <c r="GT186" s="18"/>
      <c r="GU186" s="18"/>
      <c r="GV186" s="18"/>
      <c r="GW186" s="18"/>
      <c r="GX186" s="18"/>
      <c r="GY186" s="18"/>
      <c r="GZ186" s="18"/>
      <c r="HA186" s="18"/>
      <c r="HB186" s="18"/>
      <c r="HC186" s="18"/>
      <c r="HD186" s="18"/>
      <c r="HE186" s="18"/>
      <c r="HF186" s="18"/>
      <c r="HG186" s="18"/>
      <c r="HH186" s="18"/>
      <c r="HI186" s="18"/>
      <c r="HJ186" s="18"/>
      <c r="HK186" s="18"/>
      <c r="HL186" s="18"/>
      <c r="HM186" s="18"/>
      <c r="HN186" s="18"/>
      <c r="HO186" s="18"/>
      <c r="HP186" s="18"/>
      <c r="HQ186" s="18"/>
      <c r="HR186" s="18"/>
      <c r="HS186" s="18"/>
      <c r="HT186" s="18"/>
      <c r="HU186" s="18"/>
      <c r="HV186" s="18"/>
      <c r="HW186" s="18"/>
      <c r="HX186" s="18"/>
      <c r="HY186" s="18"/>
      <c r="HZ186" s="18"/>
      <c r="IA186" s="18"/>
      <c r="IB186" s="18"/>
      <c r="IC186" s="18"/>
      <c r="ID186" s="18"/>
      <c r="IE186" s="18"/>
      <c r="IF186" s="18"/>
      <c r="IG186" s="18"/>
      <c r="IH186" s="18"/>
      <c r="II186" s="18"/>
      <c r="IJ186" s="18"/>
      <c r="IK186" s="18"/>
      <c r="IL186" s="18"/>
      <c r="IM186" s="18"/>
      <c r="IN186" s="18"/>
      <c r="IO186" s="18"/>
      <c r="IP186" s="18"/>
      <c r="IQ186" s="18"/>
      <c r="IR186" s="18"/>
      <c r="IS186" s="18"/>
      <c r="IT186" s="18"/>
      <c r="IU186" s="18"/>
      <c r="IV186" s="18"/>
      <c r="IW186" s="18"/>
      <c r="IX186" s="18"/>
      <c r="IY186" s="18"/>
      <c r="IZ186" s="18"/>
    </row>
    <row r="187" spans="2:260" s="20" customFormat="1">
      <c r="B187" s="18"/>
      <c r="C187" s="22"/>
      <c r="D187" s="23"/>
      <c r="E187" s="18"/>
      <c r="F187" s="18"/>
      <c r="G187" s="18"/>
      <c r="H187" s="18"/>
      <c r="I187" s="18"/>
      <c r="J187" s="18"/>
      <c r="K187" s="18"/>
      <c r="L187" s="18"/>
      <c r="M187" s="18"/>
      <c r="N187" s="18"/>
      <c r="O187" s="18"/>
      <c r="P187" s="18"/>
      <c r="Q187" s="18"/>
      <c r="R187" s="18"/>
      <c r="S187" s="18"/>
      <c r="T187" s="18"/>
      <c r="U187" s="18"/>
      <c r="V187" s="18"/>
      <c r="W187" s="18"/>
      <c r="X187" s="18"/>
      <c r="Y187" s="18"/>
      <c r="Z187" s="18"/>
      <c r="AA187" s="18"/>
      <c r="AB187" s="18"/>
      <c r="AC187" s="18"/>
      <c r="AD187" s="18"/>
      <c r="AE187" s="18"/>
      <c r="AF187" s="18"/>
      <c r="AG187" s="18"/>
      <c r="AH187" s="18"/>
      <c r="AI187" s="18"/>
      <c r="AJ187" s="18"/>
      <c r="AK187" s="18"/>
      <c r="AL187" s="18"/>
      <c r="AM187" s="18"/>
      <c r="AN187" s="18"/>
      <c r="AO187" s="18"/>
      <c r="AP187" s="18"/>
      <c r="AQ187" s="18"/>
      <c r="AR187" s="18"/>
      <c r="AS187" s="18"/>
      <c r="AT187" s="18"/>
      <c r="AU187" s="18"/>
      <c r="AV187" s="18"/>
      <c r="AW187" s="18"/>
      <c r="AX187" s="18"/>
      <c r="AY187" s="18"/>
      <c r="AZ187" s="18"/>
      <c r="BA187" s="18"/>
      <c r="BB187" s="18"/>
      <c r="BC187" s="18"/>
      <c r="BD187" s="18"/>
      <c r="BE187" s="18"/>
      <c r="BF187" s="18"/>
      <c r="BG187" s="18"/>
      <c r="BH187" s="18"/>
      <c r="BI187" s="18"/>
      <c r="BJ187" s="18"/>
      <c r="BK187" s="18"/>
      <c r="BL187" s="18"/>
      <c r="BM187" s="18"/>
      <c r="BN187" s="18"/>
      <c r="BO187" s="18"/>
      <c r="BP187" s="18"/>
      <c r="BQ187" s="18"/>
      <c r="BR187" s="18"/>
      <c r="BS187" s="18"/>
      <c r="BT187" s="18"/>
      <c r="BU187" s="18"/>
      <c r="BV187" s="18"/>
      <c r="BW187" s="18"/>
      <c r="BX187" s="18"/>
      <c r="BY187" s="18"/>
      <c r="BZ187" s="18"/>
      <c r="CA187" s="18"/>
      <c r="CB187" s="18"/>
      <c r="CC187" s="18"/>
      <c r="CD187" s="18"/>
      <c r="CE187" s="18"/>
      <c r="CF187" s="18"/>
      <c r="CG187" s="18"/>
      <c r="CH187" s="18"/>
      <c r="CI187" s="18"/>
      <c r="CJ187" s="18"/>
      <c r="CK187" s="18"/>
      <c r="CL187" s="18"/>
      <c r="CM187" s="18"/>
      <c r="CN187" s="18"/>
      <c r="CO187" s="18"/>
      <c r="CP187" s="18"/>
      <c r="CQ187" s="18"/>
      <c r="CR187" s="18"/>
      <c r="CS187" s="18"/>
      <c r="CT187" s="18"/>
      <c r="CU187" s="18"/>
      <c r="CV187" s="18"/>
      <c r="CW187" s="18"/>
      <c r="CX187" s="18"/>
      <c r="CY187" s="18"/>
      <c r="CZ187" s="18"/>
      <c r="DA187" s="18"/>
      <c r="DB187" s="18"/>
      <c r="DC187" s="18"/>
      <c r="DD187" s="18"/>
      <c r="DE187" s="18"/>
      <c r="DF187" s="18"/>
      <c r="DG187" s="18"/>
      <c r="DH187" s="18"/>
      <c r="DI187" s="18"/>
      <c r="DJ187" s="18"/>
      <c r="DK187" s="18"/>
      <c r="DL187" s="18"/>
      <c r="DM187" s="18"/>
      <c r="DN187" s="18"/>
      <c r="DO187" s="18"/>
      <c r="DP187" s="18"/>
      <c r="DQ187" s="18"/>
      <c r="DR187" s="18"/>
      <c r="DS187" s="18"/>
      <c r="DT187" s="18"/>
      <c r="DU187" s="18"/>
      <c r="DV187" s="18"/>
      <c r="DW187" s="18"/>
      <c r="DX187" s="18"/>
      <c r="DY187" s="18"/>
      <c r="DZ187" s="18"/>
      <c r="EA187" s="18"/>
      <c r="EB187" s="18"/>
      <c r="EC187" s="18"/>
      <c r="ED187" s="18"/>
      <c r="EE187" s="18"/>
      <c r="EF187" s="18"/>
      <c r="EG187" s="18"/>
      <c r="EH187" s="18"/>
      <c r="EI187" s="18"/>
      <c r="EJ187" s="18"/>
      <c r="EK187" s="18"/>
      <c r="EL187" s="18"/>
      <c r="EM187" s="18"/>
      <c r="EN187" s="18"/>
      <c r="EO187" s="18"/>
      <c r="EP187" s="18"/>
      <c r="EQ187" s="18"/>
      <c r="ER187" s="18"/>
      <c r="ES187" s="18"/>
      <c r="ET187" s="18"/>
      <c r="EU187" s="18"/>
      <c r="EV187" s="18"/>
      <c r="EW187" s="18"/>
      <c r="EX187" s="18"/>
      <c r="EY187" s="18"/>
      <c r="EZ187" s="18"/>
      <c r="FA187" s="18"/>
      <c r="FB187" s="18"/>
      <c r="FC187" s="18"/>
      <c r="FD187" s="18"/>
      <c r="FE187" s="18"/>
      <c r="FF187" s="18"/>
      <c r="FG187" s="18"/>
      <c r="FH187" s="18"/>
      <c r="FI187" s="18"/>
      <c r="FJ187" s="18"/>
      <c r="FK187" s="18"/>
      <c r="FL187" s="18"/>
      <c r="FM187" s="18"/>
      <c r="FN187" s="18"/>
      <c r="FO187" s="18"/>
      <c r="FP187" s="18"/>
      <c r="FQ187" s="18"/>
      <c r="FR187" s="18"/>
      <c r="FS187" s="18"/>
      <c r="FT187" s="18"/>
      <c r="FU187" s="18"/>
      <c r="FV187" s="18"/>
      <c r="FW187" s="18"/>
      <c r="FX187" s="18"/>
      <c r="FY187" s="18"/>
      <c r="FZ187" s="18"/>
      <c r="GA187" s="18"/>
      <c r="GB187" s="18"/>
      <c r="GC187" s="18"/>
      <c r="GD187" s="18"/>
      <c r="GE187" s="18"/>
      <c r="GF187" s="18"/>
      <c r="GG187" s="18"/>
      <c r="GH187" s="18"/>
      <c r="GI187" s="18"/>
      <c r="GJ187" s="18"/>
      <c r="GK187" s="18"/>
      <c r="GL187" s="18"/>
      <c r="GM187" s="18"/>
      <c r="GN187" s="18"/>
      <c r="GO187" s="18"/>
      <c r="GP187" s="18"/>
      <c r="GQ187" s="18"/>
      <c r="GR187" s="18"/>
      <c r="GS187" s="18"/>
      <c r="GT187" s="18"/>
      <c r="GU187" s="18"/>
      <c r="GV187" s="18"/>
      <c r="GW187" s="18"/>
      <c r="GX187" s="18"/>
      <c r="GY187" s="18"/>
      <c r="GZ187" s="18"/>
      <c r="HA187" s="18"/>
      <c r="HB187" s="18"/>
      <c r="HC187" s="18"/>
      <c r="HD187" s="18"/>
      <c r="HE187" s="18"/>
      <c r="HF187" s="18"/>
      <c r="HG187" s="18"/>
      <c r="HH187" s="18"/>
      <c r="HI187" s="18"/>
      <c r="HJ187" s="18"/>
      <c r="HK187" s="18"/>
      <c r="HL187" s="18"/>
      <c r="HM187" s="18"/>
      <c r="HN187" s="18"/>
      <c r="HO187" s="18"/>
      <c r="HP187" s="18"/>
      <c r="HQ187" s="18"/>
      <c r="HR187" s="18"/>
      <c r="HS187" s="18"/>
      <c r="HT187" s="18"/>
      <c r="HU187" s="18"/>
      <c r="HV187" s="18"/>
      <c r="HW187" s="18"/>
      <c r="HX187" s="18"/>
      <c r="HY187" s="18"/>
      <c r="HZ187" s="18"/>
      <c r="IA187" s="18"/>
      <c r="IB187" s="18"/>
      <c r="IC187" s="18"/>
      <c r="ID187" s="18"/>
      <c r="IE187" s="18"/>
      <c r="IF187" s="18"/>
      <c r="IG187" s="18"/>
      <c r="IH187" s="18"/>
      <c r="II187" s="18"/>
      <c r="IJ187" s="18"/>
      <c r="IK187" s="18"/>
      <c r="IL187" s="18"/>
      <c r="IM187" s="18"/>
      <c r="IN187" s="18"/>
      <c r="IO187" s="18"/>
      <c r="IP187" s="18"/>
      <c r="IQ187" s="18"/>
      <c r="IR187" s="18"/>
      <c r="IS187" s="18"/>
      <c r="IT187" s="18"/>
      <c r="IU187" s="18"/>
      <c r="IV187" s="18"/>
      <c r="IW187" s="18"/>
      <c r="IX187" s="18"/>
      <c r="IY187" s="18"/>
      <c r="IZ187" s="18"/>
    </row>
    <row r="188" spans="2:260" s="20" customFormat="1">
      <c r="B188" s="18"/>
      <c r="C188" s="22"/>
      <c r="D188" s="23"/>
      <c r="E188" s="18"/>
      <c r="F188" s="18"/>
      <c r="G188" s="18"/>
      <c r="H188" s="18"/>
      <c r="I188" s="18"/>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18"/>
      <c r="AG188" s="18"/>
      <c r="AH188" s="18"/>
      <c r="AI188" s="18"/>
      <c r="AJ188" s="18"/>
      <c r="AK188" s="18"/>
      <c r="AL188" s="18"/>
      <c r="AM188" s="18"/>
      <c r="AN188" s="18"/>
      <c r="AO188" s="18"/>
      <c r="AP188" s="18"/>
      <c r="AQ188" s="18"/>
      <c r="AR188" s="18"/>
      <c r="AS188" s="18"/>
      <c r="AT188" s="18"/>
      <c r="AU188" s="18"/>
      <c r="AV188" s="18"/>
      <c r="AW188" s="18"/>
      <c r="AX188" s="18"/>
      <c r="AY188" s="18"/>
      <c r="AZ188" s="18"/>
      <c r="BA188" s="18"/>
      <c r="BB188" s="18"/>
      <c r="BC188" s="18"/>
      <c r="BD188" s="18"/>
      <c r="BE188" s="18"/>
      <c r="BF188" s="18"/>
      <c r="BG188" s="18"/>
      <c r="BH188" s="18"/>
      <c r="BI188" s="18"/>
      <c r="BJ188" s="18"/>
      <c r="BK188" s="18"/>
      <c r="BL188" s="18"/>
      <c r="BM188" s="18"/>
      <c r="BN188" s="18"/>
      <c r="BO188" s="18"/>
      <c r="BP188" s="18"/>
      <c r="BQ188" s="18"/>
      <c r="BR188" s="18"/>
      <c r="BS188" s="18"/>
      <c r="BT188" s="18"/>
      <c r="BU188" s="18"/>
      <c r="BV188" s="18"/>
      <c r="BW188" s="18"/>
      <c r="BX188" s="18"/>
      <c r="BY188" s="18"/>
      <c r="BZ188" s="18"/>
      <c r="CA188" s="18"/>
      <c r="CB188" s="18"/>
      <c r="CC188" s="18"/>
      <c r="CD188" s="18"/>
      <c r="CE188" s="18"/>
      <c r="CF188" s="18"/>
      <c r="CG188" s="18"/>
      <c r="CH188" s="18"/>
      <c r="CI188" s="18"/>
      <c r="CJ188" s="18"/>
      <c r="CK188" s="18"/>
      <c r="CL188" s="18"/>
      <c r="CM188" s="18"/>
      <c r="CN188" s="18"/>
      <c r="CO188" s="18"/>
      <c r="CP188" s="18"/>
      <c r="CQ188" s="18"/>
      <c r="CR188" s="18"/>
      <c r="CS188" s="18"/>
      <c r="CT188" s="18"/>
      <c r="CU188" s="18"/>
      <c r="CV188" s="18"/>
      <c r="CW188" s="18"/>
      <c r="CX188" s="18"/>
      <c r="CY188" s="18"/>
      <c r="CZ188" s="18"/>
      <c r="DA188" s="18"/>
      <c r="DB188" s="18"/>
      <c r="DC188" s="18"/>
      <c r="DD188" s="18"/>
      <c r="DE188" s="18"/>
      <c r="DF188" s="18"/>
      <c r="DG188" s="18"/>
      <c r="DH188" s="18"/>
      <c r="DI188" s="18"/>
      <c r="DJ188" s="18"/>
      <c r="DK188" s="18"/>
      <c r="DL188" s="18"/>
      <c r="DM188" s="18"/>
      <c r="DN188" s="18"/>
      <c r="DO188" s="18"/>
      <c r="DP188" s="18"/>
      <c r="DQ188" s="18"/>
      <c r="DR188" s="18"/>
      <c r="DS188" s="18"/>
      <c r="DT188" s="18"/>
      <c r="DU188" s="18"/>
      <c r="DV188" s="18"/>
      <c r="DW188" s="18"/>
      <c r="DX188" s="18"/>
      <c r="DY188" s="18"/>
      <c r="DZ188" s="18"/>
      <c r="EA188" s="18"/>
      <c r="EB188" s="18"/>
      <c r="EC188" s="18"/>
      <c r="ED188" s="18"/>
      <c r="EE188" s="18"/>
      <c r="EF188" s="18"/>
      <c r="EG188" s="18"/>
      <c r="EH188" s="18"/>
      <c r="EI188" s="18"/>
      <c r="EJ188" s="18"/>
      <c r="EK188" s="18"/>
      <c r="EL188" s="18"/>
      <c r="EM188" s="18"/>
      <c r="EN188" s="18"/>
      <c r="EO188" s="18"/>
      <c r="EP188" s="18"/>
      <c r="EQ188" s="18"/>
      <c r="ER188" s="18"/>
      <c r="ES188" s="18"/>
      <c r="ET188" s="18"/>
      <c r="EU188" s="18"/>
      <c r="EV188" s="18"/>
      <c r="EW188" s="18"/>
      <c r="EX188" s="18"/>
      <c r="EY188" s="18"/>
      <c r="EZ188" s="18"/>
      <c r="FA188" s="18"/>
      <c r="FB188" s="18"/>
      <c r="FC188" s="18"/>
      <c r="FD188" s="18"/>
      <c r="FE188" s="18"/>
      <c r="FF188" s="18"/>
      <c r="FG188" s="18"/>
      <c r="FH188" s="18"/>
      <c r="FI188" s="18"/>
      <c r="FJ188" s="18"/>
      <c r="FK188" s="18"/>
      <c r="FL188" s="18"/>
      <c r="FM188" s="18"/>
      <c r="FN188" s="18"/>
      <c r="FO188" s="18"/>
      <c r="FP188" s="18"/>
      <c r="FQ188" s="18"/>
      <c r="FR188" s="18"/>
      <c r="FS188" s="18"/>
      <c r="FT188" s="18"/>
      <c r="FU188" s="18"/>
      <c r="FV188" s="18"/>
      <c r="FW188" s="18"/>
      <c r="FX188" s="18"/>
      <c r="FY188" s="18"/>
      <c r="FZ188" s="18"/>
      <c r="GA188" s="18"/>
      <c r="GB188" s="18"/>
      <c r="GC188" s="18"/>
      <c r="GD188" s="18"/>
      <c r="GE188" s="18"/>
      <c r="GF188" s="18"/>
      <c r="GG188" s="18"/>
      <c r="GH188" s="18"/>
      <c r="GI188" s="18"/>
      <c r="GJ188" s="18"/>
      <c r="GK188" s="18"/>
      <c r="GL188" s="18"/>
      <c r="GM188" s="18"/>
      <c r="GN188" s="18"/>
      <c r="GO188" s="18"/>
      <c r="GP188" s="18"/>
      <c r="GQ188" s="18"/>
      <c r="GR188" s="18"/>
      <c r="GS188" s="18"/>
      <c r="GT188" s="18"/>
      <c r="GU188" s="18"/>
      <c r="GV188" s="18"/>
      <c r="GW188" s="18"/>
      <c r="GX188" s="18"/>
      <c r="GY188" s="18"/>
      <c r="GZ188" s="18"/>
      <c r="HA188" s="18"/>
      <c r="HB188" s="18"/>
      <c r="HC188" s="18"/>
      <c r="HD188" s="18"/>
      <c r="HE188" s="18"/>
      <c r="HF188" s="18"/>
      <c r="HG188" s="18"/>
      <c r="HH188" s="18"/>
      <c r="HI188" s="18"/>
      <c r="HJ188" s="18"/>
      <c r="HK188" s="18"/>
      <c r="HL188" s="18"/>
      <c r="HM188" s="18"/>
      <c r="HN188" s="18"/>
      <c r="HO188" s="18"/>
      <c r="HP188" s="18"/>
      <c r="HQ188" s="18"/>
      <c r="HR188" s="18"/>
      <c r="HS188" s="18"/>
      <c r="HT188" s="18"/>
      <c r="HU188" s="18"/>
      <c r="HV188" s="18"/>
      <c r="HW188" s="18"/>
      <c r="HX188" s="18"/>
      <c r="HY188" s="18"/>
      <c r="HZ188" s="18"/>
      <c r="IA188" s="18"/>
      <c r="IB188" s="18"/>
      <c r="IC188" s="18"/>
      <c r="ID188" s="18"/>
      <c r="IE188" s="18"/>
      <c r="IF188" s="18"/>
      <c r="IG188" s="18"/>
      <c r="IH188" s="18"/>
      <c r="II188" s="18"/>
      <c r="IJ188" s="18"/>
      <c r="IK188" s="18"/>
      <c r="IL188" s="18"/>
      <c r="IM188" s="18"/>
      <c r="IN188" s="18"/>
      <c r="IO188" s="18"/>
      <c r="IP188" s="18"/>
      <c r="IQ188" s="18"/>
      <c r="IR188" s="18"/>
      <c r="IS188" s="18"/>
      <c r="IT188" s="18"/>
      <c r="IU188" s="18"/>
      <c r="IV188" s="18"/>
      <c r="IW188" s="18"/>
      <c r="IX188" s="18"/>
      <c r="IY188" s="18"/>
      <c r="IZ188" s="18"/>
    </row>
    <row r="189" spans="2:260" s="20" customFormat="1">
      <c r="B189" s="18"/>
      <c r="C189" s="22"/>
      <c r="D189" s="23"/>
      <c r="E189" s="18"/>
      <c r="F189" s="18"/>
      <c r="G189" s="18"/>
      <c r="H189" s="18"/>
      <c r="I189" s="18"/>
      <c r="J189" s="18"/>
      <c r="K189" s="18"/>
      <c r="L189" s="18"/>
      <c r="M189" s="18"/>
      <c r="N189" s="18"/>
      <c r="O189" s="18"/>
      <c r="P189" s="18"/>
      <c r="Q189" s="18"/>
      <c r="R189" s="18"/>
      <c r="S189" s="18"/>
      <c r="T189" s="18"/>
      <c r="U189" s="18"/>
      <c r="V189" s="18"/>
      <c r="W189" s="18"/>
      <c r="X189" s="18"/>
      <c r="Y189" s="18"/>
      <c r="Z189" s="18"/>
      <c r="AA189" s="18"/>
      <c r="AB189" s="18"/>
      <c r="AC189" s="18"/>
      <c r="AD189" s="18"/>
      <c r="AE189" s="18"/>
      <c r="AF189" s="18"/>
      <c r="AG189" s="18"/>
      <c r="AH189" s="18"/>
      <c r="AI189" s="18"/>
      <c r="AJ189" s="18"/>
      <c r="AK189" s="18"/>
      <c r="AL189" s="18"/>
      <c r="AM189" s="18"/>
      <c r="AN189" s="18"/>
      <c r="AO189" s="18"/>
      <c r="AP189" s="18"/>
      <c r="AQ189" s="18"/>
      <c r="AR189" s="18"/>
      <c r="AS189" s="18"/>
      <c r="AT189" s="18"/>
      <c r="AU189" s="18"/>
      <c r="AV189" s="18"/>
      <c r="AW189" s="18"/>
      <c r="AX189" s="18"/>
      <c r="AY189" s="18"/>
      <c r="AZ189" s="18"/>
      <c r="BA189" s="18"/>
      <c r="BB189" s="18"/>
      <c r="BC189" s="18"/>
      <c r="BD189" s="18"/>
      <c r="BE189" s="18"/>
      <c r="BF189" s="18"/>
      <c r="BG189" s="18"/>
      <c r="BH189" s="18"/>
      <c r="BI189" s="18"/>
      <c r="BJ189" s="18"/>
      <c r="BK189" s="18"/>
      <c r="BL189" s="18"/>
      <c r="BM189" s="18"/>
      <c r="BN189" s="18"/>
      <c r="BO189" s="18"/>
      <c r="BP189" s="18"/>
      <c r="BQ189" s="18"/>
      <c r="BR189" s="18"/>
      <c r="BS189" s="18"/>
      <c r="BT189" s="18"/>
      <c r="BU189" s="18"/>
      <c r="BV189" s="18"/>
      <c r="BW189" s="18"/>
      <c r="BX189" s="18"/>
      <c r="BY189" s="18"/>
      <c r="BZ189" s="18"/>
      <c r="CA189" s="18"/>
      <c r="CB189" s="18"/>
      <c r="CC189" s="18"/>
      <c r="CD189" s="18"/>
      <c r="CE189" s="18"/>
      <c r="CF189" s="18"/>
      <c r="CG189" s="18"/>
      <c r="CH189" s="18"/>
      <c r="CI189" s="18"/>
      <c r="CJ189" s="18"/>
      <c r="CK189" s="18"/>
      <c r="CL189" s="18"/>
      <c r="CM189" s="18"/>
      <c r="CN189" s="18"/>
      <c r="CO189" s="18"/>
      <c r="CP189" s="18"/>
      <c r="CQ189" s="18"/>
      <c r="CR189" s="18"/>
      <c r="CS189" s="18"/>
      <c r="CT189" s="18"/>
      <c r="CU189" s="18"/>
      <c r="CV189" s="18"/>
      <c r="CW189" s="18"/>
      <c r="CX189" s="18"/>
      <c r="CY189" s="18"/>
      <c r="CZ189" s="18"/>
      <c r="DA189" s="18"/>
      <c r="DB189" s="18"/>
      <c r="DC189" s="18"/>
      <c r="DD189" s="18"/>
      <c r="DE189" s="18"/>
      <c r="DF189" s="18"/>
      <c r="DG189" s="18"/>
      <c r="DH189" s="18"/>
      <c r="DI189" s="18"/>
      <c r="DJ189" s="18"/>
      <c r="DK189" s="18"/>
      <c r="DL189" s="18"/>
      <c r="DM189" s="18"/>
      <c r="DN189" s="18"/>
      <c r="DO189" s="18"/>
      <c r="DP189" s="18"/>
      <c r="DQ189" s="18"/>
      <c r="DR189" s="18"/>
      <c r="DS189" s="18"/>
      <c r="DT189" s="18"/>
      <c r="DU189" s="18"/>
      <c r="DV189" s="18"/>
      <c r="DW189" s="18"/>
      <c r="DX189" s="18"/>
      <c r="DY189" s="18"/>
      <c r="DZ189" s="18"/>
      <c r="EA189" s="18"/>
      <c r="EB189" s="18"/>
      <c r="EC189" s="18"/>
      <c r="ED189" s="18"/>
      <c r="EE189" s="18"/>
      <c r="EF189" s="18"/>
      <c r="EG189" s="18"/>
      <c r="EH189" s="18"/>
      <c r="EI189" s="18"/>
      <c r="EJ189" s="18"/>
      <c r="EK189" s="18"/>
      <c r="EL189" s="18"/>
      <c r="EM189" s="18"/>
      <c r="EN189" s="18"/>
      <c r="EO189" s="18"/>
      <c r="EP189" s="18"/>
      <c r="EQ189" s="18"/>
      <c r="ER189" s="18"/>
      <c r="ES189" s="18"/>
      <c r="ET189" s="18"/>
      <c r="EU189" s="18"/>
      <c r="EV189" s="18"/>
      <c r="EW189" s="18"/>
      <c r="EX189" s="18"/>
      <c r="EY189" s="18"/>
      <c r="EZ189" s="18"/>
      <c r="FA189" s="18"/>
      <c r="FB189" s="18"/>
      <c r="FC189" s="18"/>
      <c r="FD189" s="18"/>
      <c r="FE189" s="18"/>
      <c r="FF189" s="18"/>
      <c r="FG189" s="18"/>
      <c r="FH189" s="18"/>
      <c r="FI189" s="18"/>
      <c r="FJ189" s="18"/>
      <c r="FK189" s="18"/>
      <c r="FL189" s="18"/>
      <c r="FM189" s="18"/>
      <c r="FN189" s="18"/>
      <c r="FO189" s="18"/>
      <c r="FP189" s="18"/>
      <c r="FQ189" s="18"/>
      <c r="FR189" s="18"/>
      <c r="FS189" s="18"/>
      <c r="FT189" s="18"/>
      <c r="FU189" s="18"/>
      <c r="FV189" s="18"/>
      <c r="FW189" s="18"/>
      <c r="FX189" s="18"/>
      <c r="FY189" s="18"/>
      <c r="FZ189" s="18"/>
      <c r="GA189" s="18"/>
      <c r="GB189" s="18"/>
      <c r="GC189" s="18"/>
      <c r="GD189" s="18"/>
      <c r="GE189" s="18"/>
      <c r="GF189" s="18"/>
      <c r="GG189" s="18"/>
      <c r="GH189" s="18"/>
      <c r="GI189" s="18"/>
      <c r="GJ189" s="18"/>
      <c r="GK189" s="18"/>
      <c r="GL189" s="18"/>
      <c r="GM189" s="18"/>
      <c r="GN189" s="18"/>
      <c r="GO189" s="18"/>
      <c r="GP189" s="18"/>
      <c r="GQ189" s="18"/>
      <c r="GR189" s="18"/>
      <c r="GS189" s="18"/>
      <c r="GT189" s="18"/>
      <c r="GU189" s="18"/>
      <c r="GV189" s="18"/>
      <c r="GW189" s="18"/>
      <c r="GX189" s="18"/>
      <c r="GY189" s="18"/>
      <c r="GZ189" s="18"/>
      <c r="HA189" s="18"/>
      <c r="HB189" s="18"/>
      <c r="HC189" s="18"/>
      <c r="HD189" s="18"/>
      <c r="HE189" s="18"/>
      <c r="HF189" s="18"/>
      <c r="HG189" s="18"/>
      <c r="HH189" s="18"/>
      <c r="HI189" s="18"/>
      <c r="HJ189" s="18"/>
      <c r="HK189" s="18"/>
      <c r="HL189" s="18"/>
      <c r="HM189" s="18"/>
      <c r="HN189" s="18"/>
      <c r="HO189" s="18"/>
      <c r="HP189" s="18"/>
      <c r="HQ189" s="18"/>
      <c r="HR189" s="18"/>
      <c r="HS189" s="18"/>
      <c r="HT189" s="18"/>
      <c r="HU189" s="18"/>
      <c r="HV189" s="18"/>
      <c r="HW189" s="18"/>
      <c r="HX189" s="18"/>
      <c r="HY189" s="18"/>
      <c r="HZ189" s="18"/>
      <c r="IA189" s="18"/>
      <c r="IB189" s="18"/>
      <c r="IC189" s="18"/>
      <c r="ID189" s="18"/>
      <c r="IE189" s="18"/>
      <c r="IF189" s="18"/>
      <c r="IG189" s="18"/>
      <c r="IH189" s="18"/>
      <c r="II189" s="18"/>
      <c r="IJ189" s="18"/>
      <c r="IK189" s="18"/>
      <c r="IL189" s="18"/>
      <c r="IM189" s="18"/>
      <c r="IN189" s="18"/>
      <c r="IO189" s="18"/>
      <c r="IP189" s="18"/>
      <c r="IQ189" s="18"/>
      <c r="IR189" s="18"/>
      <c r="IS189" s="18"/>
      <c r="IT189" s="18"/>
      <c r="IU189" s="18"/>
      <c r="IV189" s="18"/>
      <c r="IW189" s="18"/>
      <c r="IX189" s="18"/>
      <c r="IY189" s="18"/>
      <c r="IZ189" s="18"/>
    </row>
    <row r="190" spans="2:260" s="20" customFormat="1">
      <c r="B190" s="18"/>
      <c r="C190" s="22"/>
      <c r="D190" s="23"/>
      <c r="E190" s="18"/>
      <c r="F190" s="18"/>
      <c r="G190" s="18"/>
      <c r="H190" s="18"/>
      <c r="I190" s="18"/>
      <c r="J190" s="18"/>
      <c r="K190" s="18"/>
      <c r="L190" s="18"/>
      <c r="M190" s="18"/>
      <c r="N190" s="18"/>
      <c r="O190" s="18"/>
      <c r="P190" s="18"/>
      <c r="Q190" s="18"/>
      <c r="R190" s="18"/>
      <c r="S190" s="18"/>
      <c r="T190" s="18"/>
      <c r="U190" s="18"/>
      <c r="V190" s="18"/>
      <c r="W190" s="18"/>
      <c r="X190" s="18"/>
      <c r="Y190" s="18"/>
      <c r="Z190" s="18"/>
      <c r="AA190" s="18"/>
      <c r="AB190" s="18"/>
      <c r="AC190" s="18"/>
      <c r="AD190" s="18"/>
      <c r="AE190" s="18"/>
      <c r="AF190" s="18"/>
      <c r="AG190" s="18"/>
      <c r="AH190" s="18"/>
      <c r="AI190" s="18"/>
      <c r="AJ190" s="18"/>
      <c r="AK190" s="18"/>
      <c r="AL190" s="18"/>
      <c r="AM190" s="18"/>
      <c r="AN190" s="18"/>
      <c r="AO190" s="18"/>
      <c r="AP190" s="18"/>
      <c r="AQ190" s="18"/>
      <c r="AR190" s="18"/>
      <c r="AS190" s="18"/>
      <c r="AT190" s="18"/>
      <c r="AU190" s="18"/>
      <c r="AV190" s="18"/>
      <c r="AW190" s="18"/>
      <c r="AX190" s="18"/>
      <c r="AY190" s="18"/>
      <c r="AZ190" s="18"/>
      <c r="BA190" s="18"/>
      <c r="BB190" s="18"/>
      <c r="BC190" s="18"/>
      <c r="BD190" s="18"/>
      <c r="BE190" s="18"/>
      <c r="BF190" s="18"/>
      <c r="BG190" s="18"/>
      <c r="BH190" s="18"/>
      <c r="BI190" s="18"/>
      <c r="BJ190" s="18"/>
      <c r="BK190" s="18"/>
      <c r="BL190" s="18"/>
      <c r="BM190" s="18"/>
      <c r="BN190" s="18"/>
      <c r="BO190" s="18"/>
      <c r="BP190" s="18"/>
      <c r="BQ190" s="18"/>
      <c r="BR190" s="18"/>
      <c r="BS190" s="18"/>
      <c r="BT190" s="18"/>
      <c r="BU190" s="18"/>
      <c r="BV190" s="18"/>
      <c r="BW190" s="18"/>
      <c r="BX190" s="18"/>
      <c r="BY190" s="18"/>
      <c r="BZ190" s="18"/>
      <c r="CA190" s="18"/>
      <c r="CB190" s="18"/>
      <c r="CC190" s="18"/>
      <c r="CD190" s="18"/>
      <c r="CE190" s="18"/>
      <c r="CF190" s="18"/>
      <c r="CG190" s="18"/>
      <c r="CH190" s="18"/>
      <c r="CI190" s="18"/>
      <c r="CJ190" s="18"/>
      <c r="CK190" s="18"/>
      <c r="CL190" s="18"/>
      <c r="CM190" s="18"/>
      <c r="CN190" s="18"/>
      <c r="CO190" s="18"/>
      <c r="CP190" s="18"/>
      <c r="CQ190" s="18"/>
      <c r="CR190" s="18"/>
      <c r="CS190" s="18"/>
      <c r="CT190" s="18"/>
      <c r="CU190" s="18"/>
      <c r="CV190" s="18"/>
      <c r="CW190" s="18"/>
      <c r="CX190" s="18"/>
      <c r="CY190" s="18"/>
      <c r="CZ190" s="18"/>
      <c r="DA190" s="18"/>
      <c r="DB190" s="18"/>
      <c r="DC190" s="18"/>
      <c r="DD190" s="18"/>
      <c r="DE190" s="18"/>
      <c r="DF190" s="18"/>
      <c r="DG190" s="18"/>
      <c r="DH190" s="18"/>
      <c r="DI190" s="18"/>
      <c r="DJ190" s="18"/>
      <c r="DK190" s="18"/>
      <c r="DL190" s="18"/>
      <c r="DM190" s="18"/>
      <c r="DN190" s="18"/>
      <c r="DO190" s="18"/>
      <c r="DP190" s="18"/>
      <c r="DQ190" s="18"/>
      <c r="DR190" s="18"/>
      <c r="DS190" s="18"/>
      <c r="DT190" s="18"/>
      <c r="DU190" s="18"/>
      <c r="DV190" s="18"/>
      <c r="DW190" s="18"/>
      <c r="DX190" s="18"/>
      <c r="DY190" s="18"/>
      <c r="DZ190" s="18"/>
      <c r="EA190" s="18"/>
      <c r="EB190" s="18"/>
      <c r="EC190" s="18"/>
      <c r="ED190" s="18"/>
      <c r="EE190" s="18"/>
      <c r="EF190" s="18"/>
      <c r="EG190" s="18"/>
      <c r="EH190" s="18"/>
      <c r="EI190" s="18"/>
      <c r="EJ190" s="18"/>
      <c r="EK190" s="18"/>
      <c r="EL190" s="18"/>
      <c r="EM190" s="18"/>
      <c r="EN190" s="18"/>
      <c r="EO190" s="18"/>
      <c r="EP190" s="18"/>
      <c r="EQ190" s="18"/>
      <c r="ER190" s="18"/>
      <c r="ES190" s="18"/>
      <c r="ET190" s="18"/>
      <c r="EU190" s="18"/>
      <c r="EV190" s="18"/>
      <c r="EW190" s="18"/>
      <c r="EX190" s="18"/>
      <c r="EY190" s="18"/>
      <c r="EZ190" s="18"/>
      <c r="FA190" s="18"/>
      <c r="FB190" s="18"/>
      <c r="FC190" s="18"/>
      <c r="FD190" s="18"/>
      <c r="FE190" s="18"/>
      <c r="FF190" s="18"/>
      <c r="FG190" s="18"/>
      <c r="FH190" s="18"/>
      <c r="FI190" s="18"/>
      <c r="FJ190" s="18"/>
      <c r="FK190" s="18"/>
      <c r="FL190" s="18"/>
      <c r="FM190" s="18"/>
      <c r="FN190" s="18"/>
      <c r="FO190" s="18"/>
      <c r="FP190" s="18"/>
      <c r="FQ190" s="18"/>
      <c r="FR190" s="18"/>
      <c r="FS190" s="18"/>
      <c r="FT190" s="18"/>
      <c r="FU190" s="18"/>
      <c r="FV190" s="18"/>
      <c r="FW190" s="18"/>
      <c r="FX190" s="18"/>
      <c r="FY190" s="18"/>
      <c r="FZ190" s="18"/>
      <c r="GA190" s="18"/>
      <c r="GB190" s="18"/>
      <c r="GC190" s="18"/>
      <c r="GD190" s="18"/>
      <c r="GE190" s="18"/>
      <c r="GF190" s="18"/>
      <c r="GG190" s="18"/>
      <c r="GH190" s="18"/>
      <c r="GI190" s="18"/>
      <c r="GJ190" s="18"/>
      <c r="GK190" s="18"/>
      <c r="GL190" s="18"/>
      <c r="GM190" s="18"/>
      <c r="GN190" s="18"/>
      <c r="GO190" s="18"/>
      <c r="GP190" s="18"/>
      <c r="GQ190" s="18"/>
      <c r="GR190" s="18"/>
      <c r="GS190" s="18"/>
      <c r="GT190" s="18"/>
      <c r="GU190" s="18"/>
      <c r="GV190" s="18"/>
      <c r="GW190" s="18"/>
      <c r="GX190" s="18"/>
      <c r="GY190" s="18"/>
      <c r="GZ190" s="18"/>
      <c r="HA190" s="18"/>
      <c r="HB190" s="18"/>
      <c r="HC190" s="18"/>
      <c r="HD190" s="18"/>
      <c r="HE190" s="18"/>
      <c r="HF190" s="18"/>
      <c r="HG190" s="18"/>
      <c r="HH190" s="18"/>
      <c r="HI190" s="18"/>
      <c r="HJ190" s="18"/>
      <c r="HK190" s="18"/>
      <c r="HL190" s="18"/>
      <c r="HM190" s="18"/>
      <c r="HN190" s="18"/>
      <c r="HO190" s="18"/>
      <c r="HP190" s="18"/>
      <c r="HQ190" s="18"/>
      <c r="HR190" s="18"/>
      <c r="HS190" s="18"/>
      <c r="HT190" s="18"/>
      <c r="HU190" s="18"/>
      <c r="HV190" s="18"/>
      <c r="HW190" s="18"/>
      <c r="HX190" s="18"/>
      <c r="HY190" s="18"/>
      <c r="HZ190" s="18"/>
      <c r="IA190" s="18"/>
      <c r="IB190" s="18"/>
      <c r="IC190" s="18"/>
      <c r="ID190" s="18"/>
      <c r="IE190" s="18"/>
      <c r="IF190" s="18"/>
      <c r="IG190" s="18"/>
      <c r="IH190" s="18"/>
      <c r="II190" s="18"/>
      <c r="IJ190" s="18"/>
      <c r="IK190" s="18"/>
      <c r="IL190" s="18"/>
      <c r="IM190" s="18"/>
      <c r="IN190" s="18"/>
      <c r="IO190" s="18"/>
      <c r="IP190" s="18"/>
      <c r="IQ190" s="18"/>
      <c r="IR190" s="18"/>
      <c r="IS190" s="18"/>
      <c r="IT190" s="18"/>
      <c r="IU190" s="18"/>
      <c r="IV190" s="18"/>
      <c r="IW190" s="18"/>
      <c r="IX190" s="18"/>
      <c r="IY190" s="18"/>
      <c r="IZ190" s="18"/>
    </row>
    <row r="191" spans="2:260" s="20" customFormat="1">
      <c r="B191" s="18"/>
      <c r="C191" s="22"/>
      <c r="D191" s="23"/>
      <c r="E191" s="18"/>
      <c r="F191" s="18"/>
      <c r="G191" s="18"/>
      <c r="H191" s="18"/>
      <c r="I191" s="18"/>
      <c r="J191" s="18"/>
      <c r="K191" s="18"/>
      <c r="L191" s="18"/>
      <c r="M191" s="18"/>
      <c r="N191" s="18"/>
      <c r="O191" s="18"/>
      <c r="P191" s="18"/>
      <c r="Q191" s="18"/>
      <c r="R191" s="18"/>
      <c r="S191" s="18"/>
      <c r="T191" s="18"/>
      <c r="U191" s="18"/>
      <c r="V191" s="18"/>
      <c r="W191" s="18"/>
      <c r="X191" s="18"/>
      <c r="Y191" s="18"/>
      <c r="Z191" s="18"/>
      <c r="AA191" s="18"/>
      <c r="AB191" s="18"/>
      <c r="AC191" s="18"/>
      <c r="AD191" s="18"/>
      <c r="AE191" s="18"/>
      <c r="AF191" s="18"/>
      <c r="AG191" s="18"/>
      <c r="AH191" s="18"/>
      <c r="AI191" s="18"/>
      <c r="AJ191" s="18"/>
      <c r="AK191" s="18"/>
      <c r="AL191" s="18"/>
      <c r="AM191" s="18"/>
      <c r="AN191" s="18"/>
      <c r="AO191" s="18"/>
      <c r="AP191" s="18"/>
      <c r="AQ191" s="18"/>
      <c r="AR191" s="18"/>
      <c r="AS191" s="18"/>
      <c r="AT191" s="18"/>
      <c r="AU191" s="18"/>
      <c r="AV191" s="18"/>
      <c r="AW191" s="18"/>
      <c r="AX191" s="18"/>
      <c r="AY191" s="18"/>
      <c r="AZ191" s="18"/>
      <c r="BA191" s="18"/>
      <c r="BB191" s="18"/>
      <c r="BC191" s="18"/>
      <c r="BD191" s="18"/>
      <c r="BE191" s="18"/>
      <c r="BF191" s="18"/>
      <c r="BG191" s="18"/>
      <c r="BH191" s="18"/>
      <c r="BI191" s="18"/>
      <c r="BJ191" s="18"/>
      <c r="BK191" s="18"/>
      <c r="BL191" s="18"/>
      <c r="BM191" s="18"/>
      <c r="BN191" s="18"/>
      <c r="BO191" s="18"/>
      <c r="BP191" s="18"/>
      <c r="BQ191" s="18"/>
      <c r="BR191" s="18"/>
      <c r="BS191" s="18"/>
      <c r="BT191" s="18"/>
      <c r="BU191" s="18"/>
      <c r="BV191" s="18"/>
      <c r="BW191" s="18"/>
      <c r="BX191" s="18"/>
      <c r="BY191" s="18"/>
      <c r="BZ191" s="18"/>
      <c r="CA191" s="18"/>
      <c r="CB191" s="18"/>
      <c r="CC191" s="18"/>
      <c r="CD191" s="18"/>
      <c r="CE191" s="18"/>
      <c r="CF191" s="18"/>
      <c r="CG191" s="18"/>
      <c r="CH191" s="18"/>
      <c r="CI191" s="18"/>
      <c r="CJ191" s="18"/>
      <c r="CK191" s="18"/>
      <c r="CL191" s="18"/>
      <c r="CM191" s="18"/>
      <c r="CN191" s="18"/>
      <c r="CO191" s="18"/>
      <c r="CP191" s="18"/>
      <c r="CQ191" s="18"/>
      <c r="CR191" s="18"/>
      <c r="CS191" s="18"/>
      <c r="CT191" s="18"/>
      <c r="CU191" s="18"/>
      <c r="CV191" s="18"/>
      <c r="CW191" s="18"/>
      <c r="CX191" s="18"/>
      <c r="CY191" s="18"/>
      <c r="CZ191" s="18"/>
      <c r="DA191" s="18"/>
      <c r="DB191" s="18"/>
      <c r="DC191" s="18"/>
      <c r="DD191" s="18"/>
      <c r="DE191" s="18"/>
      <c r="DF191" s="18"/>
      <c r="DG191" s="18"/>
      <c r="DH191" s="18"/>
      <c r="DI191" s="18"/>
      <c r="DJ191" s="18"/>
      <c r="DK191" s="18"/>
      <c r="DL191" s="18"/>
      <c r="DM191" s="18"/>
      <c r="DN191" s="18"/>
      <c r="DO191" s="18"/>
      <c r="DP191" s="18"/>
      <c r="DQ191" s="18"/>
      <c r="DR191" s="18"/>
      <c r="DS191" s="18"/>
      <c r="DT191" s="18"/>
      <c r="DU191" s="18"/>
      <c r="DV191" s="18"/>
      <c r="DW191" s="18"/>
      <c r="DX191" s="18"/>
      <c r="DY191" s="18"/>
      <c r="DZ191" s="18"/>
      <c r="EA191" s="18"/>
      <c r="EB191" s="18"/>
      <c r="EC191" s="18"/>
      <c r="ED191" s="18"/>
      <c r="EE191" s="18"/>
      <c r="EF191" s="18"/>
      <c r="EG191" s="18"/>
      <c r="EH191" s="18"/>
      <c r="EI191" s="18"/>
      <c r="EJ191" s="18"/>
      <c r="EK191" s="18"/>
      <c r="EL191" s="18"/>
      <c r="EM191" s="18"/>
      <c r="EN191" s="18"/>
      <c r="EO191" s="18"/>
      <c r="EP191" s="18"/>
      <c r="EQ191" s="18"/>
      <c r="ER191" s="18"/>
      <c r="ES191" s="18"/>
      <c r="ET191" s="18"/>
      <c r="EU191" s="18"/>
      <c r="EV191" s="18"/>
      <c r="EW191" s="18"/>
      <c r="EX191" s="18"/>
      <c r="EY191" s="18"/>
      <c r="EZ191" s="18"/>
      <c r="FA191" s="18"/>
      <c r="FB191" s="18"/>
      <c r="FC191" s="18"/>
      <c r="FD191" s="18"/>
      <c r="FE191" s="18"/>
      <c r="FF191" s="18"/>
      <c r="FG191" s="18"/>
      <c r="FH191" s="18"/>
      <c r="FI191" s="18"/>
      <c r="FJ191" s="18"/>
      <c r="FK191" s="18"/>
      <c r="FL191" s="18"/>
      <c r="FM191" s="18"/>
      <c r="FN191" s="18"/>
      <c r="FO191" s="18"/>
      <c r="FP191" s="18"/>
      <c r="FQ191" s="18"/>
      <c r="FR191" s="18"/>
      <c r="FS191" s="18"/>
      <c r="FT191" s="18"/>
      <c r="FU191" s="18"/>
      <c r="FV191" s="18"/>
      <c r="FW191" s="18"/>
      <c r="FX191" s="18"/>
      <c r="FY191" s="18"/>
      <c r="FZ191" s="18"/>
      <c r="GA191" s="18"/>
      <c r="GB191" s="18"/>
      <c r="GC191" s="18"/>
      <c r="GD191" s="18"/>
      <c r="GE191" s="18"/>
      <c r="GF191" s="18"/>
      <c r="GG191" s="18"/>
      <c r="GH191" s="18"/>
      <c r="GI191" s="18"/>
      <c r="GJ191" s="18"/>
      <c r="GK191" s="18"/>
      <c r="GL191" s="18"/>
      <c r="GM191" s="18"/>
      <c r="GN191" s="18"/>
      <c r="GO191" s="18"/>
      <c r="GP191" s="18"/>
      <c r="GQ191" s="18"/>
      <c r="GR191" s="18"/>
      <c r="GS191" s="18"/>
      <c r="GT191" s="18"/>
      <c r="GU191" s="18"/>
      <c r="GV191" s="18"/>
      <c r="GW191" s="18"/>
      <c r="GX191" s="18"/>
      <c r="GY191" s="18"/>
      <c r="GZ191" s="18"/>
      <c r="HA191" s="18"/>
      <c r="HB191" s="18"/>
      <c r="HC191" s="18"/>
      <c r="HD191" s="18"/>
      <c r="HE191" s="18"/>
      <c r="HF191" s="18"/>
      <c r="HG191" s="18"/>
      <c r="HH191" s="18"/>
      <c r="HI191" s="18"/>
      <c r="HJ191" s="18"/>
      <c r="HK191" s="18"/>
      <c r="HL191" s="18"/>
      <c r="HM191" s="18"/>
      <c r="HN191" s="18"/>
      <c r="HO191" s="18"/>
      <c r="HP191" s="18"/>
      <c r="HQ191" s="18"/>
      <c r="HR191" s="18"/>
      <c r="HS191" s="18"/>
      <c r="HT191" s="18"/>
      <c r="HU191" s="18"/>
      <c r="HV191" s="18"/>
      <c r="HW191" s="18"/>
      <c r="HX191" s="18"/>
      <c r="HY191" s="18"/>
      <c r="HZ191" s="18"/>
      <c r="IA191" s="18"/>
      <c r="IB191" s="18"/>
      <c r="IC191" s="18"/>
      <c r="ID191" s="18"/>
      <c r="IE191" s="18"/>
      <c r="IF191" s="18"/>
      <c r="IG191" s="18"/>
      <c r="IH191" s="18"/>
      <c r="II191" s="18"/>
      <c r="IJ191" s="18"/>
      <c r="IK191" s="18"/>
      <c r="IL191" s="18"/>
      <c r="IM191" s="18"/>
      <c r="IN191" s="18"/>
      <c r="IO191" s="18"/>
      <c r="IP191" s="18"/>
      <c r="IQ191" s="18"/>
      <c r="IR191" s="18"/>
      <c r="IS191" s="18"/>
      <c r="IT191" s="18"/>
      <c r="IU191" s="18"/>
      <c r="IV191" s="18"/>
      <c r="IW191" s="18"/>
      <c r="IX191" s="18"/>
      <c r="IY191" s="18"/>
      <c r="IZ191" s="18"/>
    </row>
    <row r="192" spans="2:260" s="20" customFormat="1">
      <c r="B192" s="18"/>
      <c r="C192" s="22"/>
      <c r="D192" s="23"/>
      <c r="E192" s="18"/>
      <c r="F192" s="18"/>
      <c r="G192" s="18"/>
      <c r="H192" s="18"/>
      <c r="I192" s="18"/>
      <c r="J192" s="18"/>
      <c r="K192" s="18"/>
      <c r="L192" s="18"/>
      <c r="M192" s="18"/>
      <c r="N192" s="18"/>
      <c r="O192" s="18"/>
      <c r="P192" s="18"/>
      <c r="Q192" s="18"/>
      <c r="R192" s="18"/>
      <c r="S192" s="18"/>
      <c r="T192" s="18"/>
      <c r="U192" s="18"/>
      <c r="V192" s="18"/>
      <c r="W192" s="18"/>
      <c r="X192" s="18"/>
      <c r="Y192" s="18"/>
      <c r="Z192" s="18"/>
      <c r="AA192" s="18"/>
      <c r="AB192" s="18"/>
      <c r="AC192" s="18"/>
      <c r="AD192" s="18"/>
      <c r="AE192" s="18"/>
      <c r="AF192" s="18"/>
      <c r="AG192" s="18"/>
      <c r="AH192" s="18"/>
      <c r="AI192" s="18"/>
      <c r="AJ192" s="18"/>
      <c r="AK192" s="18"/>
      <c r="AL192" s="18"/>
      <c r="AM192" s="18"/>
      <c r="AN192" s="18"/>
      <c r="AO192" s="18"/>
      <c r="AP192" s="18"/>
      <c r="AQ192" s="18"/>
      <c r="AR192" s="18"/>
      <c r="AS192" s="18"/>
      <c r="AT192" s="18"/>
      <c r="AU192" s="18"/>
      <c r="AV192" s="18"/>
      <c r="AW192" s="18"/>
      <c r="AX192" s="18"/>
      <c r="AY192" s="18"/>
      <c r="AZ192" s="18"/>
      <c r="BA192" s="18"/>
      <c r="BB192" s="18"/>
      <c r="BC192" s="18"/>
      <c r="BD192" s="18"/>
      <c r="BE192" s="18"/>
      <c r="BF192" s="18"/>
      <c r="BG192" s="18"/>
      <c r="BH192" s="18"/>
      <c r="BI192" s="18"/>
      <c r="BJ192" s="18"/>
      <c r="BK192" s="18"/>
      <c r="BL192" s="18"/>
      <c r="BM192" s="18"/>
      <c r="BN192" s="18"/>
      <c r="BO192" s="18"/>
      <c r="BP192" s="18"/>
      <c r="BQ192" s="18"/>
      <c r="BR192" s="18"/>
      <c r="BS192" s="18"/>
      <c r="BT192" s="18"/>
      <c r="BU192" s="18"/>
      <c r="BV192" s="18"/>
      <c r="BW192" s="18"/>
      <c r="BX192" s="18"/>
      <c r="BY192" s="18"/>
      <c r="BZ192" s="18"/>
      <c r="CA192" s="18"/>
      <c r="CB192" s="18"/>
      <c r="CC192" s="18"/>
      <c r="CD192" s="18"/>
      <c r="CE192" s="18"/>
      <c r="CF192" s="18"/>
      <c r="CG192" s="18"/>
      <c r="CH192" s="18"/>
      <c r="CI192" s="18"/>
      <c r="CJ192" s="18"/>
      <c r="CK192" s="18"/>
      <c r="CL192" s="18"/>
      <c r="CM192" s="18"/>
      <c r="CN192" s="18"/>
      <c r="CO192" s="18"/>
      <c r="CP192" s="18"/>
      <c r="CQ192" s="18"/>
      <c r="CR192" s="18"/>
      <c r="CS192" s="18"/>
      <c r="CT192" s="18"/>
      <c r="CU192" s="18"/>
      <c r="CV192" s="18"/>
      <c r="CW192" s="18"/>
      <c r="CX192" s="18"/>
      <c r="CY192" s="18"/>
      <c r="CZ192" s="18"/>
      <c r="DA192" s="18"/>
      <c r="DB192" s="18"/>
      <c r="DC192" s="18"/>
      <c r="DD192" s="18"/>
      <c r="DE192" s="18"/>
      <c r="DF192" s="18"/>
      <c r="DG192" s="18"/>
      <c r="DH192" s="18"/>
      <c r="DI192" s="18"/>
      <c r="DJ192" s="18"/>
      <c r="DK192" s="18"/>
      <c r="DL192" s="18"/>
      <c r="DM192" s="18"/>
      <c r="DN192" s="18"/>
      <c r="DO192" s="18"/>
      <c r="DP192" s="18"/>
      <c r="DQ192" s="18"/>
      <c r="DR192" s="18"/>
      <c r="DS192" s="18"/>
      <c r="DT192" s="18"/>
      <c r="DU192" s="18"/>
      <c r="DV192" s="18"/>
      <c r="DW192" s="18"/>
      <c r="DX192" s="18"/>
      <c r="DY192" s="18"/>
      <c r="DZ192" s="18"/>
      <c r="EA192" s="18"/>
      <c r="EB192" s="18"/>
      <c r="EC192" s="18"/>
      <c r="ED192" s="18"/>
      <c r="EE192" s="18"/>
      <c r="EF192" s="18"/>
      <c r="EG192" s="18"/>
      <c r="EH192" s="18"/>
      <c r="EI192" s="18"/>
      <c r="EJ192" s="18"/>
      <c r="EK192" s="18"/>
      <c r="EL192" s="18"/>
      <c r="EM192" s="18"/>
      <c r="EN192" s="18"/>
      <c r="EO192" s="18"/>
      <c r="EP192" s="18"/>
      <c r="EQ192" s="18"/>
      <c r="ER192" s="18"/>
      <c r="ES192" s="18"/>
      <c r="ET192" s="18"/>
      <c r="EU192" s="18"/>
      <c r="EV192" s="18"/>
      <c r="EW192" s="18"/>
      <c r="EX192" s="18"/>
      <c r="EY192" s="18"/>
      <c r="EZ192" s="18"/>
      <c r="FA192" s="18"/>
      <c r="FB192" s="18"/>
      <c r="FC192" s="18"/>
      <c r="FD192" s="18"/>
      <c r="FE192" s="18"/>
      <c r="FF192" s="18"/>
      <c r="FG192" s="18"/>
      <c r="FH192" s="18"/>
      <c r="FI192" s="18"/>
      <c r="FJ192" s="18"/>
      <c r="FK192" s="18"/>
      <c r="FL192" s="18"/>
      <c r="FM192" s="18"/>
      <c r="FN192" s="18"/>
      <c r="FO192" s="18"/>
      <c r="FP192" s="18"/>
      <c r="FQ192" s="18"/>
      <c r="FR192" s="18"/>
      <c r="FS192" s="18"/>
      <c r="FT192" s="18"/>
      <c r="FU192" s="18"/>
      <c r="FV192" s="18"/>
      <c r="FW192" s="18"/>
      <c r="FX192" s="18"/>
      <c r="FY192" s="18"/>
      <c r="FZ192" s="18"/>
      <c r="GA192" s="18"/>
      <c r="GB192" s="18"/>
      <c r="GC192" s="18"/>
      <c r="GD192" s="18"/>
      <c r="GE192" s="18"/>
      <c r="GF192" s="18"/>
      <c r="GG192" s="18"/>
      <c r="GH192" s="18"/>
      <c r="GI192" s="18"/>
      <c r="GJ192" s="18"/>
      <c r="GK192" s="18"/>
      <c r="GL192" s="18"/>
      <c r="GM192" s="18"/>
      <c r="GN192" s="18"/>
      <c r="GO192" s="18"/>
      <c r="GP192" s="18"/>
      <c r="GQ192" s="18"/>
      <c r="GR192" s="18"/>
      <c r="GS192" s="18"/>
      <c r="GT192" s="18"/>
      <c r="GU192" s="18"/>
      <c r="GV192" s="18"/>
      <c r="GW192" s="18"/>
      <c r="GX192" s="18"/>
      <c r="GY192" s="18"/>
      <c r="GZ192" s="18"/>
      <c r="HA192" s="18"/>
      <c r="HB192" s="18"/>
      <c r="HC192" s="18"/>
      <c r="HD192" s="18"/>
      <c r="HE192" s="18"/>
      <c r="HF192" s="18"/>
      <c r="HG192" s="18"/>
      <c r="HH192" s="18"/>
      <c r="HI192" s="18"/>
      <c r="HJ192" s="18"/>
      <c r="HK192" s="18"/>
      <c r="HL192" s="18"/>
      <c r="HM192" s="18"/>
      <c r="HN192" s="18"/>
      <c r="HO192" s="18"/>
      <c r="HP192" s="18"/>
      <c r="HQ192" s="18"/>
      <c r="HR192" s="18"/>
      <c r="HS192" s="18"/>
      <c r="HT192" s="18"/>
      <c r="HU192" s="18"/>
      <c r="HV192" s="18"/>
      <c r="HW192" s="18"/>
      <c r="HX192" s="18"/>
      <c r="HY192" s="18"/>
      <c r="HZ192" s="18"/>
      <c r="IA192" s="18"/>
      <c r="IB192" s="18"/>
      <c r="IC192" s="18"/>
      <c r="ID192" s="18"/>
      <c r="IE192" s="18"/>
      <c r="IF192" s="18"/>
      <c r="IG192" s="18"/>
      <c r="IH192" s="18"/>
      <c r="II192" s="18"/>
      <c r="IJ192" s="18"/>
      <c r="IK192" s="18"/>
      <c r="IL192" s="18"/>
      <c r="IM192" s="18"/>
      <c r="IN192" s="18"/>
      <c r="IO192" s="18"/>
      <c r="IP192" s="18"/>
      <c r="IQ192" s="18"/>
      <c r="IR192" s="18"/>
      <c r="IS192" s="18"/>
      <c r="IT192" s="18"/>
      <c r="IU192" s="18"/>
      <c r="IV192" s="18"/>
      <c r="IW192" s="18"/>
      <c r="IX192" s="18"/>
      <c r="IY192" s="18"/>
      <c r="IZ192" s="18"/>
    </row>
    <row r="193" spans="2:260" s="20" customFormat="1">
      <c r="B193" s="18"/>
      <c r="C193" s="22"/>
      <c r="D193" s="23"/>
      <c r="E193" s="18"/>
      <c r="F193" s="18"/>
      <c r="G193" s="18"/>
      <c r="H193" s="18"/>
      <c r="I193" s="18"/>
      <c r="J193" s="18"/>
      <c r="K193" s="18"/>
      <c r="L193" s="18"/>
      <c r="M193" s="18"/>
      <c r="N193" s="18"/>
      <c r="O193" s="18"/>
      <c r="P193" s="18"/>
      <c r="Q193" s="18"/>
      <c r="R193" s="18"/>
      <c r="S193" s="18"/>
      <c r="T193" s="18"/>
      <c r="U193" s="18"/>
      <c r="V193" s="18"/>
      <c r="W193" s="18"/>
      <c r="X193" s="18"/>
      <c r="Y193" s="18"/>
      <c r="Z193" s="18"/>
      <c r="AA193" s="18"/>
      <c r="AB193" s="18"/>
      <c r="AC193" s="18"/>
      <c r="AD193" s="18"/>
      <c r="AE193" s="18"/>
      <c r="AF193" s="18"/>
      <c r="AG193" s="18"/>
      <c r="AH193" s="18"/>
      <c r="AI193" s="18"/>
      <c r="AJ193" s="18"/>
      <c r="AK193" s="18"/>
      <c r="AL193" s="18"/>
      <c r="AM193" s="18"/>
      <c r="AN193" s="18"/>
      <c r="AO193" s="18"/>
      <c r="AP193" s="18"/>
      <c r="AQ193" s="18"/>
      <c r="AR193" s="18"/>
      <c r="AS193" s="18"/>
      <c r="AT193" s="18"/>
      <c r="AU193" s="18"/>
      <c r="AV193" s="18"/>
      <c r="AW193" s="18"/>
      <c r="AX193" s="18"/>
      <c r="AY193" s="18"/>
      <c r="AZ193" s="18"/>
      <c r="BA193" s="18"/>
      <c r="BB193" s="18"/>
      <c r="BC193" s="18"/>
      <c r="BD193" s="18"/>
      <c r="BE193" s="18"/>
      <c r="BF193" s="18"/>
      <c r="BG193" s="18"/>
      <c r="BH193" s="18"/>
      <c r="BI193" s="18"/>
      <c r="BJ193" s="18"/>
      <c r="BK193" s="18"/>
      <c r="BL193" s="18"/>
      <c r="BM193" s="18"/>
      <c r="BN193" s="18"/>
      <c r="BO193" s="18"/>
      <c r="BP193" s="18"/>
      <c r="BQ193" s="18"/>
      <c r="BR193" s="18"/>
      <c r="BS193" s="18"/>
      <c r="BT193" s="18"/>
      <c r="BU193" s="18"/>
      <c r="BV193" s="18"/>
      <c r="BW193" s="18"/>
      <c r="BX193" s="18"/>
      <c r="BY193" s="18"/>
      <c r="BZ193" s="18"/>
      <c r="CA193" s="18"/>
      <c r="CB193" s="18"/>
      <c r="CC193" s="18"/>
      <c r="CD193" s="18"/>
      <c r="CE193" s="18"/>
      <c r="CF193" s="18"/>
      <c r="CG193" s="18"/>
      <c r="CH193" s="18"/>
      <c r="CI193" s="18"/>
      <c r="CJ193" s="18"/>
      <c r="CK193" s="18"/>
      <c r="CL193" s="18"/>
      <c r="CM193" s="18"/>
      <c r="CN193" s="18"/>
      <c r="CO193" s="18"/>
      <c r="CP193" s="18"/>
      <c r="CQ193" s="18"/>
      <c r="CR193" s="18"/>
      <c r="CS193" s="18"/>
      <c r="CT193" s="18"/>
      <c r="CU193" s="18"/>
      <c r="CV193" s="18"/>
      <c r="CW193" s="18"/>
      <c r="CX193" s="18"/>
      <c r="CY193" s="18"/>
      <c r="CZ193" s="18"/>
      <c r="DA193" s="18"/>
      <c r="DB193" s="18"/>
      <c r="DC193" s="18"/>
      <c r="DD193" s="18"/>
      <c r="DE193" s="18"/>
      <c r="DF193" s="18"/>
      <c r="DG193" s="18"/>
      <c r="DH193" s="18"/>
      <c r="DI193" s="18"/>
      <c r="DJ193" s="18"/>
      <c r="DK193" s="18"/>
      <c r="DL193" s="18"/>
      <c r="DM193" s="18"/>
      <c r="DN193" s="18"/>
      <c r="DO193" s="18"/>
      <c r="DP193" s="18"/>
      <c r="DQ193" s="18"/>
      <c r="DR193" s="18"/>
      <c r="DS193" s="18"/>
      <c r="DT193" s="18"/>
      <c r="DU193" s="18"/>
      <c r="DV193" s="18"/>
      <c r="DW193" s="18"/>
      <c r="DX193" s="18"/>
      <c r="DY193" s="18"/>
      <c r="DZ193" s="18"/>
      <c r="EA193" s="18"/>
      <c r="EB193" s="18"/>
      <c r="EC193" s="18"/>
      <c r="ED193" s="18"/>
      <c r="EE193" s="18"/>
      <c r="EF193" s="18"/>
      <c r="EG193" s="18"/>
      <c r="EH193" s="18"/>
      <c r="EI193" s="18"/>
      <c r="EJ193" s="18"/>
      <c r="EK193" s="18"/>
      <c r="EL193" s="18"/>
      <c r="EM193" s="18"/>
      <c r="EN193" s="18"/>
      <c r="EO193" s="18"/>
      <c r="EP193" s="18"/>
      <c r="EQ193" s="18"/>
      <c r="ER193" s="18"/>
      <c r="ES193" s="18"/>
      <c r="ET193" s="18"/>
      <c r="EU193" s="18"/>
      <c r="EV193" s="18"/>
      <c r="EW193" s="18"/>
      <c r="EX193" s="18"/>
      <c r="EY193" s="18"/>
      <c r="EZ193" s="18"/>
      <c r="FA193" s="18"/>
      <c r="FB193" s="18"/>
      <c r="FC193" s="18"/>
      <c r="FD193" s="18"/>
      <c r="FE193" s="18"/>
      <c r="FF193" s="18"/>
      <c r="FG193" s="18"/>
      <c r="FH193" s="18"/>
      <c r="FI193" s="18"/>
      <c r="FJ193" s="18"/>
      <c r="FK193" s="18"/>
      <c r="FL193" s="18"/>
      <c r="FM193" s="18"/>
      <c r="FN193" s="18"/>
      <c r="FO193" s="18"/>
      <c r="FP193" s="18"/>
      <c r="FQ193" s="18"/>
      <c r="FR193" s="18"/>
      <c r="FS193" s="18"/>
      <c r="FT193" s="18"/>
      <c r="FU193" s="18"/>
      <c r="FV193" s="18"/>
      <c r="FW193" s="18"/>
      <c r="FX193" s="18"/>
      <c r="FY193" s="18"/>
      <c r="FZ193" s="18"/>
      <c r="GA193" s="18"/>
      <c r="GB193" s="18"/>
      <c r="GC193" s="18"/>
      <c r="GD193" s="18"/>
      <c r="GE193" s="18"/>
      <c r="GF193" s="18"/>
      <c r="GG193" s="18"/>
      <c r="GH193" s="18"/>
      <c r="GI193" s="18"/>
      <c r="GJ193" s="18"/>
      <c r="GK193" s="18"/>
      <c r="GL193" s="18"/>
      <c r="GM193" s="18"/>
      <c r="GN193" s="18"/>
      <c r="GO193" s="18"/>
      <c r="GP193" s="18"/>
      <c r="GQ193" s="18"/>
      <c r="GR193" s="18"/>
      <c r="GS193" s="18"/>
      <c r="GT193" s="18"/>
      <c r="GU193" s="18"/>
      <c r="GV193" s="18"/>
      <c r="GW193" s="18"/>
      <c r="GX193" s="18"/>
      <c r="GY193" s="18"/>
      <c r="GZ193" s="18"/>
      <c r="HA193" s="18"/>
      <c r="HB193" s="18"/>
      <c r="HC193" s="18"/>
      <c r="HD193" s="18"/>
      <c r="HE193" s="18"/>
      <c r="HF193" s="18"/>
      <c r="HG193" s="18"/>
      <c r="HH193" s="18"/>
      <c r="HI193" s="18"/>
      <c r="HJ193" s="18"/>
      <c r="HK193" s="18"/>
      <c r="HL193" s="18"/>
      <c r="HM193" s="18"/>
      <c r="HN193" s="18"/>
      <c r="HO193" s="18"/>
      <c r="HP193" s="18"/>
      <c r="HQ193" s="18"/>
      <c r="HR193" s="18"/>
      <c r="HS193" s="18"/>
      <c r="HT193" s="18"/>
      <c r="HU193" s="18"/>
      <c r="HV193" s="18"/>
      <c r="HW193" s="18"/>
      <c r="HX193" s="18"/>
      <c r="HY193" s="18"/>
      <c r="HZ193" s="18"/>
      <c r="IA193" s="18"/>
      <c r="IB193" s="18"/>
      <c r="IC193" s="18"/>
      <c r="ID193" s="18"/>
      <c r="IE193" s="18"/>
      <c r="IF193" s="18"/>
      <c r="IG193" s="18"/>
      <c r="IH193" s="18"/>
      <c r="II193" s="18"/>
      <c r="IJ193" s="18"/>
      <c r="IK193" s="18"/>
      <c r="IL193" s="18"/>
      <c r="IM193" s="18"/>
      <c r="IN193" s="18"/>
      <c r="IO193" s="18"/>
      <c r="IP193" s="18"/>
      <c r="IQ193" s="18"/>
      <c r="IR193" s="18"/>
      <c r="IS193" s="18"/>
      <c r="IT193" s="18"/>
      <c r="IU193" s="18"/>
      <c r="IV193" s="18"/>
      <c r="IW193" s="18"/>
      <c r="IX193" s="18"/>
      <c r="IY193" s="18"/>
      <c r="IZ193" s="18"/>
    </row>
    <row r="194" spans="2:260" s="20" customFormat="1">
      <c r="B194" s="18"/>
      <c r="C194" s="22"/>
      <c r="D194" s="23"/>
      <c r="E194" s="18"/>
      <c r="F194" s="18"/>
      <c r="G194" s="18"/>
      <c r="H194" s="18"/>
      <c r="I194" s="18"/>
      <c r="J194" s="18"/>
      <c r="K194" s="18"/>
      <c r="L194" s="18"/>
      <c r="M194" s="18"/>
      <c r="N194" s="18"/>
      <c r="O194" s="18"/>
      <c r="P194" s="18"/>
      <c r="Q194" s="18"/>
      <c r="R194" s="18"/>
      <c r="S194" s="18"/>
      <c r="T194" s="18"/>
      <c r="U194" s="18"/>
      <c r="V194" s="18"/>
      <c r="W194" s="18"/>
      <c r="X194" s="18"/>
      <c r="Y194" s="18"/>
      <c r="Z194" s="18"/>
      <c r="AA194" s="18"/>
      <c r="AB194" s="18"/>
      <c r="AC194" s="18"/>
      <c r="AD194" s="18"/>
      <c r="AE194" s="18"/>
      <c r="AF194" s="18"/>
      <c r="AG194" s="18"/>
      <c r="AH194" s="18"/>
      <c r="AI194" s="18"/>
      <c r="AJ194" s="18"/>
      <c r="AK194" s="18"/>
      <c r="AL194" s="18"/>
      <c r="AM194" s="18"/>
      <c r="AN194" s="18"/>
      <c r="AO194" s="18"/>
      <c r="AP194" s="18"/>
      <c r="AQ194" s="18"/>
      <c r="AR194" s="18"/>
      <c r="AS194" s="18"/>
      <c r="AT194" s="18"/>
      <c r="AU194" s="18"/>
      <c r="AV194" s="18"/>
      <c r="AW194" s="18"/>
      <c r="AX194" s="18"/>
      <c r="AY194" s="18"/>
      <c r="AZ194" s="18"/>
      <c r="BA194" s="18"/>
      <c r="BB194" s="18"/>
      <c r="BC194" s="18"/>
      <c r="BD194" s="18"/>
      <c r="BE194" s="18"/>
      <c r="BF194" s="18"/>
      <c r="BG194" s="18"/>
      <c r="BH194" s="18"/>
      <c r="BI194" s="18"/>
      <c r="BJ194" s="18"/>
      <c r="BK194" s="18"/>
      <c r="BL194" s="18"/>
      <c r="BM194" s="18"/>
      <c r="BN194" s="18"/>
      <c r="BO194" s="18"/>
      <c r="BP194" s="18"/>
      <c r="BQ194" s="18"/>
      <c r="BR194" s="18"/>
      <c r="BS194" s="18"/>
      <c r="BT194" s="18"/>
      <c r="BU194" s="18"/>
      <c r="BV194" s="18"/>
      <c r="BW194" s="18"/>
      <c r="BX194" s="18"/>
      <c r="BY194" s="18"/>
      <c r="BZ194" s="18"/>
      <c r="CA194" s="18"/>
      <c r="CB194" s="18"/>
      <c r="CC194" s="18"/>
      <c r="CD194" s="18"/>
      <c r="CE194" s="18"/>
      <c r="CF194" s="18"/>
      <c r="CG194" s="18"/>
      <c r="CH194" s="18"/>
      <c r="CI194" s="18"/>
      <c r="CJ194" s="18"/>
      <c r="CK194" s="18"/>
      <c r="CL194" s="18"/>
      <c r="CM194" s="18"/>
      <c r="CN194" s="18"/>
      <c r="CO194" s="18"/>
      <c r="CP194" s="18"/>
      <c r="CQ194" s="18"/>
      <c r="CR194" s="18"/>
      <c r="CS194" s="18"/>
      <c r="CT194" s="18"/>
      <c r="CU194" s="18"/>
      <c r="CV194" s="18"/>
      <c r="CW194" s="18"/>
      <c r="CX194" s="18"/>
      <c r="CY194" s="18"/>
      <c r="CZ194" s="18"/>
      <c r="DA194" s="18"/>
      <c r="DB194" s="18"/>
      <c r="DC194" s="18"/>
      <c r="DD194" s="18"/>
      <c r="DE194" s="18"/>
      <c r="DF194" s="18"/>
      <c r="DG194" s="18"/>
      <c r="DH194" s="18"/>
      <c r="DI194" s="18"/>
      <c r="DJ194" s="18"/>
      <c r="DK194" s="18"/>
      <c r="DL194" s="18"/>
      <c r="DM194" s="18"/>
      <c r="DN194" s="18"/>
      <c r="DO194" s="18"/>
      <c r="DP194" s="18"/>
      <c r="DQ194" s="18"/>
      <c r="DR194" s="18"/>
      <c r="DS194" s="18"/>
      <c r="DT194" s="18"/>
      <c r="DU194" s="18"/>
      <c r="DV194" s="18"/>
      <c r="DW194" s="18"/>
      <c r="DX194" s="18"/>
      <c r="DY194" s="18"/>
      <c r="DZ194" s="18"/>
      <c r="EA194" s="18"/>
      <c r="EB194" s="18"/>
      <c r="EC194" s="18"/>
      <c r="ED194" s="18"/>
      <c r="EE194" s="18"/>
      <c r="EF194" s="18"/>
      <c r="EG194" s="18"/>
      <c r="EH194" s="18"/>
      <c r="EI194" s="18"/>
      <c r="EJ194" s="18"/>
      <c r="EK194" s="18"/>
      <c r="EL194" s="18"/>
      <c r="EM194" s="18"/>
      <c r="EN194" s="18"/>
      <c r="EO194" s="18"/>
      <c r="EP194" s="18"/>
      <c r="EQ194" s="18"/>
      <c r="ER194" s="18"/>
      <c r="ES194" s="18"/>
      <c r="ET194" s="18"/>
      <c r="EU194" s="18"/>
      <c r="EV194" s="18"/>
      <c r="EW194" s="18"/>
      <c r="EX194" s="18"/>
      <c r="EY194" s="18"/>
      <c r="EZ194" s="18"/>
      <c r="FA194" s="18"/>
      <c r="FB194" s="18"/>
      <c r="FC194" s="18"/>
      <c r="FD194" s="18"/>
      <c r="FE194" s="18"/>
      <c r="FF194" s="18"/>
      <c r="FG194" s="18"/>
      <c r="FH194" s="18"/>
      <c r="FI194" s="18"/>
      <c r="FJ194" s="18"/>
      <c r="FK194" s="18"/>
      <c r="FL194" s="18"/>
      <c r="FM194" s="18"/>
      <c r="FN194" s="18"/>
      <c r="FO194" s="18"/>
      <c r="FP194" s="18"/>
      <c r="FQ194" s="18"/>
      <c r="FR194" s="18"/>
      <c r="FS194" s="18"/>
      <c r="FT194" s="18"/>
      <c r="FU194" s="18"/>
      <c r="FV194" s="18"/>
      <c r="FW194" s="18"/>
      <c r="FX194" s="18"/>
      <c r="FY194" s="18"/>
      <c r="FZ194" s="18"/>
      <c r="GA194" s="18"/>
      <c r="GB194" s="18"/>
      <c r="GC194" s="18"/>
      <c r="GD194" s="18"/>
      <c r="GE194" s="18"/>
      <c r="GF194" s="18"/>
      <c r="GG194" s="18"/>
      <c r="GH194" s="18"/>
      <c r="GI194" s="18"/>
      <c r="GJ194" s="18"/>
      <c r="GK194" s="18"/>
      <c r="GL194" s="18"/>
      <c r="GM194" s="18"/>
      <c r="GN194" s="18"/>
      <c r="GO194" s="18"/>
      <c r="GP194" s="18"/>
      <c r="GQ194" s="18"/>
      <c r="GR194" s="18"/>
      <c r="GS194" s="18"/>
      <c r="GT194" s="18"/>
      <c r="GU194" s="18"/>
      <c r="GV194" s="18"/>
      <c r="GW194" s="18"/>
      <c r="GX194" s="18"/>
      <c r="GY194" s="18"/>
      <c r="GZ194" s="18"/>
      <c r="HA194" s="18"/>
      <c r="HB194" s="18"/>
      <c r="HC194" s="18"/>
      <c r="HD194" s="18"/>
      <c r="HE194" s="18"/>
      <c r="HF194" s="18"/>
      <c r="HG194" s="18"/>
      <c r="HH194" s="18"/>
      <c r="HI194" s="18"/>
      <c r="HJ194" s="18"/>
      <c r="HK194" s="18"/>
      <c r="HL194" s="18"/>
      <c r="HM194" s="18"/>
      <c r="HN194" s="18"/>
      <c r="HO194" s="18"/>
      <c r="HP194" s="18"/>
      <c r="HQ194" s="18"/>
      <c r="HR194" s="18"/>
      <c r="HS194" s="18"/>
      <c r="HT194" s="18"/>
      <c r="HU194" s="18"/>
      <c r="HV194" s="18"/>
      <c r="HW194" s="18"/>
      <c r="HX194" s="18"/>
      <c r="HY194" s="18"/>
      <c r="HZ194" s="18"/>
      <c r="IA194" s="18"/>
      <c r="IB194" s="18"/>
      <c r="IC194" s="18"/>
      <c r="ID194" s="18"/>
      <c r="IE194" s="18"/>
      <c r="IF194" s="18"/>
      <c r="IG194" s="18"/>
      <c r="IH194" s="18"/>
      <c r="II194" s="18"/>
      <c r="IJ194" s="18"/>
      <c r="IK194" s="18"/>
      <c r="IL194" s="18"/>
      <c r="IM194" s="18"/>
      <c r="IN194" s="18"/>
      <c r="IO194" s="18"/>
      <c r="IP194" s="18"/>
      <c r="IQ194" s="18"/>
      <c r="IR194" s="18"/>
      <c r="IS194" s="18"/>
      <c r="IT194" s="18"/>
      <c r="IU194" s="18"/>
      <c r="IV194" s="18"/>
      <c r="IW194" s="18"/>
      <c r="IX194" s="18"/>
      <c r="IY194" s="18"/>
      <c r="IZ194" s="18"/>
    </row>
    <row r="195" spans="2:260" ht="15" customHeight="1"/>
    <row r="196" spans="2:260" ht="15" customHeight="1"/>
    <row r="197" spans="2:260" ht="15" customHeight="1"/>
    <row r="198" spans="2:260" ht="15" customHeight="1"/>
    <row r="199" spans="2:260" ht="15" customHeight="1"/>
    <row r="200" spans="2:260" ht="15" customHeight="1"/>
    <row r="201" spans="2:260" ht="15" customHeight="1"/>
    <row r="202" spans="2:260" ht="15" customHeight="1"/>
    <row r="203" spans="2:260" ht="15" customHeight="1"/>
    <row r="204" spans="2:260" ht="15" customHeight="1"/>
    <row r="205" spans="2:260" ht="15" customHeight="1"/>
    <row r="206" spans="2:260" ht="15" customHeight="1"/>
    <row r="207" spans="2:260" ht="15" customHeight="1"/>
    <row r="208" spans="2:260"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sheetData>
  <sheetProtection sheet="1" objects="1" scenarios="1"/>
  <mergeCells count="209">
    <mergeCell ref="L3:L4"/>
    <mergeCell ref="J3:J4"/>
    <mergeCell ref="A1:L1"/>
    <mergeCell ref="A2:L2"/>
    <mergeCell ref="B69:D69"/>
    <mergeCell ref="A80:D80"/>
    <mergeCell ref="B68:D68"/>
    <mergeCell ref="B38:D38"/>
    <mergeCell ref="B39:D39"/>
    <mergeCell ref="B40:D40"/>
    <mergeCell ref="B41:D41"/>
    <mergeCell ref="B42:D42"/>
    <mergeCell ref="B31:D31"/>
    <mergeCell ref="B32:D32"/>
    <mergeCell ref="B33:D33"/>
    <mergeCell ref="B67:D67"/>
    <mergeCell ref="B34:D34"/>
    <mergeCell ref="B35:D35"/>
    <mergeCell ref="B36:D36"/>
    <mergeCell ref="B70:D70"/>
    <mergeCell ref="B71:D71"/>
    <mergeCell ref="B72:D72"/>
    <mergeCell ref="B73:D73"/>
    <mergeCell ref="B74:D74"/>
    <mergeCell ref="B45:D45"/>
    <mergeCell ref="B46:D46"/>
    <mergeCell ref="B47:D47"/>
    <mergeCell ref="B48:D48"/>
    <mergeCell ref="B75:D75"/>
    <mergeCell ref="B76:D76"/>
    <mergeCell ref="B77:D77"/>
    <mergeCell ref="A78:D78"/>
    <mergeCell ref="B63:D63"/>
    <mergeCell ref="B64:D64"/>
    <mergeCell ref="B65:D65"/>
    <mergeCell ref="B66:D66"/>
    <mergeCell ref="B60:D60"/>
    <mergeCell ref="B61:D61"/>
    <mergeCell ref="B62:D62"/>
    <mergeCell ref="B37:D37"/>
    <mergeCell ref="B25:D25"/>
    <mergeCell ref="B26:D26"/>
    <mergeCell ref="B27:D27"/>
    <mergeCell ref="B28:D28"/>
    <mergeCell ref="B29:D29"/>
    <mergeCell ref="B30:D30"/>
    <mergeCell ref="B43:D43"/>
    <mergeCell ref="B44:D44"/>
    <mergeCell ref="E3:E4"/>
    <mergeCell ref="IT62:IV62"/>
    <mergeCell ref="IX62:IZ62"/>
    <mergeCell ref="HV62:HX62"/>
    <mergeCell ref="HZ62:IB62"/>
    <mergeCell ref="ID62:IF62"/>
    <mergeCell ref="IH62:IJ62"/>
    <mergeCell ref="IL62:IN62"/>
    <mergeCell ref="IP62:IR62"/>
    <mergeCell ref="GX62:GZ62"/>
    <mergeCell ref="HB62:HD62"/>
    <mergeCell ref="HF62:HH62"/>
    <mergeCell ref="HJ62:HL62"/>
    <mergeCell ref="HN62:HP62"/>
    <mergeCell ref="HR62:HT62"/>
    <mergeCell ref="FZ62:GB62"/>
    <mergeCell ref="GD62:GF62"/>
    <mergeCell ref="GH62:GJ62"/>
    <mergeCell ref="GL62:GN62"/>
    <mergeCell ref="GP62:GR62"/>
    <mergeCell ref="GT62:GV62"/>
    <mergeCell ref="FB62:FD62"/>
    <mergeCell ref="FF62:FH62"/>
    <mergeCell ref="K3:K4"/>
    <mergeCell ref="FJ62:FL62"/>
    <mergeCell ref="FN62:FP62"/>
    <mergeCell ref="FR62:FT62"/>
    <mergeCell ref="FV62:FX62"/>
    <mergeCell ref="ED62:EF62"/>
    <mergeCell ref="EH62:EJ62"/>
    <mergeCell ref="EL62:EN62"/>
    <mergeCell ref="EP62:ER62"/>
    <mergeCell ref="ET62:EV62"/>
    <mergeCell ref="EX62:EZ62"/>
    <mergeCell ref="DF62:DH62"/>
    <mergeCell ref="DJ62:DL62"/>
    <mergeCell ref="DN62:DP62"/>
    <mergeCell ref="DR62:DT62"/>
    <mergeCell ref="DV62:DX62"/>
    <mergeCell ref="DZ62:EB62"/>
    <mergeCell ref="CH62:CJ62"/>
    <mergeCell ref="CL62:CN62"/>
    <mergeCell ref="CP62:CR62"/>
    <mergeCell ref="CT62:CV62"/>
    <mergeCell ref="CX62:CZ62"/>
    <mergeCell ref="DB62:DD62"/>
    <mergeCell ref="BJ62:BL62"/>
    <mergeCell ref="BN62:BP62"/>
    <mergeCell ref="BR62:BT62"/>
    <mergeCell ref="BV62:BX62"/>
    <mergeCell ref="BZ62:CB62"/>
    <mergeCell ref="CD62:CF62"/>
    <mergeCell ref="AL62:AN62"/>
    <mergeCell ref="AP62:AR62"/>
    <mergeCell ref="AT62:AV62"/>
    <mergeCell ref="AX62:AZ62"/>
    <mergeCell ref="BB62:BD62"/>
    <mergeCell ref="BF62:BH62"/>
    <mergeCell ref="N62:P62"/>
    <mergeCell ref="R62:T62"/>
    <mergeCell ref="V62:X62"/>
    <mergeCell ref="Z62:AB62"/>
    <mergeCell ref="AD62:AF62"/>
    <mergeCell ref="AH62:AJ62"/>
    <mergeCell ref="IX59:IZ59"/>
    <mergeCell ref="HZ59:IB59"/>
    <mergeCell ref="ID59:IF59"/>
    <mergeCell ref="IH59:IJ59"/>
    <mergeCell ref="IL59:IN59"/>
    <mergeCell ref="IP59:IR59"/>
    <mergeCell ref="IT59:IV59"/>
    <mergeCell ref="HB59:HD59"/>
    <mergeCell ref="HF59:HH59"/>
    <mergeCell ref="HJ59:HL59"/>
    <mergeCell ref="HN59:HP59"/>
    <mergeCell ref="HR59:HT59"/>
    <mergeCell ref="HV59:HX59"/>
    <mergeCell ref="GD59:GF59"/>
    <mergeCell ref="GH59:GJ59"/>
    <mergeCell ref="GL59:GN59"/>
    <mergeCell ref="GP59:GR59"/>
    <mergeCell ref="GT59:GV59"/>
    <mergeCell ref="GX59:GZ59"/>
    <mergeCell ref="FF59:FH59"/>
    <mergeCell ref="FJ59:FL59"/>
    <mergeCell ref="FN59:FP59"/>
    <mergeCell ref="FR59:FT59"/>
    <mergeCell ref="FV59:FX59"/>
    <mergeCell ref="FZ59:GB59"/>
    <mergeCell ref="EH59:EJ59"/>
    <mergeCell ref="EL59:EN59"/>
    <mergeCell ref="EP59:ER59"/>
    <mergeCell ref="ET59:EV59"/>
    <mergeCell ref="EX59:EZ59"/>
    <mergeCell ref="FB59:FD59"/>
    <mergeCell ref="DJ59:DL59"/>
    <mergeCell ref="DN59:DP59"/>
    <mergeCell ref="DR59:DT59"/>
    <mergeCell ref="DV59:DX59"/>
    <mergeCell ref="DZ59:EB59"/>
    <mergeCell ref="ED59:EF59"/>
    <mergeCell ref="CL59:CN59"/>
    <mergeCell ref="CP59:CR59"/>
    <mergeCell ref="CT59:CV59"/>
    <mergeCell ref="CX59:CZ59"/>
    <mergeCell ref="DB59:DD59"/>
    <mergeCell ref="DF59:DH59"/>
    <mergeCell ref="BN59:BP59"/>
    <mergeCell ref="BR59:BT59"/>
    <mergeCell ref="BV59:BX59"/>
    <mergeCell ref="BZ59:CB59"/>
    <mergeCell ref="CD59:CF59"/>
    <mergeCell ref="CH59:CJ59"/>
    <mergeCell ref="AP59:AR59"/>
    <mergeCell ref="AT59:AV59"/>
    <mergeCell ref="AX59:AZ59"/>
    <mergeCell ref="BB59:BD59"/>
    <mergeCell ref="BF59:BH59"/>
    <mergeCell ref="BJ59:BL59"/>
    <mergeCell ref="R59:T59"/>
    <mergeCell ref="V59:X59"/>
    <mergeCell ref="Z59:AB59"/>
    <mergeCell ref="AD59:AF59"/>
    <mergeCell ref="AH59:AJ59"/>
    <mergeCell ref="AL59:AN59"/>
    <mergeCell ref="N59:P59"/>
    <mergeCell ref="B49:D49"/>
    <mergeCell ref="B50:D50"/>
    <mergeCell ref="B51:D51"/>
    <mergeCell ref="B52:D52"/>
    <mergeCell ref="B53:D53"/>
    <mergeCell ref="B54:D54"/>
    <mergeCell ref="B55:D55"/>
    <mergeCell ref="B56:D56"/>
    <mergeCell ref="B57:D57"/>
    <mergeCell ref="B58:D58"/>
    <mergeCell ref="B59:D59"/>
    <mergeCell ref="H3:H4"/>
    <mergeCell ref="B22:D22"/>
    <mergeCell ref="B23:D23"/>
    <mergeCell ref="B24:D24"/>
    <mergeCell ref="I3:I4"/>
    <mergeCell ref="B6:D6"/>
    <mergeCell ref="B19:D19"/>
    <mergeCell ref="B20:D20"/>
    <mergeCell ref="B21:D21"/>
    <mergeCell ref="B7:D7"/>
    <mergeCell ref="B8:D8"/>
    <mergeCell ref="B9:D9"/>
    <mergeCell ref="B10:D10"/>
    <mergeCell ref="B11:D11"/>
    <mergeCell ref="B12:D12"/>
    <mergeCell ref="B13:D13"/>
    <mergeCell ref="B14:D14"/>
    <mergeCell ref="B15:D15"/>
    <mergeCell ref="B16:D16"/>
    <mergeCell ref="B17:D17"/>
    <mergeCell ref="B18:D18"/>
    <mergeCell ref="F3:F4"/>
    <mergeCell ref="G3:G4"/>
    <mergeCell ref="A3:D4"/>
  </mergeCells>
  <dataValidations disablePrompts="1" count="1">
    <dataValidation type="whole" operator="greaterThanOrEqual" allowBlank="1" showInputMessage="1" showErrorMessage="1" sqref="H74 H24 H44 H34 H54 H58 H66 H70">
      <formula1>0</formula1>
    </dataValidation>
  </dataValidations>
  <printOptions horizontalCentered="1"/>
  <pageMargins left="1.0236220472440944" right="0.23622047244094491" top="0.62992125984251968" bottom="0.59055118110236227" header="0.15748031496062992" footer="0.31496062992125984"/>
  <pageSetup paperSize="5" scale="65" orientation="landscape" r:id="rId1"/>
  <headerFooter>
    <oddFooter xml:space="preserve">&amp;L&amp;"-,Cursiva"&amp;10Ejercicio Fiscal 2019&amp;R&amp;"-,Cursiva"&amp;10Página &amp;P de &amp;N&amp;K00+000-&amp;"-,Normal"----------    </oddFooter>
  </headerFooter>
  <drawing r:id="rId2"/>
</worksheet>
</file>

<file path=xl/worksheets/sheet5.xml><?xml version="1.0" encoding="utf-8"?>
<worksheet xmlns="http://schemas.openxmlformats.org/spreadsheetml/2006/main" xmlns:r="http://schemas.openxmlformats.org/officeDocument/2006/relationships">
  <sheetPr>
    <tabColor theme="2" tint="-0.499984740745262"/>
  </sheetPr>
  <dimension ref="A1:IT423"/>
  <sheetViews>
    <sheetView showGridLines="0" topLeftCell="A16" zoomScale="110" zoomScaleNormal="110" workbookViewId="0">
      <selection activeCell="D21" sqref="D21:D23"/>
    </sheetView>
  </sheetViews>
  <sheetFormatPr baseColWidth="10" defaultColWidth="0.28515625" defaultRowHeight="15" customHeight="1" zeroHeight="1"/>
  <cols>
    <col min="1" max="1" width="9.42578125" style="29" customWidth="1"/>
    <col min="2" max="2" width="6.140625" style="29" customWidth="1"/>
    <col min="3" max="3" width="56.42578125" style="29" customWidth="1"/>
    <col min="4" max="4" width="31.42578125" style="24" customWidth="1"/>
    <col min="5" max="5" width="0.28515625" customWidth="1"/>
    <col min="6" max="14" width="0" hidden="1" customWidth="1"/>
    <col min="15" max="254" width="11.42578125" hidden="1" customWidth="1"/>
    <col min="255" max="255" width="0.85546875" customWidth="1"/>
  </cols>
  <sheetData>
    <row r="1" spans="1:5" s="106" customFormat="1" ht="27" customHeight="1">
      <c r="A1" s="493" t="s">
        <v>914</v>
      </c>
      <c r="B1" s="494"/>
      <c r="C1" s="494"/>
      <c r="D1" s="495"/>
    </row>
    <row r="2" spans="1:5" s="66" customFormat="1" ht="24" customHeight="1">
      <c r="A2" s="490" t="str">
        <f>'ESTIMACIÓN DE INGRESOS'!A2:C2</f>
        <v>Nombre del Municipio: Teocaltiche</v>
      </c>
      <c r="B2" s="491"/>
      <c r="C2" s="491"/>
      <c r="D2" s="492"/>
    </row>
    <row r="3" spans="1:5" s="66" customFormat="1" ht="6.75" customHeight="1">
      <c r="A3" s="96"/>
      <c r="D3" s="107"/>
    </row>
    <row r="4" spans="1:5" s="98" customFormat="1" ht="15.75">
      <c r="A4" s="486" t="s">
        <v>551</v>
      </c>
      <c r="B4" s="488" t="s">
        <v>552</v>
      </c>
      <c r="C4" s="488" t="s">
        <v>553</v>
      </c>
      <c r="D4" s="254" t="s">
        <v>827</v>
      </c>
      <c r="E4" s="97"/>
    </row>
    <row r="5" spans="1:5" s="100" customFormat="1" ht="15.75">
      <c r="A5" s="487"/>
      <c r="B5" s="489"/>
      <c r="C5" s="489"/>
      <c r="D5" s="255" t="s">
        <v>140</v>
      </c>
      <c r="E5" s="99"/>
    </row>
    <row r="6" spans="1:5" s="103" customFormat="1" ht="25.5" customHeight="1">
      <c r="A6" s="101" t="s">
        <v>554</v>
      </c>
      <c r="B6" s="93">
        <v>0</v>
      </c>
      <c r="C6" s="94" t="s">
        <v>1116</v>
      </c>
      <c r="D6" s="331"/>
      <c r="E6" s="102"/>
    </row>
    <row r="7" spans="1:5" s="103" customFormat="1" ht="25.5" customHeight="1">
      <c r="A7" s="101" t="s">
        <v>555</v>
      </c>
      <c r="B7" s="93">
        <v>0</v>
      </c>
      <c r="C7" s="94" t="s">
        <v>556</v>
      </c>
      <c r="D7" s="332"/>
      <c r="E7" s="102"/>
    </row>
    <row r="8" spans="1:5" s="103" customFormat="1" ht="25.5" customHeight="1">
      <c r="A8" s="101" t="s">
        <v>557</v>
      </c>
      <c r="B8" s="93">
        <v>0</v>
      </c>
      <c r="C8" s="94" t="s">
        <v>558</v>
      </c>
      <c r="D8" s="332"/>
      <c r="E8" s="102"/>
    </row>
    <row r="9" spans="1:5" s="103" customFormat="1" ht="25.5" customHeight="1">
      <c r="A9" s="101" t="s">
        <v>559</v>
      </c>
      <c r="B9" s="93">
        <v>1</v>
      </c>
      <c r="C9" s="94" t="s">
        <v>560</v>
      </c>
      <c r="D9" s="332">
        <v>37801570</v>
      </c>
      <c r="E9" s="102"/>
    </row>
    <row r="10" spans="1:5" s="103" customFormat="1" ht="25.5" customHeight="1">
      <c r="A10" s="101" t="s">
        <v>559</v>
      </c>
      <c r="B10" s="93">
        <v>2</v>
      </c>
      <c r="C10" s="94" t="s">
        <v>828</v>
      </c>
      <c r="D10" s="332"/>
      <c r="E10" s="102"/>
    </row>
    <row r="11" spans="1:5" s="103" customFormat="1" ht="25.5" customHeight="1">
      <c r="A11" s="101" t="s">
        <v>559</v>
      </c>
      <c r="B11" s="93">
        <v>3</v>
      </c>
      <c r="C11" s="94" t="s">
        <v>1115</v>
      </c>
      <c r="D11" s="332"/>
      <c r="E11" s="102"/>
    </row>
    <row r="12" spans="1:5" s="103" customFormat="1" ht="25.5" customHeight="1">
      <c r="A12" s="101" t="s">
        <v>559</v>
      </c>
      <c r="B12" s="93">
        <v>4</v>
      </c>
      <c r="C12" s="94" t="s">
        <v>1114</v>
      </c>
      <c r="D12" s="332"/>
      <c r="E12" s="102"/>
    </row>
    <row r="13" spans="1:5" s="103" customFormat="1" ht="25.5" customHeight="1">
      <c r="A13" s="101" t="s">
        <v>559</v>
      </c>
      <c r="B13" s="93">
        <v>5</v>
      </c>
      <c r="C13" s="94" t="s">
        <v>829</v>
      </c>
      <c r="D13" s="332"/>
      <c r="E13" s="102"/>
    </row>
    <row r="14" spans="1:5" s="103" customFormat="1" ht="25.5" customHeight="1">
      <c r="A14" s="101" t="s">
        <v>559</v>
      </c>
      <c r="B14" s="93">
        <v>6</v>
      </c>
      <c r="C14" s="94" t="s">
        <v>830</v>
      </c>
      <c r="D14" s="332"/>
      <c r="E14" s="102"/>
    </row>
    <row r="15" spans="1:5" s="103" customFormat="1" ht="25.5" customHeight="1">
      <c r="A15" s="101" t="s">
        <v>559</v>
      </c>
      <c r="B15" s="93">
        <v>7</v>
      </c>
      <c r="C15" s="94" t="s">
        <v>831</v>
      </c>
      <c r="D15" s="332"/>
      <c r="E15" s="102"/>
    </row>
    <row r="16" spans="1:5" s="103" customFormat="1" ht="25.5" customHeight="1">
      <c r="A16" s="101" t="s">
        <v>559</v>
      </c>
      <c r="B16" s="93">
        <v>8</v>
      </c>
      <c r="C16" s="94" t="s">
        <v>1110</v>
      </c>
      <c r="D16" s="332">
        <v>9352273</v>
      </c>
      <c r="E16" s="102"/>
    </row>
    <row r="17" spans="1:5" s="103" customFormat="1" ht="25.5" customHeight="1">
      <c r="A17" s="101" t="s">
        <v>559</v>
      </c>
      <c r="B17" s="93">
        <v>9</v>
      </c>
      <c r="C17" s="95" t="s">
        <v>1112</v>
      </c>
      <c r="D17" s="332"/>
      <c r="E17" s="102"/>
    </row>
    <row r="18" spans="1:5" s="103" customFormat="1" ht="25.5" customHeight="1">
      <c r="A18" s="101" t="s">
        <v>559</v>
      </c>
      <c r="B18" s="93">
        <v>10</v>
      </c>
      <c r="C18" s="94" t="s">
        <v>1111</v>
      </c>
      <c r="D18" s="332"/>
      <c r="E18" s="102"/>
    </row>
    <row r="19" spans="1:5" s="103" customFormat="1" ht="25.5" customHeight="1">
      <c r="A19" s="101" t="s">
        <v>559</v>
      </c>
      <c r="B19" s="93">
        <v>11</v>
      </c>
      <c r="C19" s="94" t="s">
        <v>832</v>
      </c>
      <c r="D19" s="332"/>
      <c r="E19" s="102"/>
    </row>
    <row r="20" spans="1:5" s="103" customFormat="1" ht="25.5" customHeight="1">
      <c r="A20" s="101" t="s">
        <v>559</v>
      </c>
      <c r="B20" s="93">
        <v>12</v>
      </c>
      <c r="C20" s="94" t="s">
        <v>833</v>
      </c>
      <c r="D20" s="332"/>
      <c r="E20" s="102"/>
    </row>
    <row r="21" spans="1:5" s="103" customFormat="1" ht="25.5" customHeight="1">
      <c r="A21" s="101" t="s">
        <v>559</v>
      </c>
      <c r="B21" s="93">
        <v>13</v>
      </c>
      <c r="C21" s="94" t="s">
        <v>834</v>
      </c>
      <c r="D21" s="332">
        <v>41645139</v>
      </c>
      <c r="E21" s="102"/>
    </row>
    <row r="22" spans="1:5" s="103" customFormat="1" ht="25.5" customHeight="1">
      <c r="A22" s="101" t="s">
        <v>559</v>
      </c>
      <c r="B22" s="93">
        <v>14</v>
      </c>
      <c r="C22" s="94" t="s">
        <v>835</v>
      </c>
      <c r="D22" s="332"/>
      <c r="E22" s="102"/>
    </row>
    <row r="23" spans="1:5" s="103" customFormat="1" ht="25.5" customHeight="1">
      <c r="A23" s="101" t="s">
        <v>559</v>
      </c>
      <c r="B23" s="93">
        <v>15</v>
      </c>
      <c r="C23" s="94" t="s">
        <v>836</v>
      </c>
      <c r="D23" s="332">
        <v>42114063</v>
      </c>
      <c r="E23" s="102"/>
    </row>
    <row r="24" spans="1:5" s="103" customFormat="1" ht="25.5" customHeight="1">
      <c r="A24" s="101" t="s">
        <v>559</v>
      </c>
      <c r="B24" s="93">
        <v>16</v>
      </c>
      <c r="C24" s="94" t="s">
        <v>837</v>
      </c>
      <c r="D24" s="332">
        <v>19882142</v>
      </c>
      <c r="E24" s="102"/>
    </row>
    <row r="25" spans="1:5" s="103" customFormat="1" ht="25.5" customHeight="1">
      <c r="A25" s="101" t="s">
        <v>559</v>
      </c>
      <c r="B25" s="93">
        <v>17</v>
      </c>
      <c r="C25" s="94" t="s">
        <v>838</v>
      </c>
      <c r="D25" s="332"/>
      <c r="E25" s="102"/>
    </row>
    <row r="26" spans="1:5" s="103" customFormat="1" ht="25.5" customHeight="1">
      <c r="A26" s="101" t="s">
        <v>559</v>
      </c>
      <c r="B26" s="93">
        <v>18</v>
      </c>
      <c r="C26" s="94" t="s">
        <v>839</v>
      </c>
      <c r="D26" s="331"/>
      <c r="E26" s="102"/>
    </row>
    <row r="27" spans="1:5" s="103" customFormat="1" ht="25.5" customHeight="1">
      <c r="A27" s="101" t="s">
        <v>559</v>
      </c>
      <c r="B27" s="93">
        <v>19</v>
      </c>
      <c r="C27" s="94" t="s">
        <v>1113</v>
      </c>
      <c r="D27" s="331"/>
      <c r="E27" s="102"/>
    </row>
    <row r="28" spans="1:5" s="103" customFormat="1" ht="25.5" customHeight="1">
      <c r="A28" s="101"/>
      <c r="B28" s="93"/>
      <c r="C28" s="94"/>
      <c r="D28" s="331"/>
      <c r="E28" s="102"/>
    </row>
    <row r="29" spans="1:5" s="103" customFormat="1" ht="25.5" customHeight="1">
      <c r="A29" s="101"/>
      <c r="B29" s="93"/>
      <c r="C29" s="94"/>
      <c r="D29" s="331"/>
      <c r="E29" s="102"/>
    </row>
    <row r="30" spans="1:5" s="103" customFormat="1" ht="25.5" customHeight="1">
      <c r="A30" s="101"/>
      <c r="B30" s="93"/>
      <c r="C30" s="94"/>
      <c r="D30" s="331"/>
      <c r="E30" s="102"/>
    </row>
    <row r="31" spans="1:5" s="103" customFormat="1" ht="25.5" customHeight="1">
      <c r="A31" s="101"/>
      <c r="B31" s="93"/>
      <c r="C31" s="94"/>
      <c r="D31" s="331"/>
      <c r="E31" s="102"/>
    </row>
    <row r="32" spans="1:5" s="103" customFormat="1" ht="25.5" customHeight="1">
      <c r="A32" s="101"/>
      <c r="B32" s="93"/>
      <c r="C32" s="94"/>
      <c r="D32" s="331"/>
      <c r="E32" s="102"/>
    </row>
    <row r="33" spans="1:5" s="103" customFormat="1" ht="25.5" customHeight="1">
      <c r="A33" s="101"/>
      <c r="B33" s="93"/>
      <c r="C33" s="94"/>
      <c r="D33" s="331"/>
      <c r="E33" s="102"/>
    </row>
    <row r="34" spans="1:5" s="103" customFormat="1" ht="25.5" customHeight="1">
      <c r="A34" s="101"/>
      <c r="B34" s="93"/>
      <c r="C34" s="94"/>
      <c r="D34" s="331"/>
      <c r="E34" s="102"/>
    </row>
    <row r="35" spans="1:5" s="105" customFormat="1" ht="25.5" customHeight="1" thickBot="1">
      <c r="A35" s="256"/>
      <c r="B35" s="257"/>
      <c r="C35" s="258" t="s">
        <v>0</v>
      </c>
      <c r="D35" s="333">
        <f>SUM(D6:D34)</f>
        <v>150795187</v>
      </c>
      <c r="E35" s="104"/>
    </row>
    <row r="36" spans="1:5" ht="3" customHeight="1">
      <c r="A36" s="26"/>
      <c r="B36" s="26"/>
      <c r="C36" s="27"/>
    </row>
    <row r="37" spans="1:5" ht="25.5" hidden="1" customHeight="1">
      <c r="A37" s="26"/>
      <c r="B37" s="26"/>
      <c r="C37" s="27"/>
    </row>
    <row r="38" spans="1:5" ht="25.5" hidden="1" customHeight="1">
      <c r="A38" s="26"/>
      <c r="B38" s="26"/>
      <c r="C38" s="27"/>
    </row>
    <row r="39" spans="1:5" ht="25.5" hidden="1" customHeight="1">
      <c r="A39" s="26"/>
      <c r="B39" s="26"/>
      <c r="C39" s="27"/>
    </row>
    <row r="40" spans="1:5" ht="25.5" hidden="1" customHeight="1">
      <c r="A40" s="26"/>
      <c r="B40" s="26"/>
      <c r="C40" s="27"/>
    </row>
    <row r="41" spans="1:5" s="24" customFormat="1" ht="25.5" hidden="1" customHeight="1">
      <c r="A41" s="26"/>
      <c r="B41" s="26"/>
      <c r="C41" s="27"/>
    </row>
    <row r="42" spans="1:5" s="24" customFormat="1" ht="25.5" hidden="1" customHeight="1">
      <c r="A42" s="26"/>
      <c r="B42" s="26"/>
      <c r="C42" s="27"/>
    </row>
    <row r="43" spans="1:5" s="24" customFormat="1" ht="25.5" hidden="1" customHeight="1">
      <c r="A43" s="26"/>
      <c r="B43" s="26"/>
      <c r="C43" s="27"/>
    </row>
    <row r="44" spans="1:5" s="24" customFormat="1" ht="25.5" hidden="1" customHeight="1">
      <c r="A44" s="26"/>
      <c r="B44" s="26"/>
      <c r="C44" s="28"/>
    </row>
    <row r="45" spans="1:5" s="24" customFormat="1" ht="25.5" hidden="1" customHeight="1">
      <c r="A45" s="26"/>
      <c r="B45" s="26"/>
      <c r="C45" s="27"/>
    </row>
    <row r="46" spans="1:5" s="24" customFormat="1" ht="25.5" hidden="1" customHeight="1">
      <c r="A46" s="26"/>
      <c r="B46" s="26"/>
      <c r="C46" s="27"/>
    </row>
    <row r="47" spans="1:5" s="24" customFormat="1" ht="25.5" hidden="1" customHeight="1">
      <c r="A47" s="26"/>
      <c r="B47" s="26"/>
      <c r="C47" s="27"/>
    </row>
    <row r="48" spans="1:5" s="24" customFormat="1" ht="25.5" hidden="1" customHeight="1">
      <c r="A48" s="26"/>
      <c r="B48" s="26"/>
      <c r="C48" s="28"/>
    </row>
    <row r="49" spans="1:3" s="24" customFormat="1" ht="25.5" hidden="1" customHeight="1">
      <c r="A49" s="26"/>
      <c r="B49" s="26"/>
      <c r="C49" s="27"/>
    </row>
    <row r="50" spans="1:3" s="24" customFormat="1" ht="25.5" hidden="1" customHeight="1">
      <c r="A50" s="26"/>
      <c r="B50" s="26"/>
      <c r="C50" s="27"/>
    </row>
    <row r="51" spans="1:3" s="24" customFormat="1" ht="25.5" hidden="1" customHeight="1">
      <c r="A51" s="26"/>
      <c r="B51" s="26"/>
      <c r="C51" s="27"/>
    </row>
    <row r="52" spans="1:3" s="24" customFormat="1" ht="25.5" hidden="1" customHeight="1">
      <c r="A52" s="26"/>
      <c r="B52" s="26"/>
      <c r="C52" s="27"/>
    </row>
    <row r="53" spans="1:3" s="24" customFormat="1" ht="25.5" hidden="1" customHeight="1">
      <c r="A53" s="26"/>
      <c r="B53" s="26"/>
      <c r="C53" s="27"/>
    </row>
    <row r="54" spans="1:3" s="24" customFormat="1" ht="25.5" hidden="1" customHeight="1">
      <c r="A54" s="26"/>
      <c r="B54" s="26"/>
      <c r="C54" s="27"/>
    </row>
    <row r="55" spans="1:3" s="24" customFormat="1" ht="25.5" hidden="1" customHeight="1">
      <c r="A55" s="26"/>
      <c r="B55" s="26"/>
      <c r="C55" s="27"/>
    </row>
    <row r="56" spans="1:3" s="24" customFormat="1" ht="25.5" hidden="1" customHeight="1">
      <c r="A56" s="26"/>
      <c r="B56" s="26"/>
      <c r="C56" s="27"/>
    </row>
    <row r="57" spans="1:3" s="24" customFormat="1" ht="25.5" hidden="1" customHeight="1">
      <c r="A57" s="26"/>
      <c r="B57" s="26"/>
      <c r="C57" s="27"/>
    </row>
    <row r="58" spans="1:3" s="24" customFormat="1" ht="25.5" hidden="1" customHeight="1">
      <c r="A58" s="26"/>
      <c r="B58" s="26"/>
      <c r="C58" s="28"/>
    </row>
    <row r="59" spans="1:3" s="24" customFormat="1" ht="25.5" hidden="1" customHeight="1">
      <c r="A59" s="26"/>
      <c r="B59" s="26"/>
      <c r="C59" s="27"/>
    </row>
    <row r="60" spans="1:3" s="24" customFormat="1" ht="25.5" hidden="1" customHeight="1">
      <c r="A60" s="26"/>
      <c r="B60" s="26"/>
      <c r="C60" s="27"/>
    </row>
    <row r="61" spans="1:3" s="24" customFormat="1" ht="25.5" hidden="1" customHeight="1">
      <c r="A61" s="26"/>
      <c r="B61" s="26"/>
      <c r="C61" s="27"/>
    </row>
    <row r="62" spans="1:3" s="24" customFormat="1" ht="25.5" hidden="1" customHeight="1">
      <c r="A62" s="26"/>
      <c r="B62" s="26"/>
      <c r="C62" s="27"/>
    </row>
    <row r="63" spans="1:3" s="24" customFormat="1" ht="25.5" hidden="1" customHeight="1">
      <c r="A63" s="26"/>
      <c r="B63" s="26"/>
      <c r="C63" s="27"/>
    </row>
    <row r="64" spans="1:3" s="24" customFormat="1" ht="25.5" hidden="1" customHeight="1">
      <c r="A64" s="26"/>
      <c r="B64" s="26"/>
      <c r="C64" s="27"/>
    </row>
    <row r="65" spans="1:3" s="24" customFormat="1" ht="25.5" hidden="1" customHeight="1">
      <c r="A65" s="26"/>
      <c r="B65" s="26"/>
      <c r="C65" s="27"/>
    </row>
    <row r="66" spans="1:3" s="24" customFormat="1" ht="25.5" hidden="1" customHeight="1">
      <c r="A66" s="26"/>
      <c r="B66" s="26"/>
      <c r="C66" s="27"/>
    </row>
    <row r="67" spans="1:3" s="24" customFormat="1" ht="25.5" hidden="1" customHeight="1">
      <c r="A67" s="26"/>
      <c r="B67" s="26"/>
      <c r="C67" s="27"/>
    </row>
    <row r="68" spans="1:3" s="24" customFormat="1" ht="25.5" hidden="1" customHeight="1">
      <c r="A68" s="26"/>
      <c r="B68" s="26"/>
      <c r="C68" s="28"/>
    </row>
    <row r="69" spans="1:3" s="24" customFormat="1" ht="25.5" hidden="1" customHeight="1">
      <c r="A69" s="26"/>
      <c r="B69" s="26"/>
      <c r="C69" s="27"/>
    </row>
    <row r="70" spans="1:3" s="24" customFormat="1" ht="25.5" hidden="1" customHeight="1">
      <c r="A70" s="26"/>
      <c r="B70" s="26"/>
      <c r="C70" s="27"/>
    </row>
    <row r="71" spans="1:3" s="24" customFormat="1" ht="25.5" hidden="1" customHeight="1">
      <c r="A71" s="26"/>
      <c r="B71" s="26"/>
      <c r="C71" s="27"/>
    </row>
    <row r="72" spans="1:3" s="24" customFormat="1" ht="25.5" hidden="1" customHeight="1">
      <c r="A72" s="26"/>
      <c r="B72" s="26"/>
      <c r="C72" s="27"/>
    </row>
    <row r="73" spans="1:3" s="24" customFormat="1" ht="25.5" hidden="1" customHeight="1">
      <c r="A73" s="26"/>
      <c r="B73" s="26"/>
      <c r="C73" s="27"/>
    </row>
    <row r="74" spans="1:3" s="24" customFormat="1" ht="25.5" hidden="1" customHeight="1">
      <c r="A74" s="26"/>
      <c r="B74" s="26"/>
      <c r="C74" s="27"/>
    </row>
    <row r="75" spans="1:3" s="24" customFormat="1" ht="25.5" hidden="1" customHeight="1">
      <c r="A75" s="26"/>
      <c r="B75" s="26"/>
      <c r="C75" s="27"/>
    </row>
    <row r="76" spans="1:3" s="24" customFormat="1" ht="25.5" hidden="1" customHeight="1">
      <c r="A76" s="26"/>
      <c r="B76" s="26"/>
      <c r="C76" s="28"/>
    </row>
    <row r="77" spans="1:3" s="24" customFormat="1" ht="25.5" hidden="1" customHeight="1">
      <c r="A77" s="26"/>
      <c r="B77" s="26"/>
      <c r="C77" s="27"/>
    </row>
    <row r="78" spans="1:3" s="24" customFormat="1" ht="25.5" hidden="1" customHeight="1">
      <c r="A78" s="26"/>
      <c r="B78" s="26"/>
      <c r="C78" s="27"/>
    </row>
    <row r="79" spans="1:3" s="24" customFormat="1" ht="25.5" hidden="1" customHeight="1">
      <c r="A79" s="26"/>
      <c r="B79" s="26"/>
      <c r="C79" s="28"/>
    </row>
    <row r="80" spans="1:3" s="24" customFormat="1" ht="25.5" hidden="1" customHeight="1">
      <c r="A80" s="26"/>
      <c r="B80" s="26"/>
      <c r="C80" s="27"/>
    </row>
    <row r="81" spans="1:3" s="24" customFormat="1" ht="25.5" hidden="1" customHeight="1">
      <c r="A81" s="26"/>
      <c r="B81" s="26"/>
      <c r="C81" s="27"/>
    </row>
    <row r="82" spans="1:3" s="24" customFormat="1" ht="25.5" hidden="1" customHeight="1">
      <c r="A82" s="26"/>
      <c r="B82" s="26"/>
      <c r="C82" s="27"/>
    </row>
    <row r="83" spans="1:3" s="24" customFormat="1" ht="25.5" hidden="1" customHeight="1">
      <c r="A83" s="26"/>
      <c r="B83" s="26"/>
      <c r="C83" s="27"/>
    </row>
    <row r="84" spans="1:3" s="24" customFormat="1" ht="25.5" hidden="1" customHeight="1">
      <c r="A84" s="26"/>
      <c r="B84" s="26"/>
      <c r="C84" s="27"/>
    </row>
    <row r="85" spans="1:3" s="24" customFormat="1" ht="25.5" hidden="1" customHeight="1">
      <c r="A85" s="26"/>
      <c r="B85" s="26"/>
      <c r="C85" s="28"/>
    </row>
    <row r="86" spans="1:3" s="24" customFormat="1" ht="25.5" hidden="1" customHeight="1">
      <c r="A86" s="26"/>
      <c r="B86" s="26"/>
      <c r="C86" s="27"/>
    </row>
    <row r="87" spans="1:3" s="24" customFormat="1" ht="25.5" hidden="1" customHeight="1">
      <c r="A87" s="26"/>
      <c r="B87" s="26"/>
      <c r="C87" s="27"/>
    </row>
    <row r="88" spans="1:3" s="24" customFormat="1" ht="25.5" hidden="1" customHeight="1">
      <c r="A88" s="26"/>
      <c r="B88" s="26"/>
      <c r="C88" s="27"/>
    </row>
    <row r="89" spans="1:3" s="24" customFormat="1" ht="25.5" hidden="1" customHeight="1">
      <c r="A89" s="26"/>
      <c r="B89" s="26"/>
      <c r="C89" s="28"/>
    </row>
    <row r="90" spans="1:3" s="24" customFormat="1" ht="25.5" hidden="1" customHeight="1">
      <c r="A90" s="26"/>
      <c r="B90" s="26"/>
      <c r="C90" s="27"/>
    </row>
    <row r="91" spans="1:3" s="24" customFormat="1" ht="25.5" hidden="1" customHeight="1">
      <c r="A91" s="26"/>
      <c r="B91" s="26"/>
      <c r="C91" s="27"/>
    </row>
    <row r="92" spans="1:3" s="24" customFormat="1" ht="25.5" hidden="1" customHeight="1">
      <c r="A92" s="26"/>
      <c r="B92" s="26"/>
      <c r="C92" s="27"/>
    </row>
    <row r="93" spans="1:3" s="24" customFormat="1" ht="25.5" hidden="1" customHeight="1">
      <c r="A93" s="26"/>
      <c r="B93" s="26"/>
      <c r="C93" s="27"/>
    </row>
    <row r="94" spans="1:3" s="24" customFormat="1" ht="25.5" hidden="1" customHeight="1">
      <c r="A94" s="26"/>
      <c r="B94" s="26"/>
      <c r="C94" s="27"/>
    </row>
    <row r="95" spans="1:3" s="24" customFormat="1" ht="25.5" hidden="1" customHeight="1">
      <c r="A95" s="26"/>
      <c r="B95" s="26"/>
      <c r="C95" s="27"/>
    </row>
    <row r="96" spans="1:3" s="24" customFormat="1" ht="25.5" hidden="1" customHeight="1">
      <c r="A96" s="26"/>
      <c r="B96" s="26"/>
      <c r="C96" s="27"/>
    </row>
    <row r="97" spans="1:3" s="24" customFormat="1" ht="25.5" hidden="1" customHeight="1">
      <c r="A97" s="26"/>
      <c r="B97" s="26"/>
      <c r="C97" s="27"/>
    </row>
    <row r="98" spans="1:3" s="24" customFormat="1" ht="25.5" hidden="1" customHeight="1">
      <c r="A98" s="26"/>
      <c r="B98" s="26"/>
      <c r="C98" s="27"/>
    </row>
    <row r="99" spans="1:3" s="24" customFormat="1" ht="25.5" hidden="1" customHeight="1">
      <c r="A99" s="26"/>
      <c r="B99" s="26"/>
      <c r="C99" s="28"/>
    </row>
    <row r="100" spans="1:3" s="24" customFormat="1" ht="25.5" hidden="1" customHeight="1">
      <c r="A100" s="26"/>
      <c r="B100" s="26"/>
      <c r="C100" s="28"/>
    </row>
    <row r="101" spans="1:3" s="24" customFormat="1" ht="25.5" hidden="1" customHeight="1">
      <c r="A101" s="26"/>
      <c r="B101" s="26"/>
      <c r="C101" s="27"/>
    </row>
    <row r="102" spans="1:3" s="24" customFormat="1" ht="25.5" hidden="1" customHeight="1">
      <c r="A102" s="26"/>
      <c r="B102" s="26"/>
      <c r="C102" s="27"/>
    </row>
    <row r="103" spans="1:3" s="24" customFormat="1" ht="25.5" hidden="1" customHeight="1">
      <c r="A103" s="26"/>
      <c r="B103" s="26"/>
      <c r="C103" s="27"/>
    </row>
    <row r="104" spans="1:3" s="24" customFormat="1" ht="25.5" hidden="1" customHeight="1">
      <c r="A104" s="26"/>
      <c r="B104" s="26"/>
      <c r="C104" s="27"/>
    </row>
    <row r="105" spans="1:3" s="24" customFormat="1" ht="25.5" hidden="1" customHeight="1">
      <c r="A105" s="26"/>
      <c r="B105" s="26"/>
      <c r="C105" s="27"/>
    </row>
    <row r="106" spans="1:3" s="24" customFormat="1" ht="25.5" hidden="1" customHeight="1">
      <c r="A106" s="26"/>
      <c r="B106" s="26"/>
      <c r="C106" s="27"/>
    </row>
    <row r="107" spans="1:3" s="24" customFormat="1" ht="25.5" hidden="1" customHeight="1">
      <c r="A107" s="26"/>
      <c r="B107" s="26"/>
      <c r="C107" s="27"/>
    </row>
    <row r="108" spans="1:3" s="24" customFormat="1" ht="25.5" hidden="1" customHeight="1">
      <c r="A108" s="26"/>
      <c r="B108" s="26"/>
      <c r="C108" s="27"/>
    </row>
    <row r="109" spans="1:3" s="24" customFormat="1" ht="25.5" hidden="1" customHeight="1">
      <c r="A109" s="26"/>
      <c r="B109" s="26"/>
      <c r="C109" s="27"/>
    </row>
    <row r="110" spans="1:3" s="24" customFormat="1" ht="25.5" hidden="1" customHeight="1">
      <c r="A110" s="26"/>
      <c r="B110" s="26"/>
      <c r="C110" s="28"/>
    </row>
    <row r="111" spans="1:3" s="24" customFormat="1" ht="25.5" hidden="1" customHeight="1">
      <c r="A111" s="26"/>
      <c r="B111" s="26"/>
      <c r="C111" s="27"/>
    </row>
    <row r="112" spans="1:3" s="24" customFormat="1" ht="25.5" hidden="1" customHeight="1">
      <c r="A112" s="26"/>
      <c r="B112" s="26"/>
      <c r="C112" s="27"/>
    </row>
    <row r="113" spans="1:3" s="24" customFormat="1" ht="25.5" hidden="1" customHeight="1">
      <c r="A113" s="26"/>
      <c r="B113" s="26"/>
      <c r="C113" s="27"/>
    </row>
    <row r="114" spans="1:3" s="24" customFormat="1" ht="25.5" hidden="1" customHeight="1">
      <c r="A114" s="26"/>
      <c r="B114" s="26"/>
      <c r="C114" s="27"/>
    </row>
    <row r="115" spans="1:3" s="24" customFormat="1" ht="25.5" hidden="1" customHeight="1">
      <c r="A115" s="26"/>
      <c r="B115" s="26"/>
      <c r="C115" s="27"/>
    </row>
    <row r="116" spans="1:3" s="24" customFormat="1" ht="25.5" hidden="1" customHeight="1">
      <c r="A116" s="26"/>
      <c r="B116" s="26"/>
      <c r="C116" s="27"/>
    </row>
    <row r="117" spans="1:3" s="24" customFormat="1" ht="25.5" hidden="1" customHeight="1">
      <c r="A117" s="26"/>
      <c r="B117" s="26"/>
      <c r="C117" s="27"/>
    </row>
    <row r="118" spans="1:3" s="24" customFormat="1" ht="25.5" hidden="1" customHeight="1">
      <c r="A118" s="26"/>
      <c r="B118" s="26"/>
      <c r="C118" s="27"/>
    </row>
    <row r="119" spans="1:3" s="24" customFormat="1" ht="25.5" hidden="1" customHeight="1">
      <c r="A119" s="26"/>
      <c r="B119" s="26"/>
      <c r="C119" s="27"/>
    </row>
    <row r="120" spans="1:3" s="24" customFormat="1" ht="25.5" hidden="1" customHeight="1">
      <c r="A120" s="26"/>
      <c r="B120" s="26"/>
      <c r="C120" s="28"/>
    </row>
    <row r="121" spans="1:3" s="24" customFormat="1" ht="25.5" hidden="1" customHeight="1">
      <c r="A121" s="26"/>
      <c r="B121" s="26"/>
      <c r="C121" s="27"/>
    </row>
    <row r="122" spans="1:3" s="24" customFormat="1" ht="25.5" hidden="1" customHeight="1">
      <c r="A122" s="26"/>
      <c r="B122" s="26"/>
      <c r="C122" s="27"/>
    </row>
    <row r="123" spans="1:3" s="24" customFormat="1" ht="25.5" hidden="1" customHeight="1">
      <c r="A123" s="26"/>
      <c r="B123" s="26"/>
      <c r="C123" s="27"/>
    </row>
    <row r="124" spans="1:3" s="24" customFormat="1" ht="25.5" hidden="1" customHeight="1">
      <c r="A124" s="26"/>
      <c r="B124" s="26"/>
      <c r="C124" s="27"/>
    </row>
    <row r="125" spans="1:3" s="24" customFormat="1" ht="25.5" hidden="1" customHeight="1">
      <c r="A125" s="26"/>
      <c r="B125" s="26"/>
      <c r="C125" s="27"/>
    </row>
    <row r="126" spans="1:3" s="24" customFormat="1" ht="25.5" hidden="1" customHeight="1">
      <c r="A126" s="26"/>
      <c r="B126" s="26"/>
      <c r="C126" s="27"/>
    </row>
    <row r="127" spans="1:3" s="24" customFormat="1" ht="25.5" hidden="1" customHeight="1">
      <c r="A127" s="26"/>
      <c r="B127" s="26"/>
      <c r="C127" s="27"/>
    </row>
    <row r="128" spans="1:3" s="24" customFormat="1" ht="25.5" hidden="1" customHeight="1">
      <c r="A128" s="26"/>
      <c r="B128" s="26"/>
      <c r="C128" s="27"/>
    </row>
    <row r="129" spans="1:3" s="24" customFormat="1" ht="25.5" hidden="1" customHeight="1">
      <c r="A129" s="26"/>
      <c r="B129" s="26"/>
      <c r="C129" s="27"/>
    </row>
    <row r="130" spans="1:3" s="24" customFormat="1" ht="25.5" hidden="1" customHeight="1">
      <c r="A130" s="26"/>
      <c r="B130" s="26"/>
      <c r="C130" s="28"/>
    </row>
    <row r="131" spans="1:3" s="24" customFormat="1" ht="25.5" hidden="1" customHeight="1">
      <c r="A131" s="26"/>
      <c r="B131" s="26"/>
      <c r="C131" s="27"/>
    </row>
    <row r="132" spans="1:3" s="24" customFormat="1" ht="25.5" hidden="1" customHeight="1">
      <c r="A132" s="26"/>
      <c r="B132" s="26"/>
      <c r="C132" s="27"/>
    </row>
    <row r="133" spans="1:3" s="24" customFormat="1" ht="25.5" hidden="1" customHeight="1">
      <c r="A133" s="26"/>
      <c r="B133" s="26"/>
      <c r="C133" s="27"/>
    </row>
    <row r="134" spans="1:3" s="24" customFormat="1" ht="25.5" hidden="1" customHeight="1">
      <c r="A134" s="26"/>
      <c r="B134" s="26"/>
      <c r="C134" s="27"/>
    </row>
    <row r="135" spans="1:3" s="24" customFormat="1" ht="25.5" hidden="1" customHeight="1">
      <c r="A135" s="26"/>
      <c r="B135" s="26"/>
      <c r="C135" s="27"/>
    </row>
    <row r="136" spans="1:3" s="24" customFormat="1" ht="25.5" hidden="1" customHeight="1">
      <c r="A136" s="26"/>
      <c r="B136" s="26"/>
      <c r="C136" s="27"/>
    </row>
    <row r="137" spans="1:3" s="24" customFormat="1" ht="25.5" hidden="1" customHeight="1">
      <c r="A137" s="26"/>
      <c r="B137" s="26"/>
      <c r="C137" s="27"/>
    </row>
    <row r="138" spans="1:3" s="24" customFormat="1" ht="25.5" hidden="1" customHeight="1">
      <c r="A138" s="26"/>
      <c r="B138" s="26"/>
      <c r="C138" s="27"/>
    </row>
    <row r="139" spans="1:3" s="24" customFormat="1" ht="25.5" hidden="1" customHeight="1">
      <c r="A139" s="26"/>
      <c r="B139" s="26"/>
      <c r="C139" s="27"/>
    </row>
    <row r="140" spans="1:3" s="24" customFormat="1" ht="25.5" hidden="1" customHeight="1">
      <c r="A140" s="26"/>
      <c r="B140" s="26"/>
      <c r="C140" s="28"/>
    </row>
    <row r="141" spans="1:3" s="24" customFormat="1" ht="25.5" hidden="1" customHeight="1">
      <c r="A141" s="26"/>
      <c r="B141" s="26"/>
      <c r="C141" s="27"/>
    </row>
    <row r="142" spans="1:3" s="24" customFormat="1" ht="25.5" hidden="1" customHeight="1">
      <c r="A142" s="26"/>
      <c r="B142" s="26"/>
      <c r="C142" s="27"/>
    </row>
    <row r="143" spans="1:3" s="24" customFormat="1" ht="25.5" hidden="1" customHeight="1">
      <c r="A143" s="26"/>
      <c r="B143" s="26"/>
      <c r="C143" s="27"/>
    </row>
    <row r="144" spans="1:3" s="24" customFormat="1" ht="25.5" hidden="1" customHeight="1">
      <c r="A144" s="26"/>
      <c r="B144" s="26"/>
      <c r="C144" s="27"/>
    </row>
    <row r="145" spans="1:3" s="24" customFormat="1" ht="25.5" hidden="1" customHeight="1">
      <c r="A145" s="26"/>
      <c r="B145" s="26"/>
      <c r="C145" s="27"/>
    </row>
    <row r="146" spans="1:3" s="24" customFormat="1" ht="25.5" hidden="1" customHeight="1">
      <c r="A146" s="26"/>
      <c r="B146" s="26"/>
      <c r="C146" s="27"/>
    </row>
    <row r="147" spans="1:3" s="24" customFormat="1" ht="25.5" hidden="1" customHeight="1">
      <c r="A147" s="26"/>
      <c r="B147" s="26"/>
      <c r="C147" s="27"/>
    </row>
    <row r="148" spans="1:3" s="24" customFormat="1" ht="25.5" hidden="1" customHeight="1">
      <c r="A148" s="26"/>
      <c r="B148" s="26"/>
      <c r="C148" s="27"/>
    </row>
    <row r="149" spans="1:3" s="24" customFormat="1" ht="25.5" hidden="1" customHeight="1">
      <c r="A149" s="26"/>
      <c r="B149" s="26"/>
      <c r="C149" s="27"/>
    </row>
    <row r="150" spans="1:3" s="24" customFormat="1" ht="25.5" hidden="1" customHeight="1">
      <c r="A150" s="26"/>
      <c r="B150" s="26"/>
      <c r="C150" s="28"/>
    </row>
    <row r="151" spans="1:3" s="24" customFormat="1" ht="25.5" hidden="1" customHeight="1">
      <c r="A151" s="26"/>
      <c r="B151" s="26"/>
      <c r="C151" s="27"/>
    </row>
    <row r="152" spans="1:3" s="24" customFormat="1" ht="25.5" hidden="1" customHeight="1">
      <c r="A152" s="26"/>
      <c r="B152" s="26"/>
      <c r="C152" s="27"/>
    </row>
    <row r="153" spans="1:3" s="24" customFormat="1" ht="25.5" hidden="1" customHeight="1">
      <c r="A153" s="26"/>
      <c r="B153" s="26"/>
      <c r="C153" s="27"/>
    </row>
    <row r="154" spans="1:3" s="24" customFormat="1" ht="25.5" hidden="1" customHeight="1">
      <c r="A154" s="26"/>
      <c r="B154" s="26"/>
      <c r="C154" s="27"/>
    </row>
    <row r="155" spans="1:3" s="24" customFormat="1" ht="25.5" hidden="1" customHeight="1">
      <c r="A155" s="26"/>
      <c r="B155" s="26"/>
      <c r="C155" s="27"/>
    </row>
    <row r="156" spans="1:3" s="24" customFormat="1" ht="25.5" hidden="1" customHeight="1">
      <c r="A156" s="26"/>
      <c r="B156" s="26"/>
      <c r="C156" s="27"/>
    </row>
    <row r="157" spans="1:3" s="24" customFormat="1" ht="25.5" hidden="1" customHeight="1">
      <c r="A157" s="26"/>
      <c r="B157" s="26"/>
      <c r="C157" s="27"/>
    </row>
    <row r="158" spans="1:3" s="24" customFormat="1" ht="25.5" hidden="1" customHeight="1">
      <c r="A158" s="26"/>
      <c r="B158" s="26"/>
      <c r="C158" s="28"/>
    </row>
    <row r="159" spans="1:3" s="24" customFormat="1" ht="25.5" hidden="1" customHeight="1">
      <c r="A159" s="26"/>
      <c r="B159" s="26"/>
      <c r="C159" s="27"/>
    </row>
    <row r="160" spans="1:3" s="24" customFormat="1" ht="25.5" hidden="1" customHeight="1">
      <c r="A160" s="26"/>
      <c r="B160" s="26"/>
      <c r="C160" s="27"/>
    </row>
    <row r="161" spans="1:3" s="24" customFormat="1" ht="25.5" hidden="1" customHeight="1">
      <c r="A161" s="26"/>
      <c r="B161" s="26"/>
      <c r="C161" s="27"/>
    </row>
    <row r="162" spans="1:3" s="24" customFormat="1" ht="25.5" hidden="1" customHeight="1">
      <c r="A162" s="26"/>
      <c r="B162" s="26"/>
      <c r="C162" s="27"/>
    </row>
    <row r="163" spans="1:3" s="24" customFormat="1" ht="25.5" hidden="1" customHeight="1">
      <c r="A163" s="26"/>
      <c r="B163" s="26"/>
      <c r="C163" s="27"/>
    </row>
    <row r="164" spans="1:3" s="24" customFormat="1" ht="25.5" hidden="1" customHeight="1">
      <c r="A164" s="26"/>
      <c r="B164" s="26"/>
      <c r="C164" s="27"/>
    </row>
    <row r="165" spans="1:3" s="24" customFormat="1" ht="25.5" hidden="1" customHeight="1">
      <c r="A165" s="26"/>
      <c r="B165" s="26"/>
      <c r="C165" s="27"/>
    </row>
    <row r="166" spans="1:3" s="24" customFormat="1" ht="25.5" hidden="1" customHeight="1">
      <c r="A166" s="26"/>
      <c r="B166" s="26"/>
      <c r="C166" s="27"/>
    </row>
    <row r="167" spans="1:3" s="24" customFormat="1" ht="25.5" hidden="1" customHeight="1">
      <c r="A167" s="26"/>
      <c r="B167" s="26"/>
      <c r="C167" s="27"/>
    </row>
    <row r="168" spans="1:3" s="24" customFormat="1" ht="25.5" hidden="1" customHeight="1">
      <c r="A168" s="26"/>
      <c r="B168" s="26"/>
      <c r="C168" s="28"/>
    </row>
    <row r="169" spans="1:3" s="24" customFormat="1" ht="25.5" hidden="1" customHeight="1">
      <c r="A169" s="26"/>
      <c r="B169" s="26"/>
      <c r="C169" s="27"/>
    </row>
    <row r="170" spans="1:3" s="24" customFormat="1" ht="25.5" hidden="1" customHeight="1">
      <c r="A170" s="26"/>
      <c r="B170" s="26"/>
      <c r="C170" s="27"/>
    </row>
    <row r="171" spans="1:3" s="24" customFormat="1" ht="25.5" hidden="1" customHeight="1">
      <c r="A171" s="26"/>
      <c r="B171" s="26"/>
      <c r="C171" s="27"/>
    </row>
    <row r="172" spans="1:3" s="24" customFormat="1" ht="25.5" hidden="1" customHeight="1">
      <c r="A172" s="26"/>
      <c r="B172" s="26"/>
      <c r="C172" s="27"/>
    </row>
    <row r="173" spans="1:3" s="24" customFormat="1" ht="25.5" hidden="1" customHeight="1">
      <c r="A173" s="26"/>
      <c r="B173" s="26"/>
      <c r="C173" s="27"/>
    </row>
    <row r="174" spans="1:3" s="24" customFormat="1" ht="25.5" hidden="1" customHeight="1">
      <c r="A174" s="26"/>
      <c r="B174" s="26"/>
      <c r="C174" s="28"/>
    </row>
    <row r="175" spans="1:3" s="24" customFormat="1" ht="25.5" hidden="1" customHeight="1">
      <c r="A175" s="26"/>
      <c r="B175" s="26"/>
      <c r="C175" s="27"/>
    </row>
    <row r="176" spans="1:3" s="24" customFormat="1" ht="25.5" hidden="1" customHeight="1">
      <c r="A176" s="26"/>
      <c r="B176" s="26"/>
      <c r="C176" s="27"/>
    </row>
    <row r="177" spans="1:3" s="24" customFormat="1" ht="25.5" hidden="1" customHeight="1">
      <c r="A177" s="26"/>
      <c r="B177" s="26"/>
      <c r="C177" s="27"/>
    </row>
    <row r="178" spans="1:3" s="24" customFormat="1" ht="25.5" hidden="1" customHeight="1">
      <c r="A178" s="26"/>
      <c r="B178" s="26"/>
      <c r="C178" s="27"/>
    </row>
    <row r="179" spans="1:3" s="24" customFormat="1" ht="25.5" hidden="1" customHeight="1">
      <c r="A179" s="26"/>
      <c r="B179" s="26"/>
      <c r="C179" s="27"/>
    </row>
    <row r="180" spans="1:3" s="24" customFormat="1" ht="25.5" hidden="1" customHeight="1">
      <c r="A180" s="26"/>
      <c r="B180" s="26"/>
      <c r="C180" s="27"/>
    </row>
    <row r="181" spans="1:3" s="24" customFormat="1" ht="25.5" hidden="1" customHeight="1">
      <c r="A181" s="26"/>
      <c r="B181" s="26"/>
      <c r="C181" s="27"/>
    </row>
    <row r="182" spans="1:3" s="24" customFormat="1" ht="25.5" hidden="1" customHeight="1">
      <c r="A182" s="26"/>
      <c r="B182" s="26"/>
      <c r="C182" s="28"/>
    </row>
    <row r="183" spans="1:3" s="24" customFormat="1" ht="25.5" hidden="1" customHeight="1">
      <c r="A183" s="26"/>
      <c r="B183" s="26"/>
      <c r="C183" s="27"/>
    </row>
    <row r="184" spans="1:3" s="24" customFormat="1" ht="25.5" hidden="1" customHeight="1">
      <c r="A184" s="26"/>
      <c r="B184" s="26"/>
      <c r="C184" s="27"/>
    </row>
    <row r="185" spans="1:3" s="24" customFormat="1" ht="25.5" hidden="1" customHeight="1">
      <c r="A185" s="26"/>
      <c r="B185" s="26"/>
      <c r="C185" s="27"/>
    </row>
    <row r="186" spans="1:3" s="24" customFormat="1" ht="25.5" hidden="1" customHeight="1">
      <c r="A186" s="26"/>
      <c r="B186" s="26"/>
      <c r="C186" s="27"/>
    </row>
    <row r="187" spans="1:3" s="24" customFormat="1" ht="25.5" hidden="1" customHeight="1">
      <c r="A187" s="26"/>
      <c r="B187" s="26"/>
      <c r="C187" s="27"/>
    </row>
    <row r="188" spans="1:3" s="24" customFormat="1" ht="25.5" hidden="1" customHeight="1">
      <c r="A188" s="26"/>
      <c r="B188" s="26"/>
      <c r="C188" s="27"/>
    </row>
    <row r="189" spans="1:3" s="24" customFormat="1" ht="25.5" hidden="1" customHeight="1">
      <c r="A189" s="26"/>
      <c r="B189" s="26"/>
      <c r="C189" s="27"/>
    </row>
    <row r="190" spans="1:3" s="24" customFormat="1" ht="25.5" hidden="1" customHeight="1">
      <c r="A190" s="26"/>
      <c r="B190" s="26"/>
      <c r="C190" s="27"/>
    </row>
    <row r="191" spans="1:3" s="24" customFormat="1" ht="25.5" hidden="1" customHeight="1">
      <c r="A191" s="26"/>
      <c r="B191" s="26"/>
      <c r="C191" s="27"/>
    </row>
    <row r="192" spans="1:3" s="24" customFormat="1" ht="25.5" hidden="1" customHeight="1">
      <c r="A192" s="26"/>
      <c r="B192" s="26"/>
      <c r="C192" s="27"/>
    </row>
    <row r="193" spans="1:3" s="24" customFormat="1" ht="25.5" hidden="1" customHeight="1">
      <c r="A193" s="26"/>
      <c r="B193" s="26"/>
      <c r="C193" s="28"/>
    </row>
    <row r="194" spans="1:3" s="24" customFormat="1" ht="25.5" hidden="1" customHeight="1">
      <c r="A194" s="26"/>
      <c r="B194" s="26"/>
      <c r="C194" s="27"/>
    </row>
    <row r="195" spans="1:3" s="24" customFormat="1" ht="25.5" hidden="1" customHeight="1">
      <c r="A195" s="26"/>
      <c r="B195" s="26"/>
      <c r="C195" s="27"/>
    </row>
    <row r="196" spans="1:3" s="24" customFormat="1" ht="25.5" hidden="1" customHeight="1">
      <c r="A196" s="26"/>
      <c r="B196" s="26"/>
      <c r="C196" s="27"/>
    </row>
    <row r="197" spans="1:3" s="24" customFormat="1" ht="25.5" hidden="1" customHeight="1">
      <c r="A197" s="26"/>
      <c r="B197" s="26"/>
      <c r="C197" s="27"/>
    </row>
    <row r="198" spans="1:3" s="24" customFormat="1" ht="25.5" hidden="1" customHeight="1">
      <c r="A198" s="26"/>
      <c r="B198" s="26"/>
      <c r="C198" s="27"/>
    </row>
    <row r="199" spans="1:3" s="24" customFormat="1" ht="25.5" hidden="1" customHeight="1">
      <c r="A199" s="26"/>
      <c r="B199" s="26"/>
      <c r="C199" s="28"/>
    </row>
    <row r="200" spans="1:3" s="24" customFormat="1" ht="25.5" hidden="1" customHeight="1">
      <c r="A200" s="26"/>
      <c r="B200" s="26"/>
      <c r="C200" s="27"/>
    </row>
    <row r="201" spans="1:3" s="24" customFormat="1" ht="25.5" hidden="1" customHeight="1">
      <c r="A201" s="26"/>
      <c r="B201" s="26"/>
      <c r="C201" s="27"/>
    </row>
    <row r="202" spans="1:3" s="24" customFormat="1" ht="25.5" hidden="1" customHeight="1">
      <c r="A202" s="26"/>
      <c r="B202" s="26"/>
      <c r="C202" s="27"/>
    </row>
    <row r="203" spans="1:3" s="24" customFormat="1" ht="25.5" hidden="1" customHeight="1">
      <c r="A203" s="26"/>
      <c r="B203" s="26"/>
      <c r="C203" s="27"/>
    </row>
    <row r="204" spans="1:3" s="24" customFormat="1" ht="25.5" hidden="1" customHeight="1">
      <c r="A204" s="26"/>
      <c r="B204" s="26"/>
      <c r="C204" s="27"/>
    </row>
    <row r="205" spans="1:3" s="24" customFormat="1" ht="25.5" hidden="1" customHeight="1">
      <c r="A205" s="26"/>
      <c r="B205" s="26"/>
      <c r="C205" s="27"/>
    </row>
    <row r="206" spans="1:3" s="24" customFormat="1" ht="25.5" hidden="1" customHeight="1">
      <c r="A206" s="26"/>
      <c r="B206" s="26"/>
      <c r="C206" s="27"/>
    </row>
    <row r="207" spans="1:3" s="24" customFormat="1" ht="25.5" hidden="1" customHeight="1">
      <c r="A207" s="26"/>
      <c r="B207" s="26"/>
      <c r="C207" s="28"/>
    </row>
    <row r="208" spans="1:3" s="24" customFormat="1" ht="25.5" hidden="1" customHeight="1">
      <c r="A208" s="26"/>
      <c r="B208" s="26"/>
      <c r="C208" s="27"/>
    </row>
    <row r="209" spans="1:3" s="24" customFormat="1" ht="25.5" hidden="1" customHeight="1">
      <c r="A209" s="26"/>
      <c r="B209" s="26"/>
      <c r="C209" s="27"/>
    </row>
    <row r="210" spans="1:3" s="24" customFormat="1" ht="25.5" hidden="1" customHeight="1">
      <c r="A210" s="26"/>
      <c r="B210" s="26"/>
      <c r="C210" s="27"/>
    </row>
    <row r="211" spans="1:3" s="24" customFormat="1" ht="25.5" hidden="1" customHeight="1">
      <c r="A211" s="26"/>
      <c r="B211" s="26"/>
      <c r="C211" s="27"/>
    </row>
    <row r="212" spans="1:3" s="24" customFormat="1" ht="25.5" hidden="1" customHeight="1">
      <c r="A212" s="26"/>
      <c r="B212" s="26"/>
      <c r="C212" s="27"/>
    </row>
    <row r="213" spans="1:3" s="24" customFormat="1" ht="25.5" hidden="1" customHeight="1">
      <c r="A213" s="26"/>
      <c r="B213" s="26"/>
      <c r="C213" s="27"/>
    </row>
    <row r="214" spans="1:3" s="24" customFormat="1" ht="25.5" hidden="1" customHeight="1">
      <c r="A214" s="26"/>
      <c r="B214" s="26"/>
      <c r="C214" s="27"/>
    </row>
    <row r="215" spans="1:3" s="24" customFormat="1" ht="25.5" hidden="1" customHeight="1">
      <c r="A215" s="26"/>
      <c r="B215" s="26"/>
      <c r="C215" s="27"/>
    </row>
    <row r="216" spans="1:3" s="24" customFormat="1" ht="25.5" hidden="1" customHeight="1">
      <c r="A216" s="26"/>
      <c r="B216" s="26"/>
      <c r="C216" s="28"/>
    </row>
    <row r="217" spans="1:3" s="24" customFormat="1" ht="25.5" hidden="1" customHeight="1">
      <c r="A217" s="26"/>
      <c r="B217" s="26"/>
      <c r="C217" s="27"/>
    </row>
    <row r="218" spans="1:3" s="24" customFormat="1" ht="25.5" hidden="1" customHeight="1">
      <c r="A218" s="26"/>
      <c r="B218" s="26"/>
      <c r="C218" s="27"/>
    </row>
    <row r="219" spans="1:3" s="24" customFormat="1" ht="25.5" hidden="1" customHeight="1">
      <c r="A219" s="26"/>
      <c r="B219" s="26"/>
      <c r="C219" s="28"/>
    </row>
    <row r="220" spans="1:3" s="24" customFormat="1" ht="25.5" hidden="1" customHeight="1">
      <c r="A220" s="26"/>
      <c r="B220" s="26"/>
      <c r="C220" s="27"/>
    </row>
    <row r="221" spans="1:3" s="24" customFormat="1" ht="25.5" hidden="1" customHeight="1">
      <c r="A221" s="26"/>
      <c r="B221" s="26"/>
      <c r="C221" s="27"/>
    </row>
    <row r="222" spans="1:3" s="24" customFormat="1" ht="25.5" hidden="1" customHeight="1">
      <c r="A222" s="26"/>
      <c r="B222" s="26"/>
      <c r="C222" s="27"/>
    </row>
    <row r="223" spans="1:3" s="24" customFormat="1" ht="25.5" hidden="1" customHeight="1">
      <c r="A223" s="26"/>
      <c r="B223" s="26"/>
      <c r="C223" s="27"/>
    </row>
    <row r="224" spans="1:3" s="24" customFormat="1" ht="25.5" hidden="1" customHeight="1">
      <c r="A224" s="26"/>
      <c r="B224" s="26"/>
      <c r="C224" s="27"/>
    </row>
    <row r="225" spans="1:3" s="24" customFormat="1" ht="25.5" hidden="1" customHeight="1">
      <c r="A225" s="26"/>
      <c r="B225" s="26"/>
      <c r="C225" s="27"/>
    </row>
    <row r="226" spans="1:3" s="24" customFormat="1" ht="25.5" hidden="1" customHeight="1">
      <c r="A226" s="26"/>
      <c r="B226" s="26"/>
      <c r="C226" s="28"/>
    </row>
    <row r="227" spans="1:3" s="24" customFormat="1" ht="25.5" hidden="1" customHeight="1">
      <c r="A227" s="26"/>
      <c r="B227" s="26"/>
      <c r="C227" s="27"/>
    </row>
    <row r="228" spans="1:3" s="24" customFormat="1" ht="25.5" hidden="1" customHeight="1">
      <c r="A228" s="26"/>
      <c r="B228" s="26"/>
      <c r="C228" s="27"/>
    </row>
    <row r="229" spans="1:3" s="24" customFormat="1" ht="25.5" hidden="1" customHeight="1">
      <c r="A229" s="26"/>
      <c r="B229" s="26"/>
      <c r="C229" s="27"/>
    </row>
    <row r="230" spans="1:3" s="24" customFormat="1" ht="25.5" hidden="1" customHeight="1">
      <c r="A230" s="26"/>
      <c r="B230" s="26"/>
      <c r="C230" s="28"/>
    </row>
    <row r="231" spans="1:3" s="24" customFormat="1" ht="25.5" hidden="1" customHeight="1">
      <c r="A231" s="26"/>
      <c r="B231" s="26"/>
      <c r="C231" s="28"/>
    </row>
    <row r="232" spans="1:3" s="24" customFormat="1" ht="25.5" hidden="1" customHeight="1">
      <c r="A232" s="26"/>
      <c r="B232" s="26"/>
      <c r="C232" s="27"/>
    </row>
    <row r="233" spans="1:3" s="24" customFormat="1" ht="25.5" hidden="1" customHeight="1">
      <c r="A233" s="26"/>
      <c r="B233" s="26"/>
      <c r="C233" s="27"/>
    </row>
    <row r="234" spans="1:3" s="24" customFormat="1" ht="25.5" hidden="1" customHeight="1">
      <c r="A234" s="26"/>
      <c r="B234" s="26"/>
      <c r="C234" s="27"/>
    </row>
    <row r="235" spans="1:3" s="24" customFormat="1" ht="25.5" hidden="1" customHeight="1">
      <c r="A235" s="26"/>
      <c r="B235" s="26"/>
      <c r="C235" s="27"/>
    </row>
    <row r="236" spans="1:3" s="24" customFormat="1" ht="25.5" hidden="1" customHeight="1">
      <c r="A236" s="26"/>
      <c r="B236" s="26"/>
      <c r="C236" s="27"/>
    </row>
    <row r="237" spans="1:3" s="24" customFormat="1" ht="25.5" hidden="1" customHeight="1">
      <c r="A237" s="26"/>
      <c r="B237" s="26"/>
      <c r="C237" s="27"/>
    </row>
    <row r="238" spans="1:3" s="24" customFormat="1" ht="25.5" hidden="1" customHeight="1">
      <c r="A238" s="26"/>
      <c r="B238" s="26"/>
      <c r="C238" s="28"/>
    </row>
    <row r="239" spans="1:3" s="24" customFormat="1" ht="25.5" hidden="1" customHeight="1">
      <c r="A239" s="26"/>
      <c r="B239" s="26"/>
      <c r="C239" s="27"/>
    </row>
    <row r="240" spans="1:3" s="24" customFormat="1" ht="25.5" hidden="1" customHeight="1">
      <c r="A240" s="26"/>
      <c r="B240" s="26"/>
      <c r="C240" s="27"/>
    </row>
    <row r="241" spans="1:3" s="24" customFormat="1" ht="25.5" hidden="1" customHeight="1">
      <c r="A241" s="26"/>
      <c r="B241" s="26"/>
      <c r="C241" s="27"/>
    </row>
    <row r="242" spans="1:3" s="24" customFormat="1" ht="25.5" hidden="1" customHeight="1">
      <c r="A242" s="26"/>
      <c r="B242" s="26"/>
      <c r="C242" s="27"/>
    </row>
    <row r="243" spans="1:3" s="24" customFormat="1" ht="25.5" hidden="1" customHeight="1">
      <c r="A243" s="26"/>
      <c r="B243" s="26"/>
      <c r="C243" s="28"/>
    </row>
    <row r="244" spans="1:3" s="24" customFormat="1" ht="25.5" hidden="1" customHeight="1">
      <c r="A244" s="26"/>
      <c r="B244" s="26"/>
      <c r="C244" s="27"/>
    </row>
    <row r="245" spans="1:3" s="24" customFormat="1" ht="25.5" hidden="1" customHeight="1">
      <c r="A245" s="26"/>
      <c r="B245" s="26"/>
      <c r="C245" s="27"/>
    </row>
    <row r="246" spans="1:3" s="24" customFormat="1" ht="25.5" hidden="1" customHeight="1">
      <c r="A246" s="26"/>
      <c r="B246" s="26"/>
      <c r="C246" s="28"/>
    </row>
    <row r="247" spans="1:3" s="24" customFormat="1" ht="25.5" hidden="1" customHeight="1">
      <c r="A247" s="26"/>
      <c r="B247" s="26"/>
      <c r="C247" s="27"/>
    </row>
    <row r="248" spans="1:3" s="24" customFormat="1" ht="25.5" hidden="1" customHeight="1">
      <c r="A248" s="26"/>
      <c r="B248" s="26"/>
      <c r="C248" s="27"/>
    </row>
    <row r="249" spans="1:3" s="24" customFormat="1" ht="25.5" hidden="1" customHeight="1">
      <c r="A249" s="26"/>
      <c r="B249" s="26"/>
      <c r="C249" s="27"/>
    </row>
    <row r="250" spans="1:3" s="24" customFormat="1" ht="25.5" hidden="1" customHeight="1">
      <c r="A250" s="26"/>
      <c r="B250" s="26"/>
      <c r="C250" s="27"/>
    </row>
    <row r="251" spans="1:3" s="24" customFormat="1" ht="25.5" hidden="1" customHeight="1">
      <c r="A251" s="26"/>
      <c r="B251" s="26"/>
      <c r="C251" s="27"/>
    </row>
    <row r="252" spans="1:3" s="24" customFormat="1" ht="25.5" hidden="1" customHeight="1">
      <c r="A252" s="26"/>
      <c r="B252" s="26"/>
      <c r="C252" s="27"/>
    </row>
    <row r="253" spans="1:3" s="24" customFormat="1" ht="25.5" hidden="1" customHeight="1">
      <c r="A253" s="26"/>
      <c r="B253" s="26"/>
      <c r="C253" s="28"/>
    </row>
    <row r="254" spans="1:3" s="24" customFormat="1" ht="25.5" hidden="1" customHeight="1">
      <c r="A254" s="26"/>
      <c r="B254" s="26"/>
      <c r="C254" s="27"/>
    </row>
    <row r="255" spans="1:3" s="24" customFormat="1" ht="25.5" hidden="1" customHeight="1">
      <c r="A255" s="26"/>
      <c r="B255" s="26"/>
      <c r="C255" s="28"/>
    </row>
    <row r="256" spans="1:3" s="24" customFormat="1" ht="25.5" hidden="1" customHeight="1">
      <c r="A256" s="26"/>
      <c r="B256" s="26"/>
      <c r="C256" s="27"/>
    </row>
    <row r="257" spans="1:3" s="24" customFormat="1" ht="25.5" hidden="1" customHeight="1">
      <c r="A257" s="26"/>
      <c r="B257" s="26"/>
      <c r="C257" s="27"/>
    </row>
    <row r="258" spans="1:3" s="24" customFormat="1" ht="25.5" hidden="1" customHeight="1">
      <c r="A258" s="26"/>
      <c r="B258" s="26"/>
      <c r="C258" s="27"/>
    </row>
    <row r="259" spans="1:3" s="24" customFormat="1" ht="25.5" hidden="1" customHeight="1">
      <c r="A259" s="26"/>
      <c r="B259" s="26"/>
      <c r="C259" s="27"/>
    </row>
    <row r="260" spans="1:3" s="24" customFormat="1" ht="25.5" hidden="1" customHeight="1">
      <c r="A260" s="26"/>
      <c r="B260" s="26"/>
      <c r="C260" s="27"/>
    </row>
    <row r="261" spans="1:3" s="24" customFormat="1" ht="25.5" hidden="1" customHeight="1">
      <c r="A261" s="26"/>
      <c r="B261" s="26"/>
      <c r="C261" s="27"/>
    </row>
    <row r="262" spans="1:3" s="24" customFormat="1" ht="25.5" hidden="1" customHeight="1">
      <c r="A262" s="26"/>
      <c r="B262" s="26"/>
      <c r="C262" s="27"/>
    </row>
    <row r="263" spans="1:3" s="24" customFormat="1" ht="25.5" hidden="1" customHeight="1">
      <c r="A263" s="26"/>
      <c r="B263" s="26"/>
      <c r="C263" s="27"/>
    </row>
    <row r="264" spans="1:3" s="24" customFormat="1" ht="25.5" hidden="1" customHeight="1">
      <c r="A264" s="26"/>
      <c r="B264" s="26"/>
      <c r="C264" s="28"/>
    </row>
    <row r="265" spans="1:3" s="24" customFormat="1" ht="25.5" hidden="1" customHeight="1">
      <c r="A265" s="26"/>
      <c r="B265" s="26"/>
      <c r="C265" s="27"/>
    </row>
    <row r="266" spans="1:3" s="24" customFormat="1" ht="25.5" hidden="1" customHeight="1">
      <c r="A266" s="26"/>
      <c r="B266" s="26"/>
      <c r="C266" s="27"/>
    </row>
    <row r="267" spans="1:3" s="24" customFormat="1" ht="25.5" hidden="1" customHeight="1">
      <c r="A267" s="26"/>
      <c r="B267" s="26"/>
      <c r="C267" s="27"/>
    </row>
    <row r="268" spans="1:3" s="24" customFormat="1" ht="25.5" hidden="1" customHeight="1">
      <c r="A268" s="26"/>
      <c r="B268" s="26"/>
      <c r="C268" s="27"/>
    </row>
    <row r="269" spans="1:3" s="24" customFormat="1" ht="25.5" hidden="1" customHeight="1">
      <c r="A269" s="26"/>
      <c r="B269" s="26"/>
      <c r="C269" s="27"/>
    </row>
    <row r="270" spans="1:3" s="24" customFormat="1" ht="25.5" hidden="1" customHeight="1">
      <c r="A270" s="26"/>
      <c r="B270" s="26"/>
      <c r="C270" s="27"/>
    </row>
    <row r="271" spans="1:3" s="24" customFormat="1" ht="25.5" hidden="1" customHeight="1">
      <c r="A271" s="26"/>
      <c r="B271" s="26"/>
      <c r="C271" s="27"/>
    </row>
    <row r="272" spans="1:3" s="24" customFormat="1" ht="25.5" hidden="1" customHeight="1">
      <c r="A272" s="26"/>
      <c r="B272" s="26"/>
      <c r="C272" s="27"/>
    </row>
    <row r="273" spans="1:3" s="24" customFormat="1" ht="25.5" hidden="1" customHeight="1">
      <c r="A273" s="26"/>
      <c r="B273" s="26"/>
      <c r="C273" s="27"/>
    </row>
    <row r="274" spans="1:3" s="24" customFormat="1" ht="25.5" hidden="1" customHeight="1">
      <c r="A274" s="26"/>
      <c r="B274" s="26"/>
      <c r="C274" s="28"/>
    </row>
    <row r="275" spans="1:3" s="24" customFormat="1" ht="25.5" hidden="1" customHeight="1">
      <c r="A275" s="26"/>
      <c r="B275" s="26"/>
      <c r="C275" s="27"/>
    </row>
    <row r="276" spans="1:3" s="24" customFormat="1" ht="25.5" hidden="1" customHeight="1">
      <c r="A276" s="26"/>
      <c r="B276" s="26"/>
      <c r="C276" s="27"/>
    </row>
    <row r="277" spans="1:3" s="24" customFormat="1" ht="25.5" hidden="1" customHeight="1">
      <c r="A277" s="26"/>
      <c r="B277" s="26"/>
      <c r="C277" s="27"/>
    </row>
    <row r="278" spans="1:3" s="24" customFormat="1" ht="25.5" hidden="1" customHeight="1">
      <c r="A278" s="26"/>
      <c r="B278" s="26"/>
      <c r="C278" s="27"/>
    </row>
    <row r="279" spans="1:3" s="24" customFormat="1" ht="25.5" hidden="1" customHeight="1">
      <c r="A279" s="26"/>
      <c r="B279" s="26"/>
      <c r="C279" s="28"/>
    </row>
    <row r="280" spans="1:3" s="24" customFormat="1" ht="25.5" hidden="1" customHeight="1">
      <c r="A280" s="26"/>
      <c r="B280" s="26"/>
      <c r="C280" s="27"/>
    </row>
    <row r="281" spans="1:3" s="24" customFormat="1" ht="25.5" hidden="1" customHeight="1">
      <c r="A281" s="26"/>
      <c r="B281" s="26"/>
      <c r="C281" s="27"/>
    </row>
    <row r="282" spans="1:3" s="24" customFormat="1" ht="25.5" hidden="1" customHeight="1">
      <c r="A282" s="26"/>
      <c r="B282" s="26"/>
      <c r="C282" s="27"/>
    </row>
    <row r="283" spans="1:3" s="24" customFormat="1" ht="25.5" hidden="1" customHeight="1">
      <c r="A283" s="26"/>
      <c r="B283" s="26"/>
      <c r="C283" s="27"/>
    </row>
    <row r="284" spans="1:3" s="24" customFormat="1" ht="25.5" hidden="1" customHeight="1">
      <c r="A284" s="26"/>
      <c r="B284" s="26"/>
      <c r="C284" s="27"/>
    </row>
    <row r="285" spans="1:3" s="24" customFormat="1" ht="25.5" hidden="1" customHeight="1">
      <c r="A285" s="26"/>
      <c r="B285" s="26"/>
      <c r="C285" s="27"/>
    </row>
    <row r="286" spans="1:3" s="24" customFormat="1" ht="25.5" hidden="1" customHeight="1">
      <c r="A286" s="26"/>
      <c r="B286" s="26"/>
      <c r="C286" s="27"/>
    </row>
    <row r="287" spans="1:3" s="24" customFormat="1" ht="25.5" hidden="1" customHeight="1">
      <c r="A287" s="26"/>
      <c r="B287" s="26"/>
      <c r="C287" s="27"/>
    </row>
    <row r="288" spans="1:3" s="24" customFormat="1" ht="25.5" hidden="1" customHeight="1">
      <c r="A288" s="26"/>
      <c r="B288" s="26"/>
      <c r="C288" s="27"/>
    </row>
    <row r="289" spans="1:3" s="24" customFormat="1" ht="25.5" hidden="1" customHeight="1">
      <c r="A289" s="26"/>
      <c r="B289" s="26"/>
      <c r="C289" s="28"/>
    </row>
    <row r="290" spans="1:3" s="24" customFormat="1" ht="25.5" hidden="1" customHeight="1">
      <c r="A290" s="26"/>
      <c r="B290" s="26"/>
      <c r="C290" s="28"/>
    </row>
    <row r="291" spans="1:3" s="24" customFormat="1" ht="25.5" hidden="1" customHeight="1">
      <c r="A291" s="26"/>
      <c r="B291" s="26"/>
      <c r="C291" s="27"/>
    </row>
    <row r="292" spans="1:3" s="24" customFormat="1" ht="25.5" hidden="1" customHeight="1">
      <c r="A292" s="26"/>
      <c r="B292" s="26"/>
      <c r="C292" s="27"/>
    </row>
    <row r="293" spans="1:3" s="24" customFormat="1" ht="25.5" hidden="1" customHeight="1">
      <c r="A293" s="26"/>
      <c r="B293" s="26"/>
      <c r="C293" s="27"/>
    </row>
    <row r="294" spans="1:3" s="24" customFormat="1" ht="25.5" hidden="1" customHeight="1">
      <c r="A294" s="26"/>
      <c r="B294" s="26"/>
      <c r="C294" s="27"/>
    </row>
    <row r="295" spans="1:3" s="24" customFormat="1" ht="25.5" hidden="1" customHeight="1">
      <c r="A295" s="26"/>
      <c r="B295" s="26"/>
      <c r="C295" s="27"/>
    </row>
    <row r="296" spans="1:3" s="24" customFormat="1" ht="25.5" hidden="1" customHeight="1">
      <c r="A296" s="26"/>
      <c r="B296" s="26"/>
      <c r="C296" s="27"/>
    </row>
    <row r="297" spans="1:3" s="24" customFormat="1" ht="25.5" hidden="1" customHeight="1">
      <c r="A297" s="26"/>
      <c r="B297" s="26"/>
      <c r="C297" s="27"/>
    </row>
    <row r="298" spans="1:3" s="24" customFormat="1" ht="25.5" hidden="1" customHeight="1">
      <c r="A298" s="26"/>
      <c r="B298" s="26"/>
      <c r="C298" s="27"/>
    </row>
    <row r="299" spans="1:3" s="24" customFormat="1" ht="25.5" hidden="1" customHeight="1">
      <c r="A299" s="26"/>
      <c r="B299" s="26"/>
      <c r="C299" s="28"/>
    </row>
    <row r="300" spans="1:3" s="24" customFormat="1" ht="25.5" hidden="1" customHeight="1">
      <c r="A300" s="26"/>
      <c r="B300" s="26"/>
      <c r="C300" s="27"/>
    </row>
    <row r="301" spans="1:3" s="24" customFormat="1" ht="25.5" hidden="1" customHeight="1">
      <c r="A301" s="26"/>
      <c r="B301" s="26"/>
      <c r="C301" s="27"/>
    </row>
    <row r="302" spans="1:3" s="24" customFormat="1" ht="25.5" hidden="1" customHeight="1">
      <c r="A302" s="26"/>
      <c r="B302" s="26"/>
      <c r="C302" s="27"/>
    </row>
    <row r="303" spans="1:3" s="24" customFormat="1" ht="25.5" hidden="1" customHeight="1">
      <c r="A303" s="26"/>
      <c r="B303" s="26"/>
      <c r="C303" s="27"/>
    </row>
    <row r="304" spans="1:3" s="24" customFormat="1" ht="25.5" hidden="1" customHeight="1">
      <c r="A304" s="26"/>
      <c r="B304" s="26"/>
      <c r="C304" s="27"/>
    </row>
    <row r="305" spans="1:3" s="24" customFormat="1" ht="25.5" hidden="1" customHeight="1">
      <c r="A305" s="26"/>
      <c r="B305" s="26"/>
      <c r="C305" s="27"/>
    </row>
    <row r="306" spans="1:3" s="24" customFormat="1" ht="25.5" hidden="1" customHeight="1">
      <c r="A306" s="26"/>
      <c r="B306" s="26"/>
      <c r="C306" s="27"/>
    </row>
    <row r="307" spans="1:3" s="24" customFormat="1" ht="25.5" hidden="1" customHeight="1">
      <c r="A307" s="26"/>
      <c r="B307" s="26"/>
      <c r="C307" s="27"/>
    </row>
    <row r="308" spans="1:3" s="24" customFormat="1" ht="25.5" hidden="1" customHeight="1">
      <c r="A308" s="26"/>
      <c r="B308" s="26"/>
      <c r="C308" s="28"/>
    </row>
    <row r="309" spans="1:3" s="24" customFormat="1" ht="25.5" hidden="1" customHeight="1">
      <c r="A309" s="26"/>
      <c r="B309" s="26"/>
      <c r="C309" s="27"/>
    </row>
    <row r="310" spans="1:3" s="24" customFormat="1" ht="25.5" hidden="1" customHeight="1">
      <c r="A310" s="26"/>
      <c r="B310" s="26"/>
      <c r="C310" s="27"/>
    </row>
    <row r="311" spans="1:3" s="24" customFormat="1" ht="25.5" hidden="1" customHeight="1">
      <c r="A311" s="26"/>
      <c r="B311" s="26"/>
      <c r="C311" s="28"/>
    </row>
    <row r="312" spans="1:3" s="24" customFormat="1" ht="25.5" hidden="1" customHeight="1">
      <c r="A312" s="26"/>
      <c r="B312" s="26"/>
      <c r="C312" s="28"/>
    </row>
    <row r="313" spans="1:3" s="24" customFormat="1" ht="25.5" hidden="1" customHeight="1">
      <c r="A313" s="26"/>
      <c r="B313" s="26"/>
      <c r="C313" s="27"/>
    </row>
    <row r="314" spans="1:3" s="24" customFormat="1" ht="25.5" hidden="1" customHeight="1">
      <c r="A314" s="26"/>
      <c r="B314" s="26"/>
      <c r="C314" s="27"/>
    </row>
    <row r="315" spans="1:3" s="24" customFormat="1" ht="25.5" hidden="1" customHeight="1">
      <c r="A315" s="26"/>
      <c r="B315" s="26"/>
      <c r="C315" s="27"/>
    </row>
    <row r="316" spans="1:3" s="24" customFormat="1" ht="25.5" hidden="1" customHeight="1">
      <c r="A316" s="26"/>
      <c r="B316" s="26"/>
      <c r="C316" s="27"/>
    </row>
    <row r="317" spans="1:3" s="24" customFormat="1" ht="25.5" hidden="1" customHeight="1">
      <c r="A317" s="26"/>
      <c r="B317" s="26"/>
      <c r="C317" s="27"/>
    </row>
    <row r="318" spans="1:3" s="24" customFormat="1" ht="25.5" hidden="1" customHeight="1">
      <c r="A318" s="26"/>
      <c r="B318" s="26"/>
      <c r="C318" s="27"/>
    </row>
    <row r="319" spans="1:3" s="24" customFormat="1" ht="25.5" hidden="1" customHeight="1">
      <c r="A319" s="26"/>
      <c r="B319" s="26"/>
      <c r="C319" s="27"/>
    </row>
    <row r="320" spans="1:3" s="24" customFormat="1" ht="25.5" hidden="1" customHeight="1">
      <c r="A320" s="26"/>
      <c r="B320" s="26"/>
      <c r="C320" s="27"/>
    </row>
    <row r="321" spans="1:3" s="24" customFormat="1" ht="25.5" hidden="1" customHeight="1">
      <c r="A321" s="26"/>
      <c r="B321" s="26"/>
      <c r="C321" s="27"/>
    </row>
    <row r="322" spans="1:3" s="24" customFormat="1" ht="25.5" hidden="1" customHeight="1">
      <c r="A322" s="26"/>
      <c r="B322" s="26"/>
      <c r="C322" s="27"/>
    </row>
    <row r="323" spans="1:3" s="24" customFormat="1" ht="25.5" hidden="1" customHeight="1">
      <c r="A323" s="26"/>
      <c r="B323" s="26"/>
      <c r="C323" s="27"/>
    </row>
    <row r="324" spans="1:3" s="24" customFormat="1" ht="25.5" hidden="1" customHeight="1">
      <c r="A324" s="26"/>
      <c r="B324" s="26"/>
      <c r="C324" s="27"/>
    </row>
    <row r="325" spans="1:3" s="24" customFormat="1" ht="25.5" hidden="1" customHeight="1">
      <c r="A325" s="26"/>
      <c r="B325" s="26"/>
      <c r="C325" s="28"/>
    </row>
    <row r="326" spans="1:3" s="24" customFormat="1" ht="25.5" hidden="1" customHeight="1">
      <c r="A326" s="26"/>
      <c r="B326" s="26"/>
      <c r="C326" s="27"/>
    </row>
    <row r="327" spans="1:3" s="24" customFormat="1" ht="25.5" hidden="1" customHeight="1">
      <c r="A327" s="26"/>
      <c r="B327" s="26"/>
      <c r="C327" s="27"/>
    </row>
    <row r="328" spans="1:3" s="24" customFormat="1" ht="25.5" hidden="1" customHeight="1">
      <c r="A328" s="26"/>
      <c r="B328" s="26"/>
      <c r="C328" s="27"/>
    </row>
    <row r="329" spans="1:3" s="24" customFormat="1" ht="25.5" hidden="1" customHeight="1">
      <c r="A329" s="26"/>
      <c r="B329" s="26"/>
      <c r="C329" s="27"/>
    </row>
    <row r="330" spans="1:3" s="24" customFormat="1" ht="25.5" hidden="1" customHeight="1">
      <c r="A330" s="26"/>
      <c r="B330" s="26"/>
      <c r="C330" s="27"/>
    </row>
    <row r="331" spans="1:3" s="24" customFormat="1" ht="25.5" hidden="1" customHeight="1">
      <c r="A331" s="26"/>
      <c r="B331" s="26"/>
      <c r="C331" s="27"/>
    </row>
    <row r="332" spans="1:3" s="24" customFormat="1" ht="25.5" hidden="1" customHeight="1">
      <c r="A332" s="26"/>
      <c r="B332" s="26"/>
      <c r="C332" s="28"/>
    </row>
    <row r="333" spans="1:3" s="24" customFormat="1" ht="25.5" hidden="1" customHeight="1">
      <c r="A333" s="26"/>
      <c r="B333" s="26"/>
      <c r="C333" s="27"/>
    </row>
    <row r="334" spans="1:3" s="24" customFormat="1" ht="25.5" hidden="1" customHeight="1">
      <c r="A334" s="26"/>
      <c r="B334" s="26"/>
      <c r="C334" s="27"/>
    </row>
    <row r="335" spans="1:3" s="24" customFormat="1" ht="25.5" hidden="1" customHeight="1">
      <c r="A335" s="26"/>
      <c r="B335" s="26"/>
      <c r="C335" s="27"/>
    </row>
    <row r="336" spans="1:3" s="24" customFormat="1" ht="25.5" hidden="1" customHeight="1">
      <c r="A336" s="26"/>
      <c r="B336" s="26"/>
      <c r="C336" s="27"/>
    </row>
    <row r="337" spans="1:3" s="24" customFormat="1" ht="25.5" hidden="1" customHeight="1">
      <c r="A337" s="26"/>
      <c r="B337" s="26"/>
      <c r="C337" s="27"/>
    </row>
    <row r="338" spans="1:3" s="24" customFormat="1" ht="25.5" hidden="1" customHeight="1">
      <c r="A338" s="26"/>
      <c r="B338" s="26"/>
      <c r="C338" s="27"/>
    </row>
    <row r="339" spans="1:3" s="24" customFormat="1" ht="25.5" hidden="1" customHeight="1">
      <c r="A339" s="26"/>
      <c r="B339" s="26"/>
      <c r="C339" s="27"/>
    </row>
    <row r="340" spans="1:3" s="24" customFormat="1" ht="25.5" hidden="1" customHeight="1">
      <c r="A340" s="26"/>
      <c r="B340" s="26"/>
      <c r="C340" s="27"/>
    </row>
    <row r="341" spans="1:3" s="24" customFormat="1" ht="25.5" hidden="1" customHeight="1">
      <c r="A341" s="26"/>
      <c r="B341" s="26"/>
      <c r="C341" s="27"/>
    </row>
    <row r="342" spans="1:3" s="24" customFormat="1" ht="25.5" hidden="1" customHeight="1">
      <c r="A342" s="26"/>
      <c r="B342" s="26"/>
      <c r="C342" s="28"/>
    </row>
    <row r="343" spans="1:3" s="24" customFormat="1" ht="25.5" hidden="1" customHeight="1">
      <c r="A343" s="26"/>
      <c r="B343" s="26"/>
      <c r="C343" s="27"/>
    </row>
    <row r="344" spans="1:3" s="24" customFormat="1" ht="25.5" hidden="1" customHeight="1">
      <c r="A344" s="26"/>
      <c r="B344" s="26"/>
      <c r="C344" s="27"/>
    </row>
    <row r="345" spans="1:3" s="24" customFormat="1" ht="25.5" hidden="1" customHeight="1">
      <c r="A345" s="26"/>
      <c r="B345" s="26"/>
      <c r="C345" s="27"/>
    </row>
    <row r="346" spans="1:3" s="24" customFormat="1" ht="25.5" hidden="1" customHeight="1">
      <c r="A346" s="26"/>
      <c r="B346" s="26"/>
      <c r="C346" s="27"/>
    </row>
    <row r="347" spans="1:3" s="24" customFormat="1" ht="25.5" hidden="1" customHeight="1">
      <c r="A347" s="26"/>
      <c r="B347" s="26"/>
      <c r="C347" s="27"/>
    </row>
    <row r="348" spans="1:3" s="24" customFormat="1" ht="25.5" hidden="1" customHeight="1">
      <c r="A348" s="26"/>
      <c r="B348" s="26"/>
      <c r="C348" s="27"/>
    </row>
    <row r="349" spans="1:3" s="24" customFormat="1" ht="25.5" hidden="1" customHeight="1">
      <c r="A349" s="26"/>
      <c r="B349" s="26"/>
      <c r="C349" s="27"/>
    </row>
    <row r="350" spans="1:3" s="24" customFormat="1" ht="25.5" hidden="1" customHeight="1">
      <c r="A350" s="26"/>
      <c r="B350" s="26"/>
      <c r="C350" s="27"/>
    </row>
    <row r="351" spans="1:3" s="24" customFormat="1" ht="25.5" hidden="1" customHeight="1">
      <c r="A351" s="26"/>
      <c r="B351" s="26"/>
      <c r="C351" s="27"/>
    </row>
    <row r="352" spans="1:3" s="24" customFormat="1" ht="25.5" hidden="1" customHeight="1">
      <c r="A352" s="26"/>
      <c r="B352" s="26"/>
      <c r="C352" s="28"/>
    </row>
    <row r="353" spans="1:3" s="24" customFormat="1" ht="25.5" hidden="1" customHeight="1">
      <c r="A353" s="26"/>
      <c r="B353" s="26"/>
      <c r="C353" s="27"/>
    </row>
    <row r="354" spans="1:3" s="24" customFormat="1" ht="25.5" hidden="1" customHeight="1">
      <c r="A354" s="26"/>
      <c r="B354" s="26"/>
      <c r="C354" s="27"/>
    </row>
    <row r="355" spans="1:3" s="24" customFormat="1" ht="25.5" hidden="1" customHeight="1">
      <c r="A355" s="26"/>
      <c r="B355" s="26"/>
      <c r="C355" s="28"/>
    </row>
    <row r="356" spans="1:3" s="24" customFormat="1" ht="25.5" hidden="1" customHeight="1">
      <c r="A356" s="26"/>
      <c r="B356" s="26"/>
      <c r="C356" s="27"/>
    </row>
    <row r="357" spans="1:3" s="24" customFormat="1" ht="25.5" hidden="1" customHeight="1">
      <c r="A357" s="26"/>
      <c r="B357" s="26"/>
      <c r="C357" s="27"/>
    </row>
    <row r="358" spans="1:3" s="24" customFormat="1" ht="25.5" hidden="1" customHeight="1">
      <c r="A358" s="26"/>
      <c r="B358" s="26"/>
      <c r="C358" s="27"/>
    </row>
    <row r="359" spans="1:3" s="24" customFormat="1" ht="25.5" hidden="1" customHeight="1">
      <c r="A359" s="26"/>
      <c r="B359" s="26"/>
      <c r="C359" s="28"/>
    </row>
    <row r="360" spans="1:3" s="24" customFormat="1" ht="25.5" hidden="1" customHeight="1">
      <c r="A360" s="26"/>
      <c r="B360" s="26"/>
      <c r="C360" s="28"/>
    </row>
    <row r="361" spans="1:3" s="24" customFormat="1" ht="25.5" hidden="1" customHeight="1">
      <c r="A361" s="26"/>
      <c r="B361" s="26"/>
      <c r="C361" s="27"/>
    </row>
    <row r="362" spans="1:3" s="24" customFormat="1" ht="25.5" hidden="1" customHeight="1">
      <c r="A362" s="26"/>
      <c r="B362" s="26"/>
      <c r="C362" s="27"/>
    </row>
    <row r="363" spans="1:3" s="24" customFormat="1" ht="25.5" hidden="1" customHeight="1">
      <c r="A363" s="26"/>
      <c r="B363" s="26"/>
      <c r="C363" s="27"/>
    </row>
    <row r="364" spans="1:3" s="24" customFormat="1" ht="25.5" hidden="1" customHeight="1">
      <c r="A364" s="26"/>
      <c r="B364" s="26"/>
      <c r="C364" s="27"/>
    </row>
    <row r="365" spans="1:3" s="24" customFormat="1" ht="25.5" hidden="1" customHeight="1">
      <c r="A365" s="26"/>
      <c r="B365" s="26"/>
      <c r="C365" s="27"/>
    </row>
    <row r="366" spans="1:3" s="24" customFormat="1" ht="25.5" hidden="1" customHeight="1">
      <c r="A366" s="26"/>
      <c r="B366" s="26"/>
      <c r="C366" s="27"/>
    </row>
    <row r="367" spans="1:3" s="24" customFormat="1" ht="25.5" hidden="1" customHeight="1">
      <c r="A367" s="26"/>
      <c r="B367" s="26"/>
      <c r="C367" s="28"/>
    </row>
    <row r="368" spans="1:3" s="24" customFormat="1" ht="25.5" hidden="1" customHeight="1">
      <c r="A368" s="26"/>
      <c r="B368" s="26"/>
      <c r="C368" s="27"/>
    </row>
    <row r="369" spans="1:3" s="24" customFormat="1" ht="25.5" hidden="1" customHeight="1">
      <c r="A369" s="26"/>
      <c r="B369" s="26"/>
      <c r="C369" s="27"/>
    </row>
    <row r="370" spans="1:3" s="24" customFormat="1" ht="25.5" hidden="1" customHeight="1">
      <c r="A370" s="26"/>
      <c r="B370" s="26"/>
      <c r="C370" s="27"/>
    </row>
    <row r="371" spans="1:3" s="24" customFormat="1" ht="25.5" hidden="1" customHeight="1">
      <c r="A371" s="26"/>
      <c r="B371" s="26"/>
      <c r="C371" s="27"/>
    </row>
    <row r="372" spans="1:3" s="24" customFormat="1" ht="25.5" hidden="1" customHeight="1">
      <c r="A372" s="26"/>
      <c r="B372" s="26"/>
      <c r="C372" s="27"/>
    </row>
    <row r="373" spans="1:3" s="24" customFormat="1" ht="25.5" hidden="1" customHeight="1">
      <c r="A373" s="26"/>
      <c r="B373" s="26"/>
      <c r="C373" s="28"/>
    </row>
    <row r="374" spans="1:3" s="24" customFormat="1" ht="25.5" hidden="1" customHeight="1">
      <c r="A374" s="26"/>
      <c r="B374" s="26"/>
      <c r="C374" s="27"/>
    </row>
    <row r="375" spans="1:3" s="24" customFormat="1" ht="25.5" hidden="1" customHeight="1">
      <c r="A375" s="26"/>
      <c r="B375" s="26"/>
      <c r="C375" s="27"/>
    </row>
    <row r="376" spans="1:3" s="24" customFormat="1" ht="25.5" hidden="1" customHeight="1">
      <c r="A376" s="26"/>
      <c r="B376" s="26"/>
      <c r="C376" s="27"/>
    </row>
    <row r="377" spans="1:3" s="24" customFormat="1" ht="25.5" hidden="1" customHeight="1">
      <c r="A377" s="26"/>
      <c r="B377" s="26"/>
      <c r="C377" s="28"/>
    </row>
    <row r="378" spans="1:3" s="24" customFormat="1" ht="25.5" hidden="1" customHeight="1">
      <c r="A378" s="26"/>
      <c r="B378" s="26"/>
      <c r="C378" s="28"/>
    </row>
    <row r="379" spans="1:3" s="24" customFormat="1" ht="25.5" hidden="1" customHeight="1">
      <c r="A379" s="26"/>
      <c r="B379" s="26"/>
      <c r="C379" s="27"/>
    </row>
    <row r="380" spans="1:3" s="24" customFormat="1" ht="25.5" hidden="1" customHeight="1">
      <c r="A380" s="26"/>
      <c r="B380" s="26"/>
      <c r="C380" s="27"/>
    </row>
    <row r="381" spans="1:3" s="24" customFormat="1" ht="25.5" hidden="1" customHeight="1">
      <c r="A381" s="26"/>
      <c r="B381" s="26"/>
      <c r="C381" s="27"/>
    </row>
    <row r="382" spans="1:3" s="24" customFormat="1" ht="25.5" hidden="1" customHeight="1">
      <c r="A382" s="26"/>
      <c r="B382" s="26"/>
      <c r="C382" s="27"/>
    </row>
    <row r="383" spans="1:3" s="24" customFormat="1" ht="25.5" hidden="1" customHeight="1">
      <c r="A383" s="26"/>
      <c r="B383" s="26"/>
      <c r="C383" s="27"/>
    </row>
    <row r="384" spans="1:3" s="24" customFormat="1" ht="25.5" hidden="1" customHeight="1">
      <c r="A384" s="26"/>
      <c r="B384" s="26"/>
      <c r="C384" s="27"/>
    </row>
    <row r="385" spans="1:3" s="24" customFormat="1" ht="25.5" hidden="1" customHeight="1">
      <c r="A385" s="26"/>
      <c r="B385" s="26"/>
      <c r="C385" s="27"/>
    </row>
    <row r="386" spans="1:3" s="24" customFormat="1" ht="25.5" hidden="1" customHeight="1">
      <c r="A386" s="26"/>
      <c r="B386" s="26"/>
      <c r="C386" s="27"/>
    </row>
    <row r="387" spans="1:3" s="24" customFormat="1" ht="25.5" hidden="1" customHeight="1">
      <c r="A387" s="26"/>
      <c r="B387" s="26"/>
      <c r="C387" s="28"/>
    </row>
    <row r="388" spans="1:3" s="24" customFormat="1" ht="25.5" hidden="1" customHeight="1">
      <c r="A388" s="26"/>
      <c r="B388" s="26"/>
      <c r="C388" s="27"/>
    </row>
    <row r="389" spans="1:3" s="24" customFormat="1" ht="25.5" hidden="1" customHeight="1">
      <c r="A389" s="26"/>
      <c r="B389" s="26"/>
      <c r="C389" s="27"/>
    </row>
    <row r="390" spans="1:3" s="24" customFormat="1" ht="25.5" hidden="1" customHeight="1">
      <c r="A390" s="26"/>
      <c r="B390" s="26"/>
      <c r="C390" s="27"/>
    </row>
    <row r="391" spans="1:3" s="24" customFormat="1" ht="25.5" hidden="1" customHeight="1">
      <c r="A391" s="26"/>
      <c r="B391" s="26"/>
      <c r="C391" s="27"/>
    </row>
    <row r="392" spans="1:3" s="24" customFormat="1" ht="25.5" hidden="1" customHeight="1">
      <c r="A392" s="26"/>
      <c r="B392" s="26"/>
      <c r="C392" s="27"/>
    </row>
    <row r="393" spans="1:3" s="24" customFormat="1" ht="25.5" hidden="1" customHeight="1">
      <c r="A393" s="26"/>
      <c r="B393" s="26"/>
      <c r="C393" s="27"/>
    </row>
    <row r="394" spans="1:3" s="24" customFormat="1" ht="25.5" hidden="1" customHeight="1">
      <c r="A394" s="26"/>
      <c r="B394" s="26"/>
      <c r="C394" s="27"/>
    </row>
    <row r="395" spans="1:3" s="24" customFormat="1" ht="25.5" hidden="1" customHeight="1">
      <c r="A395" s="26"/>
      <c r="B395" s="26"/>
      <c r="C395" s="27"/>
    </row>
    <row r="396" spans="1:3" s="24" customFormat="1" ht="25.5" hidden="1" customHeight="1">
      <c r="A396" s="26"/>
      <c r="B396" s="26"/>
      <c r="C396" s="28"/>
    </row>
    <row r="397" spans="1:3" s="24" customFormat="1" ht="25.5" hidden="1" customHeight="1">
      <c r="A397" s="26"/>
      <c r="B397" s="26"/>
      <c r="C397" s="27"/>
    </row>
    <row r="398" spans="1:3" s="24" customFormat="1" ht="25.5" hidden="1" customHeight="1">
      <c r="A398" s="26"/>
      <c r="B398" s="26"/>
      <c r="C398" s="27"/>
    </row>
    <row r="399" spans="1:3" s="24" customFormat="1" ht="25.5" hidden="1" customHeight="1">
      <c r="A399" s="26"/>
      <c r="B399" s="26"/>
      <c r="C399" s="28"/>
    </row>
    <row r="400" spans="1:3" s="24" customFormat="1" ht="25.5" hidden="1" customHeight="1">
      <c r="A400" s="26"/>
      <c r="B400" s="26"/>
      <c r="C400" s="27"/>
    </row>
    <row r="401" spans="1:3" s="24" customFormat="1" ht="25.5" hidden="1" customHeight="1">
      <c r="A401" s="26"/>
      <c r="B401" s="26"/>
      <c r="C401" s="27"/>
    </row>
    <row r="402" spans="1:3" s="24" customFormat="1" ht="25.5" hidden="1" customHeight="1">
      <c r="A402" s="26"/>
      <c r="B402" s="26"/>
      <c r="C402" s="28"/>
    </row>
    <row r="403" spans="1:3" s="24" customFormat="1" ht="25.5" hidden="1" customHeight="1">
      <c r="A403" s="26"/>
      <c r="B403" s="26"/>
      <c r="C403" s="27"/>
    </row>
    <row r="404" spans="1:3" s="24" customFormat="1" ht="25.5" hidden="1" customHeight="1">
      <c r="A404" s="26"/>
      <c r="B404" s="26"/>
      <c r="C404" s="27"/>
    </row>
    <row r="405" spans="1:3" s="24" customFormat="1" ht="25.5" hidden="1" customHeight="1">
      <c r="A405" s="26"/>
      <c r="B405" s="26"/>
      <c r="C405" s="28"/>
    </row>
    <row r="406" spans="1:3" s="24" customFormat="1" ht="25.5" hidden="1" customHeight="1">
      <c r="A406" s="26"/>
      <c r="B406" s="26"/>
      <c r="C406" s="27"/>
    </row>
    <row r="407" spans="1:3" s="24" customFormat="1" ht="25.5" hidden="1" customHeight="1">
      <c r="A407" s="26"/>
      <c r="B407" s="26"/>
      <c r="C407" s="27"/>
    </row>
    <row r="408" spans="1:3" s="24" customFormat="1" ht="25.5" hidden="1" customHeight="1">
      <c r="A408" s="26"/>
      <c r="B408" s="26"/>
      <c r="C408" s="28"/>
    </row>
    <row r="409" spans="1:3" s="24" customFormat="1" ht="25.5" hidden="1" customHeight="1">
      <c r="A409" s="26"/>
      <c r="B409" s="26"/>
      <c r="C409" s="27"/>
    </row>
    <row r="410" spans="1:3" hidden="1"/>
    <row r="411" spans="1:3" hidden="1"/>
    <row r="412" spans="1:3" hidden="1"/>
    <row r="413" spans="1:3" hidden="1"/>
    <row r="414" spans="1:3" hidden="1"/>
    <row r="415" spans="1:3" hidden="1"/>
    <row r="416" spans="1:3" hidden="1"/>
    <row r="417" hidden="1"/>
    <row r="418" hidden="1"/>
    <row r="419" hidden="1"/>
    <row r="420" hidden="1"/>
    <row r="421" hidden="1"/>
    <row r="422"/>
    <row r="423" ht="15" customHeight="1"/>
  </sheetData>
  <sheetProtection insertRows="0"/>
  <mergeCells count="5">
    <mergeCell ref="A4:A5"/>
    <mergeCell ref="B4:B5"/>
    <mergeCell ref="C4:C5"/>
    <mergeCell ref="A2:D2"/>
    <mergeCell ref="A1:D1"/>
  </mergeCells>
  <printOptions horizontalCentered="1"/>
  <pageMargins left="0.74803149606299213" right="0.55118110236220474" top="0.31496062992125984" bottom="1.1811023622047245" header="0.19685039370078741" footer="0.9055118110236221"/>
  <pageSetup scale="80" orientation="portrait" r:id="rId1"/>
  <headerFooter>
    <oddFooter>&amp;L&amp;"-,Cursiva"&amp;10Ejercicio Fiscal 2019&amp;R&amp;"-,Cursiva"&amp;10Página &amp;P de &amp;N&amp;K00+000-----</oddFooter>
  </headerFooter>
</worksheet>
</file>

<file path=xl/worksheets/sheet6.xml><?xml version="1.0" encoding="utf-8"?>
<worksheet xmlns="http://schemas.openxmlformats.org/spreadsheetml/2006/main" xmlns:r="http://schemas.openxmlformats.org/officeDocument/2006/relationships">
  <sheetPr>
    <tabColor theme="2" tint="-0.499984740745262"/>
  </sheetPr>
  <dimension ref="A1:IQ525"/>
  <sheetViews>
    <sheetView showGridLines="0" zoomScale="110" zoomScaleNormal="110" workbookViewId="0">
      <pane ySplit="5" topLeftCell="A10" activePane="bottomLeft" state="frozen"/>
      <selection pane="bottomLeft" activeCell="F59" sqref="F59"/>
    </sheetView>
  </sheetViews>
  <sheetFormatPr baseColWidth="10" defaultColWidth="0" defaultRowHeight="0" customHeight="1" zeroHeight="1"/>
  <cols>
    <col min="1" max="4" width="2.28515625" style="29" customWidth="1"/>
    <col min="5" max="5" width="67.5703125" style="29" customWidth="1"/>
    <col min="6" max="6" width="20" style="24" customWidth="1"/>
    <col min="7" max="7" width="6.85546875" hidden="1" customWidth="1"/>
    <col min="8" max="16" width="0" hidden="1" customWidth="1"/>
    <col min="17" max="251" width="11.42578125" hidden="1" customWidth="1"/>
    <col min="252" max="252" width="1" customWidth="1"/>
  </cols>
  <sheetData>
    <row r="1" spans="1:7" s="109" customFormat="1" ht="64.5" customHeight="1">
      <c r="A1" s="505" t="s">
        <v>915</v>
      </c>
      <c r="B1" s="506"/>
      <c r="C1" s="506"/>
      <c r="D1" s="506"/>
      <c r="E1" s="506"/>
      <c r="F1" s="507"/>
    </row>
    <row r="2" spans="1:7" s="109" customFormat="1" ht="21" customHeight="1">
      <c r="A2" s="508" t="str">
        <f>CLASIFIC.ADMINISTRATIVA!$A$2</f>
        <v>Nombre del Municipio: Teocaltiche</v>
      </c>
      <c r="B2" s="509"/>
      <c r="C2" s="509"/>
      <c r="D2" s="509"/>
      <c r="E2" s="509"/>
      <c r="F2" s="510"/>
    </row>
    <row r="3" spans="1:7" s="111" customFormat="1" ht="14.25" customHeight="1">
      <c r="A3" s="511"/>
      <c r="B3" s="512"/>
      <c r="C3" s="512"/>
      <c r="D3" s="513"/>
      <c r="E3" s="259"/>
      <c r="F3" s="260" t="s">
        <v>826</v>
      </c>
      <c r="G3" s="110"/>
    </row>
    <row r="4" spans="1:7" s="149" customFormat="1" ht="3.75" customHeight="1">
      <c r="A4" s="152"/>
      <c r="B4" s="147"/>
      <c r="C4" s="147"/>
      <c r="D4" s="147"/>
      <c r="E4" s="148"/>
      <c r="F4" s="153"/>
    </row>
    <row r="5" spans="1:7" s="112" customFormat="1" ht="20.100000000000001" customHeight="1">
      <c r="A5" s="261">
        <v>1</v>
      </c>
      <c r="B5" s="499" t="s">
        <v>572</v>
      </c>
      <c r="C5" s="500"/>
      <c r="D5" s="500"/>
      <c r="E5" s="501"/>
      <c r="F5" s="334">
        <f>SUM(F6+F9+F14+F24+F26+F29+F33+F38)</f>
        <v>60263953</v>
      </c>
    </row>
    <row r="6" spans="1:7" s="112" customFormat="1" ht="20.100000000000001" customHeight="1">
      <c r="A6" s="154" t="s">
        <v>867</v>
      </c>
      <c r="B6" s="117" t="s">
        <v>867</v>
      </c>
      <c r="C6" s="496" t="s">
        <v>573</v>
      </c>
      <c r="D6" s="497"/>
      <c r="E6" s="498"/>
      <c r="F6" s="335">
        <f>SUM(F7:F8)</f>
        <v>0</v>
      </c>
    </row>
    <row r="7" spans="1:7" s="53" customFormat="1" ht="20.100000000000001" customHeight="1">
      <c r="A7" s="155"/>
      <c r="B7" s="115" t="s">
        <v>867</v>
      </c>
      <c r="C7" s="115" t="s">
        <v>867</v>
      </c>
      <c r="D7" s="115" t="s">
        <v>891</v>
      </c>
      <c r="E7" s="86" t="s">
        <v>575</v>
      </c>
      <c r="F7" s="336"/>
    </row>
    <row r="8" spans="1:7" s="53" customFormat="1" ht="20.100000000000001" customHeight="1">
      <c r="A8" s="155"/>
      <c r="B8" s="115" t="s">
        <v>867</v>
      </c>
      <c r="C8" s="115" t="s">
        <v>867</v>
      </c>
      <c r="D8" s="115" t="s">
        <v>868</v>
      </c>
      <c r="E8" s="86" t="s">
        <v>577</v>
      </c>
      <c r="F8" s="336"/>
    </row>
    <row r="9" spans="1:7" s="112" customFormat="1" ht="20.100000000000001" customHeight="1">
      <c r="A9" s="154" t="s">
        <v>867</v>
      </c>
      <c r="B9" s="117" t="s">
        <v>872</v>
      </c>
      <c r="C9" s="496" t="s">
        <v>579</v>
      </c>
      <c r="D9" s="497"/>
      <c r="E9" s="498"/>
      <c r="F9" s="335">
        <f>SUM(F10:F13)</f>
        <v>0</v>
      </c>
    </row>
    <row r="10" spans="1:7" s="53" customFormat="1" ht="20.100000000000001" customHeight="1">
      <c r="A10" s="155"/>
      <c r="B10" s="115" t="s">
        <v>867</v>
      </c>
      <c r="C10" s="115" t="s">
        <v>872</v>
      </c>
      <c r="D10" s="115" t="s">
        <v>891</v>
      </c>
      <c r="E10" s="116" t="s">
        <v>873</v>
      </c>
      <c r="F10" s="336"/>
    </row>
    <row r="11" spans="1:7" s="53" customFormat="1" ht="20.100000000000001" customHeight="1">
      <c r="A11" s="155"/>
      <c r="B11" s="115" t="s">
        <v>891</v>
      </c>
      <c r="C11" s="115" t="s">
        <v>868</v>
      </c>
      <c r="D11" s="115" t="s">
        <v>868</v>
      </c>
      <c r="E11" s="116" t="s">
        <v>583</v>
      </c>
      <c r="F11" s="336"/>
    </row>
    <row r="12" spans="1:7" s="53" customFormat="1" ht="20.100000000000001" customHeight="1">
      <c r="A12" s="155"/>
      <c r="B12" s="115" t="s">
        <v>867</v>
      </c>
      <c r="C12" s="115" t="s">
        <v>872</v>
      </c>
      <c r="D12" s="115" t="s">
        <v>869</v>
      </c>
      <c r="E12" s="86" t="s">
        <v>585</v>
      </c>
      <c r="F12" s="336"/>
    </row>
    <row r="13" spans="1:7" s="53" customFormat="1" ht="20.100000000000001" customHeight="1">
      <c r="A13" s="155"/>
      <c r="B13" s="115" t="s">
        <v>891</v>
      </c>
      <c r="C13" s="115" t="s">
        <v>868</v>
      </c>
      <c r="D13" s="115" t="s">
        <v>894</v>
      </c>
      <c r="E13" s="116" t="s">
        <v>587</v>
      </c>
      <c r="F13" s="336"/>
    </row>
    <row r="14" spans="1:7" s="112" customFormat="1" ht="20.100000000000001" customHeight="1">
      <c r="A14" s="154" t="s">
        <v>867</v>
      </c>
      <c r="B14" s="117" t="s">
        <v>892</v>
      </c>
      <c r="C14" s="496" t="s">
        <v>589</v>
      </c>
      <c r="D14" s="497"/>
      <c r="E14" s="498"/>
      <c r="F14" s="335">
        <f>SUM(F15:F23)</f>
        <v>32937538</v>
      </c>
    </row>
    <row r="15" spans="1:7" s="53" customFormat="1" ht="20.100000000000001" customHeight="1">
      <c r="A15" s="155"/>
      <c r="B15" s="115" t="s">
        <v>867</v>
      </c>
      <c r="C15" s="115" t="s">
        <v>892</v>
      </c>
      <c r="D15" s="115" t="s">
        <v>891</v>
      </c>
      <c r="E15" s="86" t="s">
        <v>874</v>
      </c>
      <c r="F15" s="336">
        <v>32937538</v>
      </c>
    </row>
    <row r="16" spans="1:7" s="53" customFormat="1" ht="20.100000000000001" customHeight="1">
      <c r="A16" s="155"/>
      <c r="B16" s="115" t="s">
        <v>867</v>
      </c>
      <c r="C16" s="115" t="s">
        <v>892</v>
      </c>
      <c r="D16" s="115" t="s">
        <v>868</v>
      </c>
      <c r="E16" s="86" t="s">
        <v>593</v>
      </c>
      <c r="F16" s="336"/>
    </row>
    <row r="17" spans="1:6" s="53" customFormat="1" ht="20.100000000000001" customHeight="1">
      <c r="A17" s="155"/>
      <c r="B17" s="115" t="s">
        <v>867</v>
      </c>
      <c r="C17" s="115" t="s">
        <v>892</v>
      </c>
      <c r="D17" s="115" t="s">
        <v>869</v>
      </c>
      <c r="E17" s="86" t="s">
        <v>595</v>
      </c>
      <c r="F17" s="336"/>
    </row>
    <row r="18" spans="1:6" s="53" customFormat="1" ht="20.100000000000001" customHeight="1">
      <c r="A18" s="155"/>
      <c r="B18" s="115" t="s">
        <v>867</v>
      </c>
      <c r="C18" s="115" t="s">
        <v>892</v>
      </c>
      <c r="D18" s="115" t="s">
        <v>894</v>
      </c>
      <c r="E18" s="86" t="s">
        <v>597</v>
      </c>
      <c r="F18" s="336"/>
    </row>
    <row r="19" spans="1:6" s="53" customFormat="1" ht="20.100000000000001" customHeight="1">
      <c r="A19" s="155"/>
      <c r="B19" s="115" t="s">
        <v>867</v>
      </c>
      <c r="C19" s="115" t="s">
        <v>892</v>
      </c>
      <c r="D19" s="115" t="s">
        <v>870</v>
      </c>
      <c r="E19" s="86" t="s">
        <v>599</v>
      </c>
      <c r="F19" s="336"/>
    </row>
    <row r="20" spans="1:6" s="53" customFormat="1" ht="20.100000000000001" customHeight="1">
      <c r="A20" s="155"/>
      <c r="B20" s="115" t="s">
        <v>867</v>
      </c>
      <c r="C20" s="115" t="s">
        <v>892</v>
      </c>
      <c r="D20" s="115" t="s">
        <v>895</v>
      </c>
      <c r="E20" s="86" t="s">
        <v>601</v>
      </c>
      <c r="F20" s="336"/>
    </row>
    <row r="21" spans="1:6" s="53" customFormat="1" ht="20.100000000000001" customHeight="1">
      <c r="A21" s="155"/>
      <c r="B21" s="115" t="s">
        <v>867</v>
      </c>
      <c r="C21" s="115" t="s">
        <v>892</v>
      </c>
      <c r="D21" s="115" t="s">
        <v>871</v>
      </c>
      <c r="E21" s="86" t="s">
        <v>603</v>
      </c>
      <c r="F21" s="336"/>
    </row>
    <row r="22" spans="1:6" s="53" customFormat="1" ht="20.100000000000001" customHeight="1">
      <c r="A22" s="155"/>
      <c r="B22" s="115" t="s">
        <v>867</v>
      </c>
      <c r="C22" s="115" t="s">
        <v>892</v>
      </c>
      <c r="D22" s="115" t="s">
        <v>896</v>
      </c>
      <c r="E22" s="86" t="s">
        <v>605</v>
      </c>
      <c r="F22" s="336"/>
    </row>
    <row r="23" spans="1:6" s="53" customFormat="1" ht="20.100000000000001" customHeight="1">
      <c r="A23" s="155"/>
      <c r="B23" s="115" t="s">
        <v>867</v>
      </c>
      <c r="C23" s="115" t="s">
        <v>892</v>
      </c>
      <c r="D23" s="115" t="s">
        <v>897</v>
      </c>
      <c r="E23" s="86" t="s">
        <v>120</v>
      </c>
      <c r="F23" s="336"/>
    </row>
    <row r="24" spans="1:6" s="112" customFormat="1" ht="20.100000000000001" customHeight="1">
      <c r="A24" s="154" t="s">
        <v>867</v>
      </c>
      <c r="B24" s="117" t="s">
        <v>893</v>
      </c>
      <c r="C24" s="496" t="s">
        <v>608</v>
      </c>
      <c r="D24" s="497"/>
      <c r="E24" s="498"/>
      <c r="F24" s="335">
        <f>SUM(F25)</f>
        <v>0</v>
      </c>
    </row>
    <row r="25" spans="1:6" s="53" customFormat="1" ht="20.100000000000001" customHeight="1">
      <c r="A25" s="155"/>
      <c r="B25" s="115" t="s">
        <v>867</v>
      </c>
      <c r="C25" s="115" t="s">
        <v>893</v>
      </c>
      <c r="D25" s="115" t="s">
        <v>891</v>
      </c>
      <c r="E25" s="86" t="s">
        <v>610</v>
      </c>
      <c r="F25" s="336"/>
    </row>
    <row r="26" spans="1:6" s="112" customFormat="1" ht="20.100000000000001" customHeight="1">
      <c r="A26" s="154" t="s">
        <v>867</v>
      </c>
      <c r="B26" s="117" t="s">
        <v>898</v>
      </c>
      <c r="C26" s="496" t="s">
        <v>612</v>
      </c>
      <c r="D26" s="497"/>
      <c r="E26" s="498"/>
      <c r="F26" s="335">
        <f>SUM(F27:F28)</f>
        <v>7444273</v>
      </c>
    </row>
    <row r="27" spans="1:6" s="53" customFormat="1" ht="20.100000000000001" customHeight="1">
      <c r="A27" s="155"/>
      <c r="B27" s="115" t="s">
        <v>867</v>
      </c>
      <c r="C27" s="115" t="s">
        <v>898</v>
      </c>
      <c r="D27" s="115" t="s">
        <v>891</v>
      </c>
      <c r="E27" s="86" t="s">
        <v>1117</v>
      </c>
      <c r="F27" s="336"/>
    </row>
    <row r="28" spans="1:6" s="53" customFormat="1" ht="20.100000000000001" customHeight="1">
      <c r="A28" s="155"/>
      <c r="B28" s="115" t="s">
        <v>867</v>
      </c>
      <c r="C28" s="115" t="s">
        <v>898</v>
      </c>
      <c r="D28" s="115" t="s">
        <v>868</v>
      </c>
      <c r="E28" s="86" t="s">
        <v>616</v>
      </c>
      <c r="F28" s="336">
        <v>7444273</v>
      </c>
    </row>
    <row r="29" spans="1:6" s="112" customFormat="1" ht="20.100000000000001" customHeight="1">
      <c r="A29" s="154" t="s">
        <v>867</v>
      </c>
      <c r="B29" s="117" t="s">
        <v>899</v>
      </c>
      <c r="C29" s="496" t="s">
        <v>618</v>
      </c>
      <c r="D29" s="497"/>
      <c r="E29" s="498"/>
      <c r="F29" s="335">
        <f>SUM(F30:F32)</f>
        <v>0</v>
      </c>
    </row>
    <row r="30" spans="1:6" s="53" customFormat="1" ht="20.100000000000001" customHeight="1">
      <c r="A30" s="155"/>
      <c r="B30" s="115" t="s">
        <v>867</v>
      </c>
      <c r="C30" s="115" t="s">
        <v>899</v>
      </c>
      <c r="D30" s="115" t="s">
        <v>891</v>
      </c>
      <c r="E30" s="86" t="s">
        <v>620</v>
      </c>
      <c r="F30" s="336"/>
    </row>
    <row r="31" spans="1:6" s="53" customFormat="1" ht="20.100000000000001" customHeight="1">
      <c r="A31" s="155"/>
      <c r="B31" s="115" t="s">
        <v>867</v>
      </c>
      <c r="C31" s="115" t="s">
        <v>899</v>
      </c>
      <c r="D31" s="115" t="s">
        <v>868</v>
      </c>
      <c r="E31" s="86" t="s">
        <v>622</v>
      </c>
      <c r="F31" s="336"/>
    </row>
    <row r="32" spans="1:6" s="53" customFormat="1" ht="20.100000000000001" customHeight="1">
      <c r="A32" s="155"/>
      <c r="B32" s="115" t="s">
        <v>867</v>
      </c>
      <c r="C32" s="115" t="s">
        <v>899</v>
      </c>
      <c r="D32" s="115" t="s">
        <v>869</v>
      </c>
      <c r="E32" s="86" t="s">
        <v>624</v>
      </c>
      <c r="F32" s="336"/>
    </row>
    <row r="33" spans="1:6" s="112" customFormat="1" ht="20.100000000000001" customHeight="1">
      <c r="A33" s="154" t="s">
        <v>867</v>
      </c>
      <c r="B33" s="117" t="s">
        <v>900</v>
      </c>
      <c r="C33" s="496" t="s">
        <v>626</v>
      </c>
      <c r="D33" s="497"/>
      <c r="E33" s="498"/>
      <c r="F33" s="335">
        <f>SUM(F34:F37)</f>
        <v>19882142</v>
      </c>
    </row>
    <row r="34" spans="1:6" s="53" customFormat="1" ht="20.100000000000001" customHeight="1">
      <c r="A34" s="155"/>
      <c r="B34" s="115" t="s">
        <v>867</v>
      </c>
      <c r="C34" s="115" t="s">
        <v>900</v>
      </c>
      <c r="D34" s="115" t="s">
        <v>891</v>
      </c>
      <c r="E34" s="86" t="s">
        <v>628</v>
      </c>
      <c r="F34" s="336">
        <v>14185706</v>
      </c>
    </row>
    <row r="35" spans="1:6" s="53" customFormat="1" ht="20.100000000000001" customHeight="1">
      <c r="A35" s="155"/>
      <c r="B35" s="115" t="s">
        <v>867</v>
      </c>
      <c r="C35" s="115" t="s">
        <v>900</v>
      </c>
      <c r="D35" s="115" t="s">
        <v>868</v>
      </c>
      <c r="E35" s="86" t="s">
        <v>630</v>
      </c>
      <c r="F35" s="336">
        <v>2423395</v>
      </c>
    </row>
    <row r="36" spans="1:6" s="53" customFormat="1" ht="20.100000000000001" customHeight="1">
      <c r="A36" s="155"/>
      <c r="B36" s="115" t="s">
        <v>867</v>
      </c>
      <c r="C36" s="115" t="s">
        <v>900</v>
      </c>
      <c r="D36" s="115" t="s">
        <v>869</v>
      </c>
      <c r="E36" s="86" t="s">
        <v>632</v>
      </c>
      <c r="F36" s="336">
        <v>3273041</v>
      </c>
    </row>
    <row r="37" spans="1:6" s="53" customFormat="1" ht="20.100000000000001" customHeight="1">
      <c r="A37" s="155"/>
      <c r="B37" s="115" t="s">
        <v>867</v>
      </c>
      <c r="C37" s="115" t="s">
        <v>900</v>
      </c>
      <c r="D37" s="115" t="s">
        <v>894</v>
      </c>
      <c r="E37" s="86" t="s">
        <v>634</v>
      </c>
      <c r="F37" s="336"/>
    </row>
    <row r="38" spans="1:6" s="112" customFormat="1" ht="20.100000000000001" customHeight="1">
      <c r="A38" s="154" t="s">
        <v>867</v>
      </c>
      <c r="B38" s="117" t="s">
        <v>901</v>
      </c>
      <c r="C38" s="496" t="s">
        <v>316</v>
      </c>
      <c r="D38" s="497"/>
      <c r="E38" s="498"/>
      <c r="F38" s="335">
        <f>SUM(F39:F43)</f>
        <v>0</v>
      </c>
    </row>
    <row r="39" spans="1:6" s="53" customFormat="1" ht="20.100000000000001" customHeight="1">
      <c r="A39" s="155"/>
      <c r="B39" s="115" t="s">
        <v>867</v>
      </c>
      <c r="C39" s="115" t="s">
        <v>901</v>
      </c>
      <c r="D39" s="115" t="s">
        <v>891</v>
      </c>
      <c r="E39" s="86" t="s">
        <v>875</v>
      </c>
      <c r="F39" s="336"/>
    </row>
    <row r="40" spans="1:6" s="53" customFormat="1" ht="20.100000000000001" customHeight="1">
      <c r="A40" s="155"/>
      <c r="B40" s="115" t="s">
        <v>867</v>
      </c>
      <c r="C40" s="115" t="s">
        <v>901</v>
      </c>
      <c r="D40" s="115" t="s">
        <v>868</v>
      </c>
      <c r="E40" s="86" t="s">
        <v>638</v>
      </c>
      <c r="F40" s="336"/>
    </row>
    <row r="41" spans="1:6" s="53" customFormat="1" ht="20.100000000000001" customHeight="1">
      <c r="A41" s="155"/>
      <c r="B41" s="115" t="s">
        <v>867</v>
      </c>
      <c r="C41" s="115" t="s">
        <v>901</v>
      </c>
      <c r="D41" s="115" t="s">
        <v>869</v>
      </c>
      <c r="E41" s="86" t="s">
        <v>640</v>
      </c>
      <c r="F41" s="336"/>
    </row>
    <row r="42" spans="1:6" s="53" customFormat="1" ht="20.100000000000001" customHeight="1">
      <c r="A42" s="155"/>
      <c r="B42" s="115" t="s">
        <v>867</v>
      </c>
      <c r="C42" s="115" t="s">
        <v>901</v>
      </c>
      <c r="D42" s="115" t="s">
        <v>894</v>
      </c>
      <c r="E42" s="86" t="s">
        <v>642</v>
      </c>
      <c r="F42" s="336"/>
    </row>
    <row r="43" spans="1:6" s="53" customFormat="1" ht="20.100000000000001" customHeight="1">
      <c r="A43" s="155"/>
      <c r="B43" s="115" t="s">
        <v>867</v>
      </c>
      <c r="C43" s="115" t="s">
        <v>901</v>
      </c>
      <c r="D43" s="115" t="s">
        <v>870</v>
      </c>
      <c r="E43" s="86" t="s">
        <v>120</v>
      </c>
      <c r="F43" s="336"/>
    </row>
    <row r="44" spans="1:6" s="112" customFormat="1" ht="20.100000000000001" customHeight="1">
      <c r="A44" s="261" t="s">
        <v>868</v>
      </c>
      <c r="B44" s="499" t="s">
        <v>645</v>
      </c>
      <c r="C44" s="500"/>
      <c r="D44" s="500"/>
      <c r="E44" s="501"/>
      <c r="F44" s="334">
        <f>SUM(F45+F52+F60+F66+F71+F78+F88)</f>
        <v>88623234</v>
      </c>
    </row>
    <row r="45" spans="1:6" s="112" customFormat="1" ht="20.100000000000001" customHeight="1">
      <c r="A45" s="154" t="s">
        <v>872</v>
      </c>
      <c r="B45" s="117" t="s">
        <v>867</v>
      </c>
      <c r="C45" s="496" t="s">
        <v>876</v>
      </c>
      <c r="D45" s="497"/>
      <c r="E45" s="498"/>
      <c r="F45" s="335">
        <f>SUM(F46:F51)</f>
        <v>0</v>
      </c>
    </row>
    <row r="46" spans="1:6" s="53" customFormat="1" ht="20.100000000000001" customHeight="1">
      <c r="A46" s="155"/>
      <c r="B46" s="115" t="s">
        <v>872</v>
      </c>
      <c r="C46" s="115" t="s">
        <v>867</v>
      </c>
      <c r="D46" s="115" t="s">
        <v>891</v>
      </c>
      <c r="E46" s="86" t="s">
        <v>840</v>
      </c>
      <c r="F46" s="336"/>
    </row>
    <row r="47" spans="1:6" s="53" customFormat="1" ht="20.100000000000001" customHeight="1">
      <c r="A47" s="155"/>
      <c r="B47" s="115" t="s">
        <v>872</v>
      </c>
      <c r="C47" s="115" t="s">
        <v>867</v>
      </c>
      <c r="D47" s="115" t="s">
        <v>868</v>
      </c>
      <c r="E47" s="86" t="s">
        <v>877</v>
      </c>
      <c r="F47" s="336"/>
    </row>
    <row r="48" spans="1:6" s="53" customFormat="1" ht="20.100000000000001" customHeight="1">
      <c r="A48" s="155"/>
      <c r="B48" s="115" t="s">
        <v>872</v>
      </c>
      <c r="C48" s="115" t="s">
        <v>867</v>
      </c>
      <c r="D48" s="115" t="s">
        <v>869</v>
      </c>
      <c r="E48" s="86" t="s">
        <v>878</v>
      </c>
      <c r="F48" s="336"/>
    </row>
    <row r="49" spans="1:6" s="53" customFormat="1" ht="20.100000000000001" customHeight="1">
      <c r="A49" s="155"/>
      <c r="B49" s="115" t="s">
        <v>872</v>
      </c>
      <c r="C49" s="115" t="s">
        <v>867</v>
      </c>
      <c r="D49" s="115" t="s">
        <v>894</v>
      </c>
      <c r="E49" s="86" t="s">
        <v>879</v>
      </c>
      <c r="F49" s="336"/>
    </row>
    <row r="50" spans="1:6" s="53" customFormat="1" ht="20.100000000000001" customHeight="1">
      <c r="A50" s="155"/>
      <c r="B50" s="115" t="s">
        <v>872</v>
      </c>
      <c r="C50" s="115" t="s">
        <v>867</v>
      </c>
      <c r="D50" s="115" t="s">
        <v>870</v>
      </c>
      <c r="E50" s="86" t="s">
        <v>841</v>
      </c>
      <c r="F50" s="336"/>
    </row>
    <row r="51" spans="1:6" s="53" customFormat="1" ht="20.100000000000001" customHeight="1">
      <c r="A51" s="155"/>
      <c r="B51" s="115" t="s">
        <v>872</v>
      </c>
      <c r="C51" s="115" t="s">
        <v>867</v>
      </c>
      <c r="D51" s="115" t="s">
        <v>895</v>
      </c>
      <c r="E51" s="86" t="s">
        <v>842</v>
      </c>
      <c r="F51" s="336"/>
    </row>
    <row r="52" spans="1:6" s="113" customFormat="1" ht="20.100000000000001" customHeight="1">
      <c r="A52" s="154" t="s">
        <v>872</v>
      </c>
      <c r="B52" s="117" t="s">
        <v>872</v>
      </c>
      <c r="C52" s="496" t="s">
        <v>880</v>
      </c>
      <c r="D52" s="497"/>
      <c r="E52" s="498"/>
      <c r="F52" s="335">
        <f>SUM(F53:F59)</f>
        <v>88623234</v>
      </c>
    </row>
    <row r="53" spans="1:6" s="53" customFormat="1" ht="20.100000000000001" customHeight="1">
      <c r="A53" s="155"/>
      <c r="B53" s="115" t="s">
        <v>872</v>
      </c>
      <c r="C53" s="115" t="s">
        <v>872</v>
      </c>
      <c r="D53" s="115" t="s">
        <v>891</v>
      </c>
      <c r="E53" s="86" t="s">
        <v>881</v>
      </c>
      <c r="F53" s="336">
        <v>41645139</v>
      </c>
    </row>
    <row r="54" spans="1:6" s="53" customFormat="1" ht="20.100000000000001" customHeight="1">
      <c r="A54" s="155"/>
      <c r="B54" s="115" t="s">
        <v>872</v>
      </c>
      <c r="C54" s="115" t="s">
        <v>872</v>
      </c>
      <c r="D54" s="115" t="s">
        <v>868</v>
      </c>
      <c r="E54" s="86" t="s">
        <v>843</v>
      </c>
      <c r="F54" s="336"/>
    </row>
    <row r="55" spans="1:6" s="53" customFormat="1" ht="20.100000000000001" customHeight="1">
      <c r="A55" s="155"/>
      <c r="B55" s="115" t="s">
        <v>872</v>
      </c>
      <c r="C55" s="115" t="s">
        <v>872</v>
      </c>
      <c r="D55" s="115" t="s">
        <v>869</v>
      </c>
      <c r="E55" s="86" t="s">
        <v>844</v>
      </c>
      <c r="F55" s="336">
        <v>15456325</v>
      </c>
    </row>
    <row r="56" spans="1:6" s="53" customFormat="1" ht="20.100000000000001" customHeight="1">
      <c r="A56" s="155"/>
      <c r="B56" s="115" t="s">
        <v>872</v>
      </c>
      <c r="C56" s="115" t="s">
        <v>872</v>
      </c>
      <c r="D56" s="115" t="s">
        <v>894</v>
      </c>
      <c r="E56" s="86" t="s">
        <v>882</v>
      </c>
      <c r="F56" s="336">
        <v>11146143</v>
      </c>
    </row>
    <row r="57" spans="1:6" s="53" customFormat="1" ht="20.100000000000001" customHeight="1">
      <c r="A57" s="155"/>
      <c r="B57" s="115" t="s">
        <v>872</v>
      </c>
      <c r="C57" s="115" t="s">
        <v>872</v>
      </c>
      <c r="D57" s="115" t="s">
        <v>870</v>
      </c>
      <c r="E57" s="86" t="s">
        <v>883</v>
      </c>
      <c r="F57" s="336"/>
    </row>
    <row r="58" spans="1:6" s="53" customFormat="1" ht="20.100000000000001" customHeight="1">
      <c r="A58" s="155"/>
      <c r="B58" s="115" t="s">
        <v>872</v>
      </c>
      <c r="C58" s="115" t="s">
        <v>872</v>
      </c>
      <c r="D58" s="115" t="s">
        <v>895</v>
      </c>
      <c r="E58" s="86" t="s">
        <v>647</v>
      </c>
      <c r="F58" s="336">
        <v>20375627</v>
      </c>
    </row>
    <row r="59" spans="1:6" s="53" customFormat="1" ht="20.100000000000001" customHeight="1">
      <c r="A59" s="155"/>
      <c r="B59" s="115" t="s">
        <v>872</v>
      </c>
      <c r="C59" s="115" t="s">
        <v>872</v>
      </c>
      <c r="D59" s="115" t="s">
        <v>871</v>
      </c>
      <c r="E59" s="86" t="s">
        <v>649</v>
      </c>
      <c r="F59" s="336"/>
    </row>
    <row r="60" spans="1:6" s="113" customFormat="1" ht="20.100000000000001" customHeight="1">
      <c r="A60" s="154" t="s">
        <v>872</v>
      </c>
      <c r="B60" s="117" t="s">
        <v>892</v>
      </c>
      <c r="C60" s="496" t="s">
        <v>651</v>
      </c>
      <c r="D60" s="497"/>
      <c r="E60" s="498"/>
      <c r="F60" s="335">
        <f>SUM(F61:F65)</f>
        <v>0</v>
      </c>
    </row>
    <row r="61" spans="1:6" s="53" customFormat="1" ht="20.100000000000001" customHeight="1">
      <c r="A61" s="155"/>
      <c r="B61" s="115" t="s">
        <v>872</v>
      </c>
      <c r="C61" s="115" t="s">
        <v>892</v>
      </c>
      <c r="D61" s="115" t="s">
        <v>891</v>
      </c>
      <c r="E61" s="86" t="s">
        <v>653</v>
      </c>
      <c r="F61" s="336"/>
    </row>
    <row r="62" spans="1:6" s="53" customFormat="1" ht="20.100000000000001" customHeight="1">
      <c r="A62" s="155"/>
      <c r="B62" s="115" t="s">
        <v>872</v>
      </c>
      <c r="C62" s="115" t="s">
        <v>892</v>
      </c>
      <c r="D62" s="115" t="s">
        <v>868</v>
      </c>
      <c r="E62" s="86" t="s">
        <v>655</v>
      </c>
      <c r="F62" s="336"/>
    </row>
    <row r="63" spans="1:6" s="53" customFormat="1" ht="20.100000000000001" customHeight="1">
      <c r="A63" s="155"/>
      <c r="B63" s="115" t="s">
        <v>872</v>
      </c>
      <c r="C63" s="115" t="s">
        <v>892</v>
      </c>
      <c r="D63" s="115" t="s">
        <v>869</v>
      </c>
      <c r="E63" s="86" t="s">
        <v>657</v>
      </c>
      <c r="F63" s="336"/>
    </row>
    <row r="64" spans="1:6" s="53" customFormat="1" ht="20.100000000000001" customHeight="1">
      <c r="A64" s="155"/>
      <c r="B64" s="115" t="s">
        <v>872</v>
      </c>
      <c r="C64" s="115" t="s">
        <v>892</v>
      </c>
      <c r="D64" s="115" t="s">
        <v>894</v>
      </c>
      <c r="E64" s="86" t="s">
        <v>659</v>
      </c>
      <c r="F64" s="336"/>
    </row>
    <row r="65" spans="1:6" s="53" customFormat="1" ht="20.100000000000001" customHeight="1">
      <c r="A65" s="155"/>
      <c r="B65" s="115" t="s">
        <v>872</v>
      </c>
      <c r="C65" s="115" t="s">
        <v>892</v>
      </c>
      <c r="D65" s="115" t="s">
        <v>870</v>
      </c>
      <c r="E65" s="86" t="s">
        <v>661</v>
      </c>
      <c r="F65" s="336"/>
    </row>
    <row r="66" spans="1:6" s="113" customFormat="1" ht="20.100000000000001" customHeight="1">
      <c r="A66" s="154" t="s">
        <v>872</v>
      </c>
      <c r="B66" s="117" t="s">
        <v>893</v>
      </c>
      <c r="C66" s="496" t="s">
        <v>663</v>
      </c>
      <c r="D66" s="497"/>
      <c r="E66" s="498"/>
      <c r="F66" s="335">
        <f>SUM(F67:F70)</f>
        <v>0</v>
      </c>
    </row>
    <row r="67" spans="1:6" s="53" customFormat="1" ht="20.100000000000001" customHeight="1">
      <c r="A67" s="155"/>
      <c r="B67" s="115" t="s">
        <v>872</v>
      </c>
      <c r="C67" s="115" t="s">
        <v>893</v>
      </c>
      <c r="D67" s="115" t="s">
        <v>891</v>
      </c>
      <c r="E67" s="86" t="s">
        <v>665</v>
      </c>
      <c r="F67" s="336"/>
    </row>
    <row r="68" spans="1:6" s="53" customFormat="1" ht="20.100000000000001" customHeight="1">
      <c r="A68" s="155"/>
      <c r="B68" s="115" t="s">
        <v>872</v>
      </c>
      <c r="C68" s="115" t="s">
        <v>893</v>
      </c>
      <c r="D68" s="115" t="s">
        <v>868</v>
      </c>
      <c r="E68" s="86" t="s">
        <v>667</v>
      </c>
      <c r="F68" s="336"/>
    </row>
    <row r="69" spans="1:6" s="53" customFormat="1" ht="20.100000000000001" customHeight="1">
      <c r="A69" s="155"/>
      <c r="B69" s="115" t="s">
        <v>872</v>
      </c>
      <c r="C69" s="115" t="s">
        <v>893</v>
      </c>
      <c r="D69" s="115" t="s">
        <v>869</v>
      </c>
      <c r="E69" s="86" t="s">
        <v>669</v>
      </c>
      <c r="F69" s="336"/>
    </row>
    <row r="70" spans="1:6" s="53" customFormat="1" ht="20.100000000000001" customHeight="1">
      <c r="A70" s="155"/>
      <c r="B70" s="115" t="s">
        <v>872</v>
      </c>
      <c r="C70" s="115" t="s">
        <v>893</v>
      </c>
      <c r="D70" s="115" t="s">
        <v>894</v>
      </c>
      <c r="E70" s="86" t="s">
        <v>671</v>
      </c>
      <c r="F70" s="336"/>
    </row>
    <row r="71" spans="1:6" s="113" customFormat="1" ht="20.100000000000001" customHeight="1">
      <c r="A71" s="154" t="s">
        <v>872</v>
      </c>
      <c r="B71" s="117" t="s">
        <v>898</v>
      </c>
      <c r="C71" s="496" t="s">
        <v>673</v>
      </c>
      <c r="D71" s="497"/>
      <c r="E71" s="498"/>
      <c r="F71" s="335">
        <f>SUM(F72:F77)</f>
        <v>0</v>
      </c>
    </row>
    <row r="72" spans="1:6" s="53" customFormat="1" ht="20.100000000000001" customHeight="1">
      <c r="A72" s="155"/>
      <c r="B72" s="115" t="s">
        <v>872</v>
      </c>
      <c r="C72" s="115" t="s">
        <v>898</v>
      </c>
      <c r="D72" s="115" t="s">
        <v>891</v>
      </c>
      <c r="E72" s="86" t="s">
        <v>675</v>
      </c>
      <c r="F72" s="336"/>
    </row>
    <row r="73" spans="1:6" s="53" customFormat="1" ht="20.100000000000001" customHeight="1">
      <c r="A73" s="155"/>
      <c r="B73" s="115" t="s">
        <v>872</v>
      </c>
      <c r="C73" s="115" t="s">
        <v>898</v>
      </c>
      <c r="D73" s="115" t="s">
        <v>868</v>
      </c>
      <c r="E73" s="86" t="s">
        <v>677</v>
      </c>
      <c r="F73" s="336"/>
    </row>
    <row r="74" spans="1:6" s="53" customFormat="1" ht="20.100000000000001" customHeight="1">
      <c r="A74" s="155"/>
      <c r="B74" s="115" t="s">
        <v>872</v>
      </c>
      <c r="C74" s="115" t="s">
        <v>898</v>
      </c>
      <c r="D74" s="115" t="s">
        <v>869</v>
      </c>
      <c r="E74" s="86" t="s">
        <v>679</v>
      </c>
      <c r="F74" s="336"/>
    </row>
    <row r="75" spans="1:6" s="53" customFormat="1" ht="20.100000000000001" customHeight="1">
      <c r="A75" s="155"/>
      <c r="B75" s="115" t="s">
        <v>872</v>
      </c>
      <c r="C75" s="115" t="s">
        <v>898</v>
      </c>
      <c r="D75" s="115" t="s">
        <v>894</v>
      </c>
      <c r="E75" s="86" t="s">
        <v>681</v>
      </c>
      <c r="F75" s="336"/>
    </row>
    <row r="76" spans="1:6" s="53" customFormat="1" ht="20.100000000000001" customHeight="1">
      <c r="A76" s="155"/>
      <c r="B76" s="115" t="s">
        <v>872</v>
      </c>
      <c r="C76" s="115" t="s">
        <v>898</v>
      </c>
      <c r="D76" s="115" t="s">
        <v>870</v>
      </c>
      <c r="E76" s="86" t="s">
        <v>683</v>
      </c>
      <c r="F76" s="336"/>
    </row>
    <row r="77" spans="1:6" s="53" customFormat="1" ht="20.100000000000001" customHeight="1">
      <c r="A77" s="155"/>
      <c r="B77" s="115" t="s">
        <v>872</v>
      </c>
      <c r="C77" s="115" t="s">
        <v>898</v>
      </c>
      <c r="D77" s="115" t="s">
        <v>895</v>
      </c>
      <c r="E77" s="86" t="s">
        <v>685</v>
      </c>
      <c r="F77" s="336"/>
    </row>
    <row r="78" spans="1:6" s="113" customFormat="1" ht="20.100000000000001" customHeight="1">
      <c r="A78" s="154" t="s">
        <v>872</v>
      </c>
      <c r="B78" s="117" t="s">
        <v>899</v>
      </c>
      <c r="C78" s="496" t="s">
        <v>687</v>
      </c>
      <c r="D78" s="497"/>
      <c r="E78" s="498"/>
      <c r="F78" s="335">
        <f>SUM(F79:F87)</f>
        <v>0</v>
      </c>
    </row>
    <row r="79" spans="1:6" s="53" customFormat="1" ht="20.100000000000001" customHeight="1">
      <c r="A79" s="155"/>
      <c r="B79" s="115" t="s">
        <v>872</v>
      </c>
      <c r="C79" s="115" t="s">
        <v>899</v>
      </c>
      <c r="D79" s="115" t="s">
        <v>891</v>
      </c>
      <c r="E79" s="86" t="s">
        <v>689</v>
      </c>
      <c r="F79" s="336"/>
    </row>
    <row r="80" spans="1:6" s="53" customFormat="1" ht="20.100000000000001" customHeight="1">
      <c r="A80" s="155"/>
      <c r="B80" s="115" t="s">
        <v>872</v>
      </c>
      <c r="C80" s="115" t="s">
        <v>899</v>
      </c>
      <c r="D80" s="115" t="s">
        <v>868</v>
      </c>
      <c r="E80" s="86" t="s">
        <v>691</v>
      </c>
      <c r="F80" s="336"/>
    </row>
    <row r="81" spans="1:6" s="53" customFormat="1" ht="20.100000000000001" customHeight="1">
      <c r="A81" s="155"/>
      <c r="B81" s="115" t="s">
        <v>872</v>
      </c>
      <c r="C81" s="115" t="s">
        <v>899</v>
      </c>
      <c r="D81" s="115" t="s">
        <v>869</v>
      </c>
      <c r="E81" s="86" t="s">
        <v>693</v>
      </c>
      <c r="F81" s="336"/>
    </row>
    <row r="82" spans="1:6" s="53" customFormat="1" ht="20.100000000000001" customHeight="1">
      <c r="A82" s="155"/>
      <c r="B82" s="115" t="s">
        <v>872</v>
      </c>
      <c r="C82" s="115" t="s">
        <v>899</v>
      </c>
      <c r="D82" s="115" t="s">
        <v>894</v>
      </c>
      <c r="E82" s="86" t="s">
        <v>695</v>
      </c>
      <c r="F82" s="336"/>
    </row>
    <row r="83" spans="1:6" s="53" customFormat="1" ht="20.100000000000001" customHeight="1">
      <c r="A83" s="155"/>
      <c r="B83" s="115" t="s">
        <v>872</v>
      </c>
      <c r="C83" s="115" t="s">
        <v>899</v>
      </c>
      <c r="D83" s="115" t="s">
        <v>870</v>
      </c>
      <c r="E83" s="86" t="s">
        <v>697</v>
      </c>
      <c r="F83" s="336"/>
    </row>
    <row r="84" spans="1:6" s="53" customFormat="1" ht="20.100000000000001" customHeight="1">
      <c r="A84" s="155"/>
      <c r="B84" s="115" t="s">
        <v>872</v>
      </c>
      <c r="C84" s="115" t="s">
        <v>899</v>
      </c>
      <c r="D84" s="115" t="s">
        <v>895</v>
      </c>
      <c r="E84" s="86" t="s">
        <v>699</v>
      </c>
      <c r="F84" s="336"/>
    </row>
    <row r="85" spans="1:6" s="53" customFormat="1" ht="20.100000000000001" customHeight="1">
      <c r="A85" s="155"/>
      <c r="B85" s="115" t="s">
        <v>872</v>
      </c>
      <c r="C85" s="115" t="s">
        <v>899</v>
      </c>
      <c r="D85" s="115" t="s">
        <v>871</v>
      </c>
      <c r="E85" s="86" t="s">
        <v>701</v>
      </c>
      <c r="F85" s="336"/>
    </row>
    <row r="86" spans="1:6" s="53" customFormat="1" ht="20.100000000000001" customHeight="1">
      <c r="A86" s="155"/>
      <c r="B86" s="115" t="s">
        <v>872</v>
      </c>
      <c r="C86" s="115" t="s">
        <v>899</v>
      </c>
      <c r="D86" s="115" t="s">
        <v>896</v>
      </c>
      <c r="E86" s="86" t="s">
        <v>845</v>
      </c>
      <c r="F86" s="336"/>
    </row>
    <row r="87" spans="1:6" s="53" customFormat="1" ht="20.100000000000001" customHeight="1">
      <c r="A87" s="155"/>
      <c r="B87" s="115" t="s">
        <v>872</v>
      </c>
      <c r="C87" s="115" t="s">
        <v>899</v>
      </c>
      <c r="D87" s="115" t="s">
        <v>897</v>
      </c>
      <c r="E87" s="86" t="s">
        <v>884</v>
      </c>
      <c r="F87" s="336"/>
    </row>
    <row r="88" spans="1:6" s="113" customFormat="1" ht="20.100000000000001" customHeight="1">
      <c r="A88" s="154" t="s">
        <v>872</v>
      </c>
      <c r="B88" s="117" t="s">
        <v>900</v>
      </c>
      <c r="C88" s="496" t="s">
        <v>707</v>
      </c>
      <c r="D88" s="497"/>
      <c r="E88" s="498"/>
      <c r="F88" s="335">
        <f>SUM(F89)</f>
        <v>0</v>
      </c>
    </row>
    <row r="89" spans="1:6" s="53" customFormat="1" ht="20.100000000000001" customHeight="1">
      <c r="A89" s="155"/>
      <c r="B89" s="115" t="s">
        <v>872</v>
      </c>
      <c r="C89" s="115" t="s">
        <v>900</v>
      </c>
      <c r="D89" s="115" t="s">
        <v>891</v>
      </c>
      <c r="E89" s="86" t="s">
        <v>709</v>
      </c>
      <c r="F89" s="336"/>
    </row>
    <row r="90" spans="1:6" s="113" customFormat="1" ht="20.100000000000001" customHeight="1">
      <c r="A90" s="261" t="s">
        <v>869</v>
      </c>
      <c r="B90" s="499" t="s">
        <v>711</v>
      </c>
      <c r="C90" s="500"/>
      <c r="D90" s="500"/>
      <c r="E90" s="501"/>
      <c r="F90" s="334">
        <f>SUM(F91+F94+F101+F108+F112+F119+F121+F124+F129)</f>
        <v>0</v>
      </c>
    </row>
    <row r="91" spans="1:6" s="113" customFormat="1" ht="20.100000000000001" customHeight="1">
      <c r="A91" s="154" t="s">
        <v>892</v>
      </c>
      <c r="B91" s="117" t="s">
        <v>867</v>
      </c>
      <c r="C91" s="496" t="s">
        <v>713</v>
      </c>
      <c r="D91" s="497"/>
      <c r="E91" s="498"/>
      <c r="F91" s="335">
        <f>SUM(F92:F93)</f>
        <v>0</v>
      </c>
    </row>
    <row r="92" spans="1:6" s="53" customFormat="1" ht="20.100000000000001" customHeight="1">
      <c r="A92" s="155"/>
      <c r="B92" s="115" t="s">
        <v>892</v>
      </c>
      <c r="C92" s="115" t="s">
        <v>867</v>
      </c>
      <c r="D92" s="115" t="s">
        <v>891</v>
      </c>
      <c r="E92" s="86" t="s">
        <v>715</v>
      </c>
      <c r="F92" s="336"/>
    </row>
    <row r="93" spans="1:6" s="53" customFormat="1" ht="20.100000000000001" customHeight="1">
      <c r="A93" s="155"/>
      <c r="B93" s="115" t="s">
        <v>892</v>
      </c>
      <c r="C93" s="115" t="s">
        <v>867</v>
      </c>
      <c r="D93" s="115" t="s">
        <v>868</v>
      </c>
      <c r="E93" s="86" t="s">
        <v>717</v>
      </c>
      <c r="F93" s="336"/>
    </row>
    <row r="94" spans="1:6" s="113" customFormat="1" ht="20.100000000000001" customHeight="1">
      <c r="A94" s="154" t="s">
        <v>892</v>
      </c>
      <c r="B94" s="117" t="s">
        <v>872</v>
      </c>
      <c r="C94" s="496" t="s">
        <v>719</v>
      </c>
      <c r="D94" s="497"/>
      <c r="E94" s="498"/>
      <c r="F94" s="335">
        <f>SUM(F95:F100)</f>
        <v>0</v>
      </c>
    </row>
    <row r="95" spans="1:6" s="53" customFormat="1" ht="20.100000000000001" customHeight="1">
      <c r="A95" s="155"/>
      <c r="B95" s="115" t="s">
        <v>892</v>
      </c>
      <c r="C95" s="115" t="s">
        <v>872</v>
      </c>
      <c r="D95" s="115" t="s">
        <v>891</v>
      </c>
      <c r="E95" s="86" t="s">
        <v>721</v>
      </c>
      <c r="F95" s="336"/>
    </row>
    <row r="96" spans="1:6" s="53" customFormat="1" ht="20.100000000000001" customHeight="1">
      <c r="A96" s="155"/>
      <c r="B96" s="115" t="s">
        <v>892</v>
      </c>
      <c r="C96" s="115" t="s">
        <v>872</v>
      </c>
      <c r="D96" s="115" t="s">
        <v>868</v>
      </c>
      <c r="E96" s="86" t="s">
        <v>723</v>
      </c>
      <c r="F96" s="336"/>
    </row>
    <row r="97" spans="1:6" s="53" customFormat="1" ht="20.100000000000001" customHeight="1">
      <c r="A97" s="155"/>
      <c r="B97" s="115" t="s">
        <v>892</v>
      </c>
      <c r="C97" s="115" t="s">
        <v>872</v>
      </c>
      <c r="D97" s="115" t="s">
        <v>869</v>
      </c>
      <c r="E97" s="86" t="s">
        <v>725</v>
      </c>
      <c r="F97" s="336"/>
    </row>
    <row r="98" spans="1:6" s="53" customFormat="1" ht="20.100000000000001" customHeight="1">
      <c r="A98" s="155"/>
      <c r="B98" s="115" t="s">
        <v>892</v>
      </c>
      <c r="C98" s="115" t="s">
        <v>872</v>
      </c>
      <c r="D98" s="115" t="s">
        <v>894</v>
      </c>
      <c r="E98" s="86" t="s">
        <v>727</v>
      </c>
      <c r="F98" s="336"/>
    </row>
    <row r="99" spans="1:6" s="53" customFormat="1" ht="20.100000000000001" customHeight="1">
      <c r="A99" s="155"/>
      <c r="B99" s="115" t="s">
        <v>892</v>
      </c>
      <c r="C99" s="115" t="s">
        <v>872</v>
      </c>
      <c r="D99" s="115" t="s">
        <v>870</v>
      </c>
      <c r="E99" s="86" t="s">
        <v>729</v>
      </c>
      <c r="F99" s="336"/>
    </row>
    <row r="100" spans="1:6" s="53" customFormat="1" ht="20.100000000000001" customHeight="1">
      <c r="A100" s="155"/>
      <c r="B100" s="115" t="s">
        <v>892</v>
      </c>
      <c r="C100" s="115" t="s">
        <v>872</v>
      </c>
      <c r="D100" s="115" t="s">
        <v>895</v>
      </c>
      <c r="E100" s="86" t="s">
        <v>885</v>
      </c>
      <c r="F100" s="336"/>
    </row>
    <row r="101" spans="1:6" s="113" customFormat="1" ht="20.100000000000001" customHeight="1">
      <c r="A101" s="154" t="s">
        <v>892</v>
      </c>
      <c r="B101" s="117" t="s">
        <v>892</v>
      </c>
      <c r="C101" s="496" t="s">
        <v>733</v>
      </c>
      <c r="D101" s="497"/>
      <c r="E101" s="498"/>
      <c r="F101" s="335">
        <f>SUM(F102:F107)</f>
        <v>0</v>
      </c>
    </row>
    <row r="102" spans="1:6" s="53" customFormat="1" ht="20.100000000000001" customHeight="1">
      <c r="A102" s="155"/>
      <c r="B102" s="115" t="s">
        <v>892</v>
      </c>
      <c r="C102" s="115" t="s">
        <v>892</v>
      </c>
      <c r="D102" s="115" t="s">
        <v>891</v>
      </c>
      <c r="E102" s="86" t="s">
        <v>735</v>
      </c>
      <c r="F102" s="336"/>
    </row>
    <row r="103" spans="1:6" s="53" customFormat="1" ht="20.100000000000001" customHeight="1">
      <c r="A103" s="155"/>
      <c r="B103" s="115" t="s">
        <v>892</v>
      </c>
      <c r="C103" s="115" t="s">
        <v>892</v>
      </c>
      <c r="D103" s="115" t="s">
        <v>868</v>
      </c>
      <c r="E103" s="86" t="s">
        <v>737</v>
      </c>
      <c r="F103" s="336"/>
    </row>
    <row r="104" spans="1:6" s="53" customFormat="1" ht="20.100000000000001" customHeight="1">
      <c r="A104" s="155"/>
      <c r="B104" s="115" t="s">
        <v>892</v>
      </c>
      <c r="C104" s="115" t="s">
        <v>892</v>
      </c>
      <c r="D104" s="115" t="s">
        <v>869</v>
      </c>
      <c r="E104" s="86" t="s">
        <v>739</v>
      </c>
      <c r="F104" s="336"/>
    </row>
    <row r="105" spans="1:6" s="53" customFormat="1" ht="20.100000000000001" customHeight="1">
      <c r="A105" s="155"/>
      <c r="B105" s="115" t="s">
        <v>892</v>
      </c>
      <c r="C105" s="115" t="s">
        <v>892</v>
      </c>
      <c r="D105" s="115" t="s">
        <v>894</v>
      </c>
      <c r="E105" s="86" t="s">
        <v>741</v>
      </c>
      <c r="F105" s="336"/>
    </row>
    <row r="106" spans="1:6" s="53" customFormat="1" ht="20.100000000000001" customHeight="1">
      <c r="A106" s="155"/>
      <c r="B106" s="115" t="s">
        <v>892</v>
      </c>
      <c r="C106" s="115" t="s">
        <v>892</v>
      </c>
      <c r="D106" s="115" t="s">
        <v>870</v>
      </c>
      <c r="E106" s="86" t="s">
        <v>743</v>
      </c>
      <c r="F106" s="336"/>
    </row>
    <row r="107" spans="1:6" s="53" customFormat="1" ht="20.100000000000001" customHeight="1">
      <c r="A107" s="155"/>
      <c r="B107" s="115" t="s">
        <v>892</v>
      </c>
      <c r="C107" s="115" t="s">
        <v>892</v>
      </c>
      <c r="D107" s="115" t="s">
        <v>895</v>
      </c>
      <c r="E107" s="86" t="s">
        <v>745</v>
      </c>
      <c r="F107" s="336"/>
    </row>
    <row r="108" spans="1:6" s="113" customFormat="1" ht="20.100000000000001" customHeight="1">
      <c r="A108" s="154" t="s">
        <v>892</v>
      </c>
      <c r="B108" s="117" t="s">
        <v>893</v>
      </c>
      <c r="C108" s="496" t="s">
        <v>747</v>
      </c>
      <c r="D108" s="497"/>
      <c r="E108" s="498"/>
      <c r="F108" s="335">
        <f>SUM(F109:F111)</f>
        <v>0</v>
      </c>
    </row>
    <row r="109" spans="1:6" s="53" customFormat="1" ht="20.100000000000001" customHeight="1">
      <c r="A109" s="155"/>
      <c r="B109" s="115" t="s">
        <v>892</v>
      </c>
      <c r="C109" s="115" t="s">
        <v>893</v>
      </c>
      <c r="D109" s="115" t="s">
        <v>891</v>
      </c>
      <c r="E109" s="86" t="s">
        <v>749</v>
      </c>
      <c r="F109" s="336"/>
    </row>
    <row r="110" spans="1:6" s="53" customFormat="1" ht="20.100000000000001" customHeight="1">
      <c r="A110" s="155"/>
      <c r="B110" s="115" t="s">
        <v>892</v>
      </c>
      <c r="C110" s="115" t="s">
        <v>893</v>
      </c>
      <c r="D110" s="115" t="s">
        <v>868</v>
      </c>
      <c r="E110" s="86" t="s">
        <v>751</v>
      </c>
      <c r="F110" s="336"/>
    </row>
    <row r="111" spans="1:6" s="53" customFormat="1" ht="20.100000000000001" customHeight="1">
      <c r="A111" s="155"/>
      <c r="B111" s="115" t="s">
        <v>892</v>
      </c>
      <c r="C111" s="115" t="s">
        <v>893</v>
      </c>
      <c r="D111" s="115" t="s">
        <v>869</v>
      </c>
      <c r="E111" s="86" t="s">
        <v>753</v>
      </c>
      <c r="F111" s="336"/>
    </row>
    <row r="112" spans="1:6" s="113" customFormat="1" ht="20.100000000000001" customHeight="1">
      <c r="A112" s="154" t="s">
        <v>892</v>
      </c>
      <c r="B112" s="117" t="s">
        <v>898</v>
      </c>
      <c r="C112" s="496" t="s">
        <v>755</v>
      </c>
      <c r="D112" s="497"/>
      <c r="E112" s="498"/>
      <c r="F112" s="335">
        <f>SUM(F113:F118)</f>
        <v>0</v>
      </c>
    </row>
    <row r="113" spans="1:6" s="53" customFormat="1" ht="20.100000000000001" customHeight="1">
      <c r="A113" s="155"/>
      <c r="B113" s="115" t="s">
        <v>892</v>
      </c>
      <c r="C113" s="115" t="s">
        <v>898</v>
      </c>
      <c r="D113" s="115" t="s">
        <v>891</v>
      </c>
      <c r="E113" s="86" t="s">
        <v>757</v>
      </c>
      <c r="F113" s="336"/>
    </row>
    <row r="114" spans="1:6" s="53" customFormat="1" ht="20.100000000000001" customHeight="1">
      <c r="A114" s="155"/>
      <c r="B114" s="115" t="s">
        <v>892</v>
      </c>
      <c r="C114" s="115" t="s">
        <v>898</v>
      </c>
      <c r="D114" s="115" t="s">
        <v>868</v>
      </c>
      <c r="E114" s="86" t="s">
        <v>759</v>
      </c>
      <c r="F114" s="336"/>
    </row>
    <row r="115" spans="1:6" s="53" customFormat="1" ht="20.100000000000001" customHeight="1">
      <c r="A115" s="155"/>
      <c r="B115" s="115" t="s">
        <v>892</v>
      </c>
      <c r="C115" s="115" t="s">
        <v>898</v>
      </c>
      <c r="D115" s="115" t="s">
        <v>869</v>
      </c>
      <c r="E115" s="86" t="s">
        <v>761</v>
      </c>
      <c r="F115" s="336"/>
    </row>
    <row r="116" spans="1:6" s="53" customFormat="1" ht="20.100000000000001" customHeight="1">
      <c r="A116" s="155"/>
      <c r="B116" s="115" t="s">
        <v>892</v>
      </c>
      <c r="C116" s="115" t="s">
        <v>898</v>
      </c>
      <c r="D116" s="115" t="s">
        <v>894</v>
      </c>
      <c r="E116" s="86" t="s">
        <v>763</v>
      </c>
      <c r="F116" s="336"/>
    </row>
    <row r="117" spans="1:6" s="53" customFormat="1" ht="20.100000000000001" customHeight="1">
      <c r="A117" s="155"/>
      <c r="B117" s="115" t="s">
        <v>892</v>
      </c>
      <c r="C117" s="115" t="s">
        <v>898</v>
      </c>
      <c r="D117" s="115" t="s">
        <v>870</v>
      </c>
      <c r="E117" s="86" t="s">
        <v>886</v>
      </c>
      <c r="F117" s="336"/>
    </row>
    <row r="118" spans="1:6" s="53" customFormat="1" ht="20.100000000000001" customHeight="1">
      <c r="A118" s="155"/>
      <c r="B118" s="115" t="s">
        <v>892</v>
      </c>
      <c r="C118" s="115" t="s">
        <v>898</v>
      </c>
      <c r="D118" s="115" t="s">
        <v>895</v>
      </c>
      <c r="E118" s="86" t="s">
        <v>767</v>
      </c>
      <c r="F118" s="336"/>
    </row>
    <row r="119" spans="1:6" s="113" customFormat="1" ht="20.100000000000001" customHeight="1">
      <c r="A119" s="154" t="s">
        <v>892</v>
      </c>
      <c r="B119" s="117" t="s">
        <v>899</v>
      </c>
      <c r="C119" s="496" t="s">
        <v>887</v>
      </c>
      <c r="D119" s="497"/>
      <c r="E119" s="498"/>
      <c r="F119" s="335">
        <f>SUM(F120)</f>
        <v>0</v>
      </c>
    </row>
    <row r="120" spans="1:6" s="53" customFormat="1" ht="20.100000000000001" customHeight="1">
      <c r="A120" s="155"/>
      <c r="B120" s="115" t="s">
        <v>892</v>
      </c>
      <c r="C120" s="115" t="s">
        <v>899</v>
      </c>
      <c r="D120" s="115" t="s">
        <v>891</v>
      </c>
      <c r="E120" s="86" t="s">
        <v>771</v>
      </c>
      <c r="F120" s="336"/>
    </row>
    <row r="121" spans="1:6" s="113" customFormat="1" ht="20.100000000000001" customHeight="1">
      <c r="A121" s="154" t="s">
        <v>892</v>
      </c>
      <c r="B121" s="117" t="s">
        <v>900</v>
      </c>
      <c r="C121" s="496" t="s">
        <v>773</v>
      </c>
      <c r="D121" s="497"/>
      <c r="E121" s="498"/>
      <c r="F121" s="335">
        <f>SUM(F122:F123)</f>
        <v>0</v>
      </c>
    </row>
    <row r="122" spans="1:6" s="53" customFormat="1" ht="20.100000000000001" customHeight="1">
      <c r="A122" s="155"/>
      <c r="B122" s="115" t="s">
        <v>892</v>
      </c>
      <c r="C122" s="115" t="s">
        <v>900</v>
      </c>
      <c r="D122" s="115" t="s">
        <v>891</v>
      </c>
      <c r="E122" s="86" t="s">
        <v>775</v>
      </c>
      <c r="F122" s="336"/>
    </row>
    <row r="123" spans="1:6" s="53" customFormat="1" ht="20.100000000000001" customHeight="1">
      <c r="A123" s="155"/>
      <c r="B123" s="115" t="s">
        <v>892</v>
      </c>
      <c r="C123" s="115" t="s">
        <v>900</v>
      </c>
      <c r="D123" s="115" t="s">
        <v>868</v>
      </c>
      <c r="E123" s="86" t="s">
        <v>777</v>
      </c>
      <c r="F123" s="336"/>
    </row>
    <row r="124" spans="1:6" s="113" customFormat="1" ht="20.100000000000001" customHeight="1">
      <c r="A124" s="154" t="s">
        <v>892</v>
      </c>
      <c r="B124" s="117" t="s">
        <v>901</v>
      </c>
      <c r="C124" s="496" t="s">
        <v>888</v>
      </c>
      <c r="D124" s="497"/>
      <c r="E124" s="498"/>
      <c r="F124" s="335">
        <f>SUM(F125:F128)</f>
        <v>0</v>
      </c>
    </row>
    <row r="125" spans="1:6" s="53" customFormat="1" ht="20.100000000000001" customHeight="1">
      <c r="A125" s="155"/>
      <c r="B125" s="115" t="s">
        <v>892</v>
      </c>
      <c r="C125" s="115" t="s">
        <v>901</v>
      </c>
      <c r="D125" s="115" t="s">
        <v>891</v>
      </c>
      <c r="E125" s="86" t="s">
        <v>781</v>
      </c>
      <c r="F125" s="336"/>
    </row>
    <row r="126" spans="1:6" s="53" customFormat="1" ht="20.100000000000001" customHeight="1">
      <c r="A126" s="155"/>
      <c r="B126" s="115" t="s">
        <v>892</v>
      </c>
      <c r="C126" s="115" t="s">
        <v>901</v>
      </c>
      <c r="D126" s="115" t="s">
        <v>868</v>
      </c>
      <c r="E126" s="86" t="s">
        <v>783</v>
      </c>
      <c r="F126" s="336"/>
    </row>
    <row r="127" spans="1:6" s="53" customFormat="1" ht="20.100000000000001" customHeight="1">
      <c r="A127" s="155"/>
      <c r="B127" s="115" t="s">
        <v>892</v>
      </c>
      <c r="C127" s="115" t="s">
        <v>901</v>
      </c>
      <c r="D127" s="115" t="s">
        <v>869</v>
      </c>
      <c r="E127" s="86" t="s">
        <v>785</v>
      </c>
      <c r="F127" s="336"/>
    </row>
    <row r="128" spans="1:6" s="53" customFormat="1" ht="20.100000000000001" customHeight="1">
      <c r="A128" s="155"/>
      <c r="B128" s="115" t="s">
        <v>892</v>
      </c>
      <c r="C128" s="115" t="s">
        <v>901</v>
      </c>
      <c r="D128" s="115" t="s">
        <v>894</v>
      </c>
      <c r="E128" s="86" t="s">
        <v>787</v>
      </c>
      <c r="F128" s="336"/>
    </row>
    <row r="129" spans="1:6" s="113" customFormat="1" ht="20.100000000000001" customHeight="1">
      <c r="A129" s="154" t="s">
        <v>892</v>
      </c>
      <c r="B129" s="117" t="s">
        <v>902</v>
      </c>
      <c r="C129" s="496" t="s">
        <v>789</v>
      </c>
      <c r="D129" s="497"/>
      <c r="E129" s="498"/>
      <c r="F129" s="335">
        <f>SUM(F130:F132)</f>
        <v>0</v>
      </c>
    </row>
    <row r="130" spans="1:6" s="53" customFormat="1" ht="20.100000000000001" customHeight="1">
      <c r="A130" s="155"/>
      <c r="B130" s="115" t="s">
        <v>892</v>
      </c>
      <c r="C130" s="115" t="s">
        <v>902</v>
      </c>
      <c r="D130" s="115" t="s">
        <v>891</v>
      </c>
      <c r="E130" s="86" t="s">
        <v>791</v>
      </c>
      <c r="F130" s="336"/>
    </row>
    <row r="131" spans="1:6" s="53" customFormat="1" ht="20.100000000000001" customHeight="1">
      <c r="A131" s="155"/>
      <c r="B131" s="115" t="s">
        <v>892</v>
      </c>
      <c r="C131" s="115" t="s">
        <v>902</v>
      </c>
      <c r="D131" s="115" t="s">
        <v>868</v>
      </c>
      <c r="E131" s="86" t="s">
        <v>793</v>
      </c>
      <c r="F131" s="336"/>
    </row>
    <row r="132" spans="1:6" s="53" customFormat="1" ht="20.100000000000001" customHeight="1">
      <c r="A132" s="155"/>
      <c r="B132" s="115" t="s">
        <v>892</v>
      </c>
      <c r="C132" s="115" t="s">
        <v>902</v>
      </c>
      <c r="D132" s="115" t="s">
        <v>869</v>
      </c>
      <c r="E132" s="86" t="s">
        <v>795</v>
      </c>
      <c r="F132" s="336"/>
    </row>
    <row r="133" spans="1:6" s="113" customFormat="1" ht="20.100000000000001" customHeight="1">
      <c r="A133" s="261" t="s">
        <v>894</v>
      </c>
      <c r="B133" s="499" t="s">
        <v>797</v>
      </c>
      <c r="C133" s="500"/>
      <c r="D133" s="500"/>
      <c r="E133" s="501"/>
      <c r="F133" s="334">
        <f>SUM(F134+F137+F141+F146)</f>
        <v>1908000</v>
      </c>
    </row>
    <row r="134" spans="1:6" s="113" customFormat="1" ht="20.100000000000001" customHeight="1">
      <c r="A134" s="154" t="s">
        <v>893</v>
      </c>
      <c r="B134" s="117" t="s">
        <v>867</v>
      </c>
      <c r="C134" s="496" t="s">
        <v>889</v>
      </c>
      <c r="D134" s="497"/>
      <c r="E134" s="498"/>
      <c r="F134" s="335">
        <f>SUM(F135:F136)</f>
        <v>1908000</v>
      </c>
    </row>
    <row r="135" spans="1:6" s="53" customFormat="1" ht="20.100000000000001" customHeight="1">
      <c r="A135" s="155"/>
      <c r="B135" s="115" t="s">
        <v>893</v>
      </c>
      <c r="C135" s="115" t="s">
        <v>867</v>
      </c>
      <c r="D135" s="115" t="s">
        <v>891</v>
      </c>
      <c r="E135" s="86" t="s">
        <v>801</v>
      </c>
      <c r="F135" s="336">
        <v>1908000</v>
      </c>
    </row>
    <row r="136" spans="1:6" s="53" customFormat="1" ht="20.100000000000001" customHeight="1">
      <c r="A136" s="155"/>
      <c r="B136" s="115" t="s">
        <v>893</v>
      </c>
      <c r="C136" s="115" t="s">
        <v>867</v>
      </c>
      <c r="D136" s="115" t="s">
        <v>868</v>
      </c>
      <c r="E136" s="86" t="s">
        <v>803</v>
      </c>
      <c r="F136" s="336"/>
    </row>
    <row r="137" spans="1:6" s="113" customFormat="1" ht="26.25" customHeight="1">
      <c r="A137" s="154" t="s">
        <v>893</v>
      </c>
      <c r="B137" s="117" t="s">
        <v>872</v>
      </c>
      <c r="C137" s="496" t="s">
        <v>805</v>
      </c>
      <c r="D137" s="497"/>
      <c r="E137" s="498"/>
      <c r="F137" s="335">
        <f>SUM(F138:F140)</f>
        <v>0</v>
      </c>
    </row>
    <row r="138" spans="1:6" s="53" customFormat="1" ht="20.100000000000001" customHeight="1">
      <c r="A138" s="155"/>
      <c r="B138" s="115" t="s">
        <v>893</v>
      </c>
      <c r="C138" s="115" t="s">
        <v>872</v>
      </c>
      <c r="D138" s="115" t="s">
        <v>891</v>
      </c>
      <c r="E138" s="86" t="s">
        <v>807</v>
      </c>
      <c r="F138" s="336"/>
    </row>
    <row r="139" spans="1:6" s="53" customFormat="1" ht="20.100000000000001" customHeight="1">
      <c r="A139" s="155"/>
      <c r="B139" s="115" t="s">
        <v>893</v>
      </c>
      <c r="C139" s="115" t="s">
        <v>872</v>
      </c>
      <c r="D139" s="115" t="s">
        <v>868</v>
      </c>
      <c r="E139" s="86" t="s">
        <v>809</v>
      </c>
      <c r="F139" s="336"/>
    </row>
    <row r="140" spans="1:6" s="53" customFormat="1" ht="20.100000000000001" customHeight="1">
      <c r="A140" s="155"/>
      <c r="B140" s="115" t="s">
        <v>893</v>
      </c>
      <c r="C140" s="115" t="s">
        <v>872</v>
      </c>
      <c r="D140" s="115" t="s">
        <v>869</v>
      </c>
      <c r="E140" s="86" t="s">
        <v>811</v>
      </c>
      <c r="F140" s="336"/>
    </row>
    <row r="141" spans="1:6" s="113" customFormat="1" ht="20.100000000000001" customHeight="1">
      <c r="A141" s="156" t="s">
        <v>893</v>
      </c>
      <c r="B141" s="117" t="s">
        <v>892</v>
      </c>
      <c r="C141" s="496" t="s">
        <v>813</v>
      </c>
      <c r="D141" s="497"/>
      <c r="E141" s="498"/>
      <c r="F141" s="335">
        <f>SUM(F142:F145)</f>
        <v>0</v>
      </c>
    </row>
    <row r="142" spans="1:6" s="53" customFormat="1" ht="20.100000000000001" customHeight="1">
      <c r="A142" s="155"/>
      <c r="B142" s="115" t="s">
        <v>893</v>
      </c>
      <c r="C142" s="115" t="s">
        <v>892</v>
      </c>
      <c r="D142" s="115" t="s">
        <v>891</v>
      </c>
      <c r="E142" s="86" t="s">
        <v>815</v>
      </c>
      <c r="F142" s="336"/>
    </row>
    <row r="143" spans="1:6" s="53" customFormat="1" ht="20.100000000000001" customHeight="1">
      <c r="A143" s="155"/>
      <c r="B143" s="115" t="s">
        <v>893</v>
      </c>
      <c r="C143" s="115" t="s">
        <v>892</v>
      </c>
      <c r="D143" s="115" t="s">
        <v>868</v>
      </c>
      <c r="E143" s="86" t="s">
        <v>890</v>
      </c>
      <c r="F143" s="336"/>
    </row>
    <row r="144" spans="1:6" s="53" customFormat="1" ht="20.100000000000001" customHeight="1">
      <c r="A144" s="155"/>
      <c r="B144" s="115" t="s">
        <v>893</v>
      </c>
      <c r="C144" s="115" t="s">
        <v>892</v>
      </c>
      <c r="D144" s="115" t="s">
        <v>869</v>
      </c>
      <c r="E144" s="86" t="s">
        <v>819</v>
      </c>
      <c r="F144" s="336"/>
    </row>
    <row r="145" spans="1:7" s="53" customFormat="1" ht="20.100000000000001" customHeight="1">
      <c r="A145" s="155"/>
      <c r="B145" s="115" t="s">
        <v>893</v>
      </c>
      <c r="C145" s="115" t="s">
        <v>892</v>
      </c>
      <c r="D145" s="115" t="s">
        <v>894</v>
      </c>
      <c r="E145" s="86" t="s">
        <v>1118</v>
      </c>
      <c r="F145" s="336"/>
    </row>
    <row r="146" spans="1:7" s="113" customFormat="1" ht="20.100000000000001" customHeight="1">
      <c r="A146" s="154" t="s">
        <v>893</v>
      </c>
      <c r="B146" s="117" t="s">
        <v>893</v>
      </c>
      <c r="C146" s="496" t="s">
        <v>823</v>
      </c>
      <c r="D146" s="497"/>
      <c r="E146" s="498"/>
      <c r="F146" s="335">
        <f>SUM(F147)</f>
        <v>0</v>
      </c>
    </row>
    <row r="147" spans="1:7" s="53" customFormat="1" ht="20.100000000000001" customHeight="1">
      <c r="A147" s="155"/>
      <c r="B147" s="115" t="s">
        <v>893</v>
      </c>
      <c r="C147" s="115" t="s">
        <v>893</v>
      </c>
      <c r="D147" s="115" t="s">
        <v>891</v>
      </c>
      <c r="E147" s="86" t="s">
        <v>1119</v>
      </c>
      <c r="F147" s="336"/>
    </row>
    <row r="148" spans="1:7" s="53" customFormat="1" ht="3.75" customHeight="1">
      <c r="A148" s="157"/>
      <c r="B148" s="150"/>
      <c r="C148" s="150"/>
      <c r="D148" s="150"/>
      <c r="E148" s="151"/>
      <c r="F148" s="338"/>
    </row>
    <row r="149" spans="1:7" s="112" customFormat="1" ht="22.5" customHeight="1">
      <c r="A149" s="502" t="s">
        <v>0</v>
      </c>
      <c r="B149" s="503"/>
      <c r="C149" s="503"/>
      <c r="D149" s="503"/>
      <c r="E149" s="504"/>
      <c r="F149" s="337">
        <f>SUM(F5+F44+F90+F133)</f>
        <v>150795187</v>
      </c>
      <c r="G149" s="114"/>
    </row>
    <row r="150" spans="1:7" ht="2.25" customHeight="1">
      <c r="A150" s="26"/>
      <c r="B150" s="26"/>
      <c r="C150" s="26"/>
      <c r="D150" s="26"/>
      <c r="E150" s="27"/>
      <c r="F150" s="54"/>
    </row>
    <row r="151" spans="1:7" ht="25.5" hidden="1" customHeight="1">
      <c r="A151" s="26"/>
      <c r="B151" s="26"/>
      <c r="C151" s="26"/>
      <c r="D151" s="26"/>
      <c r="E151" s="27"/>
      <c r="F151" s="54"/>
    </row>
    <row r="152" spans="1:7" ht="25.5" hidden="1" customHeight="1">
      <c r="A152" s="26"/>
      <c r="B152" s="26"/>
      <c r="C152" s="26"/>
      <c r="D152" s="26"/>
      <c r="E152" s="27"/>
      <c r="F152" s="54"/>
    </row>
    <row r="153" spans="1:7" ht="25.5" hidden="1" customHeight="1">
      <c r="A153" s="26"/>
      <c r="B153" s="26"/>
      <c r="C153" s="26"/>
      <c r="D153" s="26"/>
      <c r="E153" s="27"/>
      <c r="F153" s="54"/>
    </row>
    <row r="154" spans="1:7" ht="25.5" hidden="1" customHeight="1">
      <c r="A154" s="26"/>
      <c r="B154" s="26"/>
      <c r="C154" s="26"/>
      <c r="D154" s="26"/>
      <c r="E154" s="27"/>
      <c r="F154" s="54"/>
    </row>
    <row r="155" spans="1:7" ht="25.5" hidden="1" customHeight="1">
      <c r="A155" s="26"/>
      <c r="B155" s="26"/>
      <c r="C155" s="26"/>
      <c r="D155" s="26"/>
      <c r="E155" s="27"/>
      <c r="F155" s="54"/>
    </row>
    <row r="156" spans="1:7" ht="25.5" hidden="1" customHeight="1">
      <c r="A156" s="26"/>
      <c r="B156" s="26"/>
      <c r="C156" s="26"/>
      <c r="D156" s="26"/>
      <c r="E156" s="27"/>
      <c r="F156" s="54"/>
    </row>
    <row r="157" spans="1:7" ht="25.5" hidden="1" customHeight="1">
      <c r="A157" s="26"/>
      <c r="B157" s="26"/>
      <c r="C157" s="26"/>
      <c r="D157" s="26"/>
      <c r="E157" s="27"/>
      <c r="F157" s="54"/>
    </row>
    <row r="158" spans="1:7" ht="25.5" hidden="1" customHeight="1">
      <c r="A158" s="26"/>
      <c r="B158" s="26"/>
      <c r="C158" s="26"/>
      <c r="D158" s="26"/>
      <c r="E158" s="28"/>
      <c r="F158" s="54"/>
    </row>
    <row r="159" spans="1:7" ht="25.5" hidden="1" customHeight="1">
      <c r="A159" s="26"/>
      <c r="B159" s="26"/>
      <c r="C159" s="26"/>
      <c r="D159" s="26"/>
      <c r="E159" s="27"/>
      <c r="F159" s="54"/>
    </row>
    <row r="160" spans="1:7" ht="25.5" hidden="1" customHeight="1">
      <c r="A160" s="26"/>
      <c r="B160" s="26"/>
      <c r="C160" s="26"/>
      <c r="D160" s="26"/>
      <c r="E160" s="27"/>
      <c r="F160" s="54"/>
    </row>
    <row r="161" spans="1:6" ht="25.5" hidden="1" customHeight="1">
      <c r="A161" s="26"/>
      <c r="B161" s="26"/>
      <c r="C161" s="26"/>
      <c r="D161" s="26"/>
      <c r="E161" s="27"/>
      <c r="F161" s="54"/>
    </row>
    <row r="162" spans="1:6" ht="25.5" hidden="1" customHeight="1">
      <c r="A162" s="26"/>
      <c r="B162" s="26"/>
      <c r="C162" s="26"/>
      <c r="D162" s="26"/>
      <c r="E162" s="28"/>
      <c r="F162" s="54"/>
    </row>
    <row r="163" spans="1:6" ht="25.5" hidden="1" customHeight="1">
      <c r="A163" s="26"/>
      <c r="B163" s="26"/>
      <c r="C163" s="26"/>
      <c r="D163" s="26"/>
      <c r="E163" s="27"/>
      <c r="F163" s="54"/>
    </row>
    <row r="164" spans="1:6" ht="25.5" hidden="1" customHeight="1">
      <c r="A164" s="26"/>
      <c r="B164" s="26"/>
      <c r="C164" s="26"/>
      <c r="D164" s="26"/>
      <c r="E164" s="27"/>
      <c r="F164" s="54"/>
    </row>
    <row r="165" spans="1:6" ht="25.5" hidden="1" customHeight="1">
      <c r="A165" s="26"/>
      <c r="B165" s="26"/>
      <c r="C165" s="26"/>
      <c r="D165" s="26"/>
      <c r="E165" s="27"/>
      <c r="F165" s="54"/>
    </row>
    <row r="166" spans="1:6" ht="25.5" hidden="1" customHeight="1">
      <c r="A166" s="26"/>
      <c r="B166" s="26"/>
      <c r="C166" s="26"/>
      <c r="D166" s="26"/>
      <c r="E166" s="27"/>
      <c r="F166" s="54"/>
    </row>
    <row r="167" spans="1:6" ht="25.5" hidden="1" customHeight="1">
      <c r="A167" s="26"/>
      <c r="B167" s="26"/>
      <c r="C167" s="26"/>
      <c r="D167" s="26"/>
      <c r="E167" s="27"/>
      <c r="F167" s="54"/>
    </row>
    <row r="168" spans="1:6" ht="25.5" hidden="1" customHeight="1">
      <c r="A168" s="26"/>
      <c r="B168" s="26"/>
      <c r="C168" s="26"/>
      <c r="D168" s="26"/>
      <c r="E168" s="27"/>
      <c r="F168" s="54"/>
    </row>
    <row r="169" spans="1:6" ht="25.5" hidden="1" customHeight="1">
      <c r="A169" s="26"/>
      <c r="B169" s="26"/>
      <c r="C169" s="26"/>
      <c r="D169" s="26"/>
      <c r="E169" s="27"/>
      <c r="F169" s="54"/>
    </row>
    <row r="170" spans="1:6" ht="25.5" hidden="1" customHeight="1">
      <c r="A170" s="26"/>
      <c r="B170" s="26"/>
      <c r="C170" s="26"/>
      <c r="D170" s="26"/>
      <c r="E170" s="27"/>
      <c r="F170" s="54"/>
    </row>
    <row r="171" spans="1:6" ht="25.5" hidden="1" customHeight="1">
      <c r="A171" s="26"/>
      <c r="B171" s="26"/>
      <c r="C171" s="26"/>
      <c r="D171" s="26"/>
      <c r="E171" s="27"/>
      <c r="F171" s="54"/>
    </row>
    <row r="172" spans="1:6" ht="25.5" hidden="1" customHeight="1">
      <c r="A172" s="26"/>
      <c r="B172" s="26"/>
      <c r="C172" s="26"/>
      <c r="D172" s="26"/>
      <c r="E172" s="28"/>
      <c r="F172" s="54"/>
    </row>
    <row r="173" spans="1:6" ht="25.5" hidden="1" customHeight="1">
      <c r="A173" s="26"/>
      <c r="B173" s="26"/>
      <c r="C173" s="26"/>
      <c r="D173" s="26"/>
      <c r="E173" s="27"/>
      <c r="F173" s="54"/>
    </row>
    <row r="174" spans="1:6" ht="25.5" hidden="1" customHeight="1">
      <c r="A174" s="26"/>
      <c r="B174" s="26"/>
      <c r="C174" s="26"/>
      <c r="D174" s="26"/>
      <c r="E174" s="27"/>
      <c r="F174" s="54"/>
    </row>
    <row r="175" spans="1:6" ht="25.5" hidden="1" customHeight="1">
      <c r="A175" s="26"/>
      <c r="B175" s="26"/>
      <c r="C175" s="26"/>
      <c r="D175" s="26"/>
      <c r="E175" s="27"/>
      <c r="F175" s="54"/>
    </row>
    <row r="176" spans="1:6" ht="25.5" hidden="1" customHeight="1">
      <c r="A176" s="26"/>
      <c r="B176" s="26"/>
      <c r="C176" s="26"/>
      <c r="D176" s="26"/>
      <c r="E176" s="27"/>
      <c r="F176" s="54"/>
    </row>
    <row r="177" spans="1:6" ht="25.5" hidden="1" customHeight="1">
      <c r="A177" s="26"/>
      <c r="B177" s="26"/>
      <c r="C177" s="26"/>
      <c r="D177" s="26"/>
      <c r="E177" s="27"/>
      <c r="F177" s="54"/>
    </row>
    <row r="178" spans="1:6" ht="25.5" hidden="1" customHeight="1">
      <c r="A178" s="26"/>
      <c r="B178" s="26"/>
      <c r="C178" s="26"/>
      <c r="D178" s="26"/>
      <c r="E178" s="27"/>
      <c r="F178" s="54"/>
    </row>
    <row r="179" spans="1:6" ht="25.5" hidden="1" customHeight="1">
      <c r="A179" s="26"/>
      <c r="B179" s="26"/>
      <c r="C179" s="26"/>
      <c r="D179" s="26"/>
      <c r="E179" s="27"/>
      <c r="F179" s="54"/>
    </row>
    <row r="180" spans="1:6" ht="25.5" hidden="1" customHeight="1">
      <c r="A180" s="26"/>
      <c r="B180" s="26"/>
      <c r="C180" s="26"/>
      <c r="D180" s="26"/>
      <c r="E180" s="27"/>
      <c r="F180" s="54"/>
    </row>
    <row r="181" spans="1:6" ht="25.5" hidden="1" customHeight="1">
      <c r="A181" s="26"/>
      <c r="B181" s="26"/>
      <c r="C181" s="26"/>
      <c r="D181" s="26"/>
      <c r="E181" s="27"/>
      <c r="F181" s="54"/>
    </row>
    <row r="182" spans="1:6" ht="25.5" hidden="1" customHeight="1">
      <c r="A182" s="26"/>
      <c r="B182" s="26"/>
      <c r="C182" s="26"/>
      <c r="D182" s="26"/>
      <c r="E182" s="28"/>
      <c r="F182" s="54"/>
    </row>
    <row r="183" spans="1:6" ht="25.5" hidden="1" customHeight="1">
      <c r="A183" s="26"/>
      <c r="B183" s="26"/>
      <c r="C183" s="26"/>
      <c r="D183" s="26"/>
      <c r="E183" s="27"/>
      <c r="F183" s="54"/>
    </row>
    <row r="184" spans="1:6" ht="25.5" hidden="1" customHeight="1">
      <c r="A184" s="26"/>
      <c r="B184" s="26"/>
      <c r="C184" s="26"/>
      <c r="D184" s="26"/>
      <c r="E184" s="27"/>
      <c r="F184" s="54"/>
    </row>
    <row r="185" spans="1:6" ht="25.5" hidden="1" customHeight="1">
      <c r="A185" s="26"/>
      <c r="B185" s="26"/>
      <c r="C185" s="26"/>
      <c r="D185" s="26"/>
      <c r="E185" s="27"/>
      <c r="F185" s="54"/>
    </row>
    <row r="186" spans="1:6" ht="25.5" hidden="1" customHeight="1">
      <c r="A186" s="26"/>
      <c r="B186" s="26"/>
      <c r="C186" s="26"/>
      <c r="D186" s="26"/>
      <c r="E186" s="27"/>
      <c r="F186" s="54"/>
    </row>
    <row r="187" spans="1:6" ht="25.5" hidden="1" customHeight="1">
      <c r="A187" s="26"/>
      <c r="B187" s="26"/>
      <c r="C187" s="26"/>
      <c r="D187" s="26"/>
      <c r="E187" s="27"/>
      <c r="F187" s="54"/>
    </row>
    <row r="188" spans="1:6" ht="25.5" hidden="1" customHeight="1">
      <c r="A188" s="26"/>
      <c r="B188" s="26"/>
      <c r="C188" s="26"/>
      <c r="D188" s="26"/>
      <c r="E188" s="27"/>
      <c r="F188" s="54"/>
    </row>
    <row r="189" spans="1:6" ht="25.5" hidden="1" customHeight="1">
      <c r="A189" s="26"/>
      <c r="B189" s="26"/>
      <c r="C189" s="26"/>
      <c r="D189" s="26"/>
      <c r="E189" s="27"/>
      <c r="F189" s="54"/>
    </row>
    <row r="190" spans="1:6" ht="25.5" hidden="1" customHeight="1">
      <c r="A190" s="26"/>
      <c r="B190" s="26"/>
      <c r="C190" s="26"/>
      <c r="D190" s="26"/>
      <c r="E190" s="28"/>
      <c r="F190" s="54"/>
    </row>
    <row r="191" spans="1:6" ht="25.5" hidden="1" customHeight="1">
      <c r="A191" s="26"/>
      <c r="B191" s="26"/>
      <c r="C191" s="26"/>
      <c r="D191" s="26"/>
      <c r="E191" s="27"/>
      <c r="F191" s="54"/>
    </row>
    <row r="192" spans="1:6" ht="25.5" hidden="1" customHeight="1">
      <c r="A192" s="26"/>
      <c r="B192" s="26"/>
      <c r="C192" s="26"/>
      <c r="D192" s="26"/>
      <c r="E192" s="27"/>
      <c r="F192" s="54"/>
    </row>
    <row r="193" spans="1:6" ht="25.5" hidden="1" customHeight="1">
      <c r="A193" s="26"/>
      <c r="B193" s="26"/>
      <c r="C193" s="26"/>
      <c r="D193" s="26"/>
      <c r="E193" s="28"/>
      <c r="F193" s="54"/>
    </row>
    <row r="194" spans="1:6" ht="25.5" hidden="1" customHeight="1">
      <c r="A194" s="26"/>
      <c r="B194" s="26"/>
      <c r="C194" s="26"/>
      <c r="D194" s="26"/>
      <c r="E194" s="27"/>
      <c r="F194" s="54"/>
    </row>
    <row r="195" spans="1:6" ht="25.5" hidden="1" customHeight="1">
      <c r="A195" s="26"/>
      <c r="B195" s="26"/>
      <c r="C195" s="26"/>
      <c r="D195" s="26"/>
      <c r="E195" s="27"/>
      <c r="F195" s="54"/>
    </row>
    <row r="196" spans="1:6" ht="25.5" hidden="1" customHeight="1">
      <c r="A196" s="26"/>
      <c r="B196" s="26"/>
      <c r="C196" s="26"/>
      <c r="D196" s="26"/>
      <c r="E196" s="27"/>
      <c r="F196" s="54"/>
    </row>
    <row r="197" spans="1:6" ht="25.5" hidden="1" customHeight="1">
      <c r="A197" s="26"/>
      <c r="B197" s="26"/>
      <c r="C197" s="26"/>
      <c r="D197" s="26"/>
      <c r="E197" s="27"/>
      <c r="F197" s="54"/>
    </row>
    <row r="198" spans="1:6" ht="25.5" hidden="1" customHeight="1">
      <c r="A198" s="26"/>
      <c r="B198" s="26"/>
      <c r="C198" s="26"/>
      <c r="D198" s="26"/>
      <c r="E198" s="27"/>
      <c r="F198" s="54"/>
    </row>
    <row r="199" spans="1:6" ht="25.5" hidden="1" customHeight="1">
      <c r="A199" s="26"/>
      <c r="B199" s="26"/>
      <c r="C199" s="26"/>
      <c r="D199" s="26"/>
      <c r="E199" s="28"/>
      <c r="F199" s="54"/>
    </row>
    <row r="200" spans="1:6" ht="25.5" hidden="1" customHeight="1">
      <c r="A200" s="26"/>
      <c r="B200" s="26"/>
      <c r="C200" s="26"/>
      <c r="D200" s="26"/>
      <c r="E200" s="27"/>
      <c r="F200" s="54"/>
    </row>
    <row r="201" spans="1:6" ht="25.5" hidden="1" customHeight="1">
      <c r="A201" s="26"/>
      <c r="B201" s="26"/>
      <c r="C201" s="26"/>
      <c r="D201" s="26"/>
      <c r="E201" s="27"/>
      <c r="F201" s="54"/>
    </row>
    <row r="202" spans="1:6" ht="25.5" hidden="1" customHeight="1">
      <c r="A202" s="26"/>
      <c r="B202" s="26"/>
      <c r="C202" s="26"/>
      <c r="D202" s="26"/>
      <c r="E202" s="27"/>
      <c r="F202" s="54"/>
    </row>
    <row r="203" spans="1:6" ht="25.5" hidden="1" customHeight="1">
      <c r="A203" s="26"/>
      <c r="B203" s="26"/>
      <c r="C203" s="26"/>
      <c r="D203" s="26"/>
      <c r="E203" s="28"/>
      <c r="F203" s="54"/>
    </row>
    <row r="204" spans="1:6" ht="25.5" hidden="1" customHeight="1">
      <c r="A204" s="26"/>
      <c r="B204" s="26"/>
      <c r="C204" s="26"/>
      <c r="D204" s="26"/>
      <c r="E204" s="27"/>
      <c r="F204" s="54"/>
    </row>
    <row r="205" spans="1:6" ht="25.5" hidden="1" customHeight="1">
      <c r="A205" s="26"/>
      <c r="B205" s="26"/>
      <c r="C205" s="26"/>
      <c r="D205" s="26"/>
      <c r="E205" s="27"/>
      <c r="F205" s="54"/>
    </row>
    <row r="206" spans="1:6" ht="25.5" hidden="1" customHeight="1">
      <c r="A206" s="26"/>
      <c r="B206" s="26"/>
      <c r="C206" s="26"/>
      <c r="D206" s="26"/>
      <c r="E206" s="27"/>
      <c r="F206" s="54"/>
    </row>
    <row r="207" spans="1:6" ht="25.5" hidden="1" customHeight="1">
      <c r="A207" s="26"/>
      <c r="B207" s="26"/>
      <c r="C207" s="26"/>
      <c r="D207" s="26"/>
      <c r="E207" s="27"/>
      <c r="F207" s="54"/>
    </row>
    <row r="208" spans="1:6" ht="25.5" hidden="1" customHeight="1">
      <c r="A208" s="26"/>
      <c r="B208" s="26"/>
      <c r="C208" s="26"/>
      <c r="D208" s="26"/>
      <c r="E208" s="27"/>
      <c r="F208" s="54"/>
    </row>
    <row r="209" spans="1:6" ht="25.5" hidden="1" customHeight="1">
      <c r="A209" s="26"/>
      <c r="B209" s="26"/>
      <c r="C209" s="26"/>
      <c r="D209" s="26"/>
      <c r="E209" s="27"/>
      <c r="F209" s="54"/>
    </row>
    <row r="210" spans="1:6" ht="25.5" hidden="1" customHeight="1">
      <c r="A210" s="26"/>
      <c r="B210" s="26"/>
      <c r="C210" s="26"/>
      <c r="D210" s="26"/>
      <c r="E210" s="27"/>
      <c r="F210" s="54"/>
    </row>
    <row r="211" spans="1:6" ht="25.5" hidden="1" customHeight="1">
      <c r="A211" s="26"/>
      <c r="B211" s="26"/>
      <c r="C211" s="26"/>
      <c r="D211" s="26"/>
      <c r="E211" s="27"/>
      <c r="F211" s="54"/>
    </row>
    <row r="212" spans="1:6" ht="25.5" hidden="1" customHeight="1">
      <c r="A212" s="26"/>
      <c r="B212" s="26"/>
      <c r="C212" s="26"/>
      <c r="D212" s="26"/>
      <c r="E212" s="27"/>
      <c r="F212" s="54"/>
    </row>
    <row r="213" spans="1:6" ht="25.5" hidden="1" customHeight="1">
      <c r="A213" s="26"/>
      <c r="B213" s="26"/>
      <c r="C213" s="26"/>
      <c r="D213" s="26"/>
      <c r="E213" s="28"/>
      <c r="F213" s="54"/>
    </row>
    <row r="214" spans="1:6" ht="25.5" hidden="1" customHeight="1">
      <c r="A214" s="26"/>
      <c r="B214" s="26"/>
      <c r="C214" s="26"/>
      <c r="D214" s="26"/>
      <c r="E214" s="28"/>
      <c r="F214" s="54"/>
    </row>
    <row r="215" spans="1:6" ht="25.5" hidden="1" customHeight="1">
      <c r="A215" s="26"/>
      <c r="B215" s="26"/>
      <c r="C215" s="26"/>
      <c r="D215" s="26"/>
      <c r="E215" s="27"/>
      <c r="F215" s="54"/>
    </row>
    <row r="216" spans="1:6" ht="25.5" hidden="1" customHeight="1">
      <c r="A216" s="26"/>
      <c r="B216" s="26"/>
      <c r="C216" s="26"/>
      <c r="D216" s="26"/>
      <c r="E216" s="27"/>
      <c r="F216" s="54"/>
    </row>
    <row r="217" spans="1:6" ht="25.5" hidden="1" customHeight="1">
      <c r="A217" s="26"/>
      <c r="B217" s="26"/>
      <c r="C217" s="26"/>
      <c r="D217" s="26"/>
      <c r="E217" s="27"/>
      <c r="F217" s="54"/>
    </row>
    <row r="218" spans="1:6" ht="25.5" hidden="1" customHeight="1">
      <c r="A218" s="26"/>
      <c r="B218" s="26"/>
      <c r="C218" s="26"/>
      <c r="D218" s="26"/>
      <c r="E218" s="27"/>
      <c r="F218" s="54"/>
    </row>
    <row r="219" spans="1:6" ht="25.5" hidden="1" customHeight="1">
      <c r="A219" s="26"/>
      <c r="B219" s="26"/>
      <c r="C219" s="26"/>
      <c r="D219" s="26"/>
      <c r="E219" s="27"/>
      <c r="F219" s="54"/>
    </row>
    <row r="220" spans="1:6" ht="25.5" hidden="1" customHeight="1">
      <c r="A220" s="26"/>
      <c r="B220" s="26"/>
      <c r="C220" s="26"/>
      <c r="D220" s="26"/>
      <c r="E220" s="27"/>
      <c r="F220" s="54"/>
    </row>
    <row r="221" spans="1:6" ht="25.5" hidden="1" customHeight="1">
      <c r="A221" s="26"/>
      <c r="B221" s="26"/>
      <c r="C221" s="26"/>
      <c r="D221" s="26"/>
      <c r="E221" s="27"/>
      <c r="F221" s="54"/>
    </row>
    <row r="222" spans="1:6" ht="25.5" hidden="1" customHeight="1">
      <c r="A222" s="26"/>
      <c r="B222" s="26"/>
      <c r="C222" s="26"/>
      <c r="D222" s="26"/>
      <c r="E222" s="27"/>
      <c r="F222" s="54"/>
    </row>
    <row r="223" spans="1:6" ht="25.5" hidden="1" customHeight="1">
      <c r="A223" s="26"/>
      <c r="B223" s="26"/>
      <c r="C223" s="26"/>
      <c r="D223" s="26"/>
      <c r="E223" s="27"/>
      <c r="F223" s="54"/>
    </row>
    <row r="224" spans="1:6" ht="25.5" hidden="1" customHeight="1">
      <c r="A224" s="26"/>
      <c r="B224" s="26"/>
      <c r="C224" s="26"/>
      <c r="D224" s="26"/>
      <c r="E224" s="28"/>
      <c r="F224" s="54"/>
    </row>
    <row r="225" spans="1:6" ht="25.5" hidden="1" customHeight="1">
      <c r="A225" s="26"/>
      <c r="B225" s="26"/>
      <c r="C225" s="26"/>
      <c r="D225" s="26"/>
      <c r="E225" s="27"/>
      <c r="F225" s="54"/>
    </row>
    <row r="226" spans="1:6" ht="25.5" hidden="1" customHeight="1">
      <c r="A226" s="26"/>
      <c r="B226" s="26"/>
      <c r="C226" s="26"/>
      <c r="D226" s="26"/>
      <c r="E226" s="27"/>
      <c r="F226" s="54"/>
    </row>
    <row r="227" spans="1:6" ht="25.5" hidden="1" customHeight="1">
      <c r="A227" s="26"/>
      <c r="B227" s="26"/>
      <c r="C227" s="26"/>
      <c r="D227" s="26"/>
      <c r="E227" s="27"/>
      <c r="F227" s="54"/>
    </row>
    <row r="228" spans="1:6" ht="25.5" hidden="1" customHeight="1">
      <c r="A228" s="26"/>
      <c r="B228" s="26"/>
      <c r="C228" s="26"/>
      <c r="D228" s="26"/>
      <c r="E228" s="27"/>
      <c r="F228" s="54"/>
    </row>
    <row r="229" spans="1:6" ht="25.5" hidden="1" customHeight="1">
      <c r="A229" s="26"/>
      <c r="B229" s="26"/>
      <c r="C229" s="26"/>
      <c r="D229" s="26"/>
      <c r="E229" s="27"/>
      <c r="F229" s="54"/>
    </row>
    <row r="230" spans="1:6" ht="25.5" hidden="1" customHeight="1">
      <c r="A230" s="26"/>
      <c r="B230" s="26"/>
      <c r="C230" s="26"/>
      <c r="D230" s="26"/>
      <c r="E230" s="27"/>
      <c r="F230" s="54"/>
    </row>
    <row r="231" spans="1:6" ht="25.5" hidden="1" customHeight="1">
      <c r="A231" s="26"/>
      <c r="B231" s="26"/>
      <c r="C231" s="26"/>
      <c r="D231" s="26"/>
      <c r="E231" s="27"/>
      <c r="F231" s="54"/>
    </row>
    <row r="232" spans="1:6" ht="25.5" hidden="1" customHeight="1">
      <c r="A232" s="26"/>
      <c r="B232" s="26"/>
      <c r="C232" s="26"/>
      <c r="D232" s="26"/>
      <c r="E232" s="27"/>
      <c r="F232" s="54"/>
    </row>
    <row r="233" spans="1:6" ht="25.5" hidden="1" customHeight="1">
      <c r="A233" s="26"/>
      <c r="B233" s="26"/>
      <c r="C233" s="26"/>
      <c r="D233" s="26"/>
      <c r="E233" s="27"/>
      <c r="F233" s="54"/>
    </row>
    <row r="234" spans="1:6" ht="25.5" hidden="1" customHeight="1">
      <c r="A234" s="26"/>
      <c r="B234" s="26"/>
      <c r="C234" s="26"/>
      <c r="D234" s="26"/>
      <c r="E234" s="28"/>
      <c r="F234" s="54"/>
    </row>
    <row r="235" spans="1:6" ht="25.5" hidden="1" customHeight="1">
      <c r="A235" s="26"/>
      <c r="B235" s="26"/>
      <c r="C235" s="26"/>
      <c r="D235" s="26"/>
      <c r="E235" s="27"/>
      <c r="F235" s="54"/>
    </row>
    <row r="236" spans="1:6" ht="25.5" hidden="1" customHeight="1">
      <c r="A236" s="26"/>
      <c r="B236" s="26"/>
      <c r="C236" s="26"/>
      <c r="D236" s="26"/>
      <c r="E236" s="27"/>
      <c r="F236" s="54"/>
    </row>
    <row r="237" spans="1:6" ht="25.5" hidden="1" customHeight="1">
      <c r="A237" s="26"/>
      <c r="B237" s="26"/>
      <c r="C237" s="26"/>
      <c r="D237" s="26"/>
      <c r="E237" s="27"/>
      <c r="F237" s="54"/>
    </row>
    <row r="238" spans="1:6" ht="25.5" hidden="1" customHeight="1">
      <c r="A238" s="26"/>
      <c r="B238" s="26"/>
      <c r="C238" s="26"/>
      <c r="D238" s="26"/>
      <c r="E238" s="27"/>
      <c r="F238" s="54"/>
    </row>
    <row r="239" spans="1:6" ht="25.5" hidden="1" customHeight="1">
      <c r="A239" s="26"/>
      <c r="B239" s="26"/>
      <c r="C239" s="26"/>
      <c r="D239" s="26"/>
      <c r="E239" s="27"/>
      <c r="F239" s="54"/>
    </row>
    <row r="240" spans="1:6" ht="25.5" hidden="1" customHeight="1">
      <c r="A240" s="26"/>
      <c r="B240" s="26"/>
      <c r="C240" s="26"/>
      <c r="D240" s="26"/>
      <c r="E240" s="27"/>
      <c r="F240" s="54"/>
    </row>
    <row r="241" spans="1:6" ht="25.5" hidden="1" customHeight="1">
      <c r="A241" s="26"/>
      <c r="B241" s="26"/>
      <c r="C241" s="26"/>
      <c r="D241" s="26"/>
      <c r="E241" s="27"/>
      <c r="F241" s="54"/>
    </row>
    <row r="242" spans="1:6" ht="25.5" hidden="1" customHeight="1">
      <c r="A242" s="26"/>
      <c r="B242" s="26"/>
      <c r="C242" s="26"/>
      <c r="D242" s="26"/>
      <c r="E242" s="27"/>
      <c r="F242" s="54"/>
    </row>
    <row r="243" spans="1:6" ht="25.5" hidden="1" customHeight="1">
      <c r="A243" s="26"/>
      <c r="B243" s="26"/>
      <c r="C243" s="26"/>
      <c r="D243" s="26"/>
      <c r="E243" s="27"/>
      <c r="F243" s="54"/>
    </row>
    <row r="244" spans="1:6" ht="25.5" hidden="1" customHeight="1">
      <c r="A244" s="26"/>
      <c r="B244" s="26"/>
      <c r="C244" s="26"/>
      <c r="D244" s="26"/>
      <c r="E244" s="28"/>
      <c r="F244" s="54"/>
    </row>
    <row r="245" spans="1:6" ht="25.5" hidden="1" customHeight="1">
      <c r="A245" s="26"/>
      <c r="B245" s="26"/>
      <c r="C245" s="26"/>
      <c r="D245" s="26"/>
      <c r="E245" s="27"/>
      <c r="F245" s="54"/>
    </row>
    <row r="246" spans="1:6" ht="25.5" hidden="1" customHeight="1">
      <c r="A246" s="26"/>
      <c r="B246" s="26"/>
      <c r="C246" s="26"/>
      <c r="D246" s="26"/>
      <c r="E246" s="27"/>
      <c r="F246" s="54"/>
    </row>
    <row r="247" spans="1:6" ht="25.5" hidden="1" customHeight="1">
      <c r="A247" s="26"/>
      <c r="B247" s="26"/>
      <c r="C247" s="26"/>
      <c r="D247" s="26"/>
      <c r="E247" s="27"/>
      <c r="F247" s="54"/>
    </row>
    <row r="248" spans="1:6" ht="25.5" hidden="1" customHeight="1">
      <c r="A248" s="26"/>
      <c r="B248" s="26"/>
      <c r="C248" s="26"/>
      <c r="D248" s="26"/>
      <c r="E248" s="27"/>
      <c r="F248" s="54"/>
    </row>
    <row r="249" spans="1:6" ht="25.5" hidden="1" customHeight="1">
      <c r="A249" s="26"/>
      <c r="B249" s="26"/>
      <c r="C249" s="26"/>
      <c r="D249" s="26"/>
      <c r="E249" s="27"/>
      <c r="F249" s="54"/>
    </row>
    <row r="250" spans="1:6" ht="25.5" hidden="1" customHeight="1">
      <c r="A250" s="26"/>
      <c r="B250" s="26"/>
      <c r="C250" s="26"/>
      <c r="D250" s="26"/>
      <c r="E250" s="27"/>
      <c r="F250" s="54"/>
    </row>
    <row r="251" spans="1:6" ht="25.5" hidden="1" customHeight="1">
      <c r="A251" s="26"/>
      <c r="B251" s="26"/>
      <c r="C251" s="26"/>
      <c r="D251" s="26"/>
      <c r="E251" s="27"/>
      <c r="F251" s="54"/>
    </row>
    <row r="252" spans="1:6" ht="25.5" hidden="1" customHeight="1">
      <c r="A252" s="26"/>
      <c r="B252" s="26"/>
      <c r="C252" s="26"/>
      <c r="D252" s="26"/>
      <c r="E252" s="27"/>
      <c r="F252" s="54"/>
    </row>
    <row r="253" spans="1:6" ht="25.5" hidden="1" customHeight="1">
      <c r="A253" s="26"/>
      <c r="B253" s="26"/>
      <c r="C253" s="26"/>
      <c r="D253" s="26"/>
      <c r="E253" s="27"/>
      <c r="F253" s="54"/>
    </row>
    <row r="254" spans="1:6" ht="25.5" hidden="1" customHeight="1">
      <c r="A254" s="26"/>
      <c r="B254" s="26"/>
      <c r="C254" s="26"/>
      <c r="D254" s="26"/>
      <c r="E254" s="28"/>
      <c r="F254" s="54"/>
    </row>
    <row r="255" spans="1:6" ht="25.5" hidden="1" customHeight="1">
      <c r="A255" s="26"/>
      <c r="B255" s="26"/>
      <c r="C255" s="26"/>
      <c r="D255" s="26"/>
      <c r="E255" s="27"/>
      <c r="F255" s="54"/>
    </row>
    <row r="256" spans="1:6" ht="25.5" hidden="1" customHeight="1">
      <c r="A256" s="26"/>
      <c r="B256" s="26"/>
      <c r="C256" s="26"/>
      <c r="D256" s="26"/>
      <c r="E256" s="27"/>
      <c r="F256" s="54"/>
    </row>
    <row r="257" spans="1:6" ht="25.5" hidden="1" customHeight="1">
      <c r="A257" s="26"/>
      <c r="B257" s="26"/>
      <c r="C257" s="26"/>
      <c r="D257" s="26"/>
      <c r="E257" s="27"/>
      <c r="F257" s="54"/>
    </row>
    <row r="258" spans="1:6" ht="25.5" hidden="1" customHeight="1">
      <c r="A258" s="26"/>
      <c r="B258" s="26"/>
      <c r="C258" s="26"/>
      <c r="D258" s="26"/>
      <c r="E258" s="27"/>
      <c r="F258" s="54"/>
    </row>
    <row r="259" spans="1:6" ht="25.5" hidden="1" customHeight="1">
      <c r="A259" s="26"/>
      <c r="B259" s="26"/>
      <c r="C259" s="26"/>
      <c r="D259" s="26"/>
      <c r="E259" s="27"/>
      <c r="F259" s="54"/>
    </row>
    <row r="260" spans="1:6" ht="25.5" hidden="1" customHeight="1">
      <c r="A260" s="26"/>
      <c r="B260" s="26"/>
      <c r="C260" s="26"/>
      <c r="D260" s="26"/>
      <c r="E260" s="27"/>
      <c r="F260" s="54"/>
    </row>
    <row r="261" spans="1:6" ht="25.5" hidden="1" customHeight="1">
      <c r="A261" s="26"/>
      <c r="B261" s="26"/>
      <c r="C261" s="26"/>
      <c r="D261" s="26"/>
      <c r="E261" s="27"/>
      <c r="F261" s="54"/>
    </row>
    <row r="262" spans="1:6" ht="25.5" hidden="1" customHeight="1">
      <c r="A262" s="26"/>
      <c r="B262" s="26"/>
      <c r="C262" s="26"/>
      <c r="D262" s="26"/>
      <c r="E262" s="27"/>
      <c r="F262" s="54"/>
    </row>
    <row r="263" spans="1:6" ht="25.5" hidden="1" customHeight="1">
      <c r="A263" s="26"/>
      <c r="B263" s="26"/>
      <c r="C263" s="26"/>
      <c r="D263" s="26"/>
      <c r="E263" s="27"/>
      <c r="F263" s="54"/>
    </row>
    <row r="264" spans="1:6" ht="25.5" hidden="1" customHeight="1">
      <c r="A264" s="26"/>
      <c r="B264" s="26"/>
      <c r="C264" s="26"/>
      <c r="D264" s="26"/>
      <c r="E264" s="28"/>
      <c r="F264" s="54"/>
    </row>
    <row r="265" spans="1:6" ht="25.5" hidden="1" customHeight="1">
      <c r="A265" s="26"/>
      <c r="B265" s="26"/>
      <c r="C265" s="26"/>
      <c r="D265" s="26"/>
      <c r="E265" s="27"/>
      <c r="F265" s="54"/>
    </row>
    <row r="266" spans="1:6" ht="25.5" hidden="1" customHeight="1">
      <c r="A266" s="26"/>
      <c r="B266" s="26"/>
      <c r="C266" s="26"/>
      <c r="D266" s="26"/>
      <c r="E266" s="27"/>
      <c r="F266" s="54"/>
    </row>
    <row r="267" spans="1:6" ht="25.5" hidden="1" customHeight="1">
      <c r="A267" s="26"/>
      <c r="B267" s="26"/>
      <c r="C267" s="26"/>
      <c r="D267" s="26"/>
      <c r="E267" s="27"/>
      <c r="F267" s="54"/>
    </row>
    <row r="268" spans="1:6" ht="25.5" hidden="1" customHeight="1">
      <c r="A268" s="26"/>
      <c r="B268" s="26"/>
      <c r="C268" s="26"/>
      <c r="D268" s="26"/>
      <c r="E268" s="27"/>
      <c r="F268" s="54"/>
    </row>
    <row r="269" spans="1:6" ht="25.5" hidden="1" customHeight="1">
      <c r="A269" s="26"/>
      <c r="B269" s="26"/>
      <c r="C269" s="26"/>
      <c r="D269" s="26"/>
      <c r="E269" s="27"/>
      <c r="F269" s="54"/>
    </row>
    <row r="270" spans="1:6" ht="25.5" hidden="1" customHeight="1">
      <c r="A270" s="26"/>
      <c r="B270" s="26"/>
      <c r="C270" s="26"/>
      <c r="D270" s="26"/>
      <c r="E270" s="27"/>
      <c r="F270" s="54"/>
    </row>
    <row r="271" spans="1:6" ht="25.5" hidden="1" customHeight="1">
      <c r="A271" s="26"/>
      <c r="B271" s="26"/>
      <c r="C271" s="26"/>
      <c r="D271" s="26"/>
      <c r="E271" s="27"/>
      <c r="F271" s="54"/>
    </row>
    <row r="272" spans="1:6" ht="25.5" hidden="1" customHeight="1">
      <c r="A272" s="26"/>
      <c r="B272" s="26"/>
      <c r="C272" s="26"/>
      <c r="D272" s="26"/>
      <c r="E272" s="28"/>
      <c r="F272" s="54"/>
    </row>
    <row r="273" spans="1:6" ht="25.5" hidden="1" customHeight="1">
      <c r="A273" s="26"/>
      <c r="B273" s="26"/>
      <c r="C273" s="26"/>
      <c r="D273" s="26"/>
      <c r="E273" s="27"/>
      <c r="F273" s="54"/>
    </row>
    <row r="274" spans="1:6" ht="25.5" hidden="1" customHeight="1">
      <c r="A274" s="26"/>
      <c r="B274" s="26"/>
      <c r="C274" s="26"/>
      <c r="D274" s="26"/>
      <c r="E274" s="27"/>
      <c r="F274" s="54"/>
    </row>
    <row r="275" spans="1:6" ht="25.5" hidden="1" customHeight="1">
      <c r="A275" s="26"/>
      <c r="B275" s="26"/>
      <c r="C275" s="26"/>
      <c r="D275" s="26"/>
      <c r="E275" s="27"/>
      <c r="F275" s="54"/>
    </row>
    <row r="276" spans="1:6" ht="25.5" hidden="1" customHeight="1">
      <c r="A276" s="26"/>
      <c r="B276" s="26"/>
      <c r="C276" s="26"/>
      <c r="D276" s="26"/>
      <c r="E276" s="27"/>
      <c r="F276" s="54"/>
    </row>
    <row r="277" spans="1:6" ht="25.5" hidden="1" customHeight="1">
      <c r="A277" s="26"/>
      <c r="B277" s="26"/>
      <c r="C277" s="26"/>
      <c r="D277" s="26"/>
      <c r="E277" s="27"/>
      <c r="F277" s="54"/>
    </row>
    <row r="278" spans="1:6" ht="25.5" hidden="1" customHeight="1">
      <c r="A278" s="26"/>
      <c r="B278" s="26"/>
      <c r="C278" s="26"/>
      <c r="D278" s="26"/>
      <c r="E278" s="27"/>
      <c r="F278" s="54"/>
    </row>
    <row r="279" spans="1:6" ht="25.5" hidden="1" customHeight="1">
      <c r="A279" s="26"/>
      <c r="B279" s="26"/>
      <c r="C279" s="26"/>
      <c r="D279" s="26"/>
      <c r="E279" s="27"/>
      <c r="F279" s="54"/>
    </row>
    <row r="280" spans="1:6" ht="25.5" hidden="1" customHeight="1">
      <c r="A280" s="26"/>
      <c r="B280" s="26"/>
      <c r="C280" s="26"/>
      <c r="D280" s="26"/>
      <c r="E280" s="27"/>
      <c r="F280" s="54"/>
    </row>
    <row r="281" spans="1:6" ht="25.5" hidden="1" customHeight="1">
      <c r="A281" s="26"/>
      <c r="B281" s="26"/>
      <c r="C281" s="26"/>
      <c r="D281" s="26"/>
      <c r="E281" s="27"/>
      <c r="F281" s="54"/>
    </row>
    <row r="282" spans="1:6" ht="25.5" hidden="1" customHeight="1">
      <c r="A282" s="26"/>
      <c r="B282" s="26"/>
      <c r="C282" s="26"/>
      <c r="D282" s="26"/>
      <c r="E282" s="28"/>
      <c r="F282" s="54"/>
    </row>
    <row r="283" spans="1:6" ht="25.5" hidden="1" customHeight="1">
      <c r="A283" s="26"/>
      <c r="B283" s="26"/>
      <c r="C283" s="26"/>
      <c r="D283" s="26"/>
      <c r="E283" s="27"/>
      <c r="F283" s="54"/>
    </row>
    <row r="284" spans="1:6" ht="25.5" hidden="1" customHeight="1">
      <c r="A284" s="26"/>
      <c r="B284" s="26"/>
      <c r="C284" s="26"/>
      <c r="D284" s="26"/>
      <c r="E284" s="27"/>
      <c r="F284" s="54"/>
    </row>
    <row r="285" spans="1:6" ht="25.5" hidden="1" customHeight="1">
      <c r="A285" s="26"/>
      <c r="B285" s="26"/>
      <c r="C285" s="26"/>
      <c r="D285" s="26"/>
      <c r="E285" s="27"/>
      <c r="F285" s="54"/>
    </row>
    <row r="286" spans="1:6" ht="25.5" hidden="1" customHeight="1">
      <c r="A286" s="26"/>
      <c r="B286" s="26"/>
      <c r="C286" s="26"/>
      <c r="D286" s="26"/>
      <c r="E286" s="27"/>
      <c r="F286" s="54"/>
    </row>
    <row r="287" spans="1:6" ht="25.5" hidden="1" customHeight="1">
      <c r="A287" s="26"/>
      <c r="B287" s="26"/>
      <c r="C287" s="26"/>
      <c r="D287" s="26"/>
      <c r="E287" s="27"/>
      <c r="F287" s="54"/>
    </row>
    <row r="288" spans="1:6" ht="25.5" hidden="1" customHeight="1">
      <c r="A288" s="26"/>
      <c r="B288" s="26"/>
      <c r="C288" s="26"/>
      <c r="D288" s="26"/>
      <c r="E288" s="28"/>
      <c r="F288" s="54"/>
    </row>
    <row r="289" spans="1:6" ht="25.5" hidden="1" customHeight="1">
      <c r="A289" s="26"/>
      <c r="B289" s="26"/>
      <c r="C289" s="26"/>
      <c r="D289" s="26"/>
      <c r="E289" s="27"/>
      <c r="F289" s="54"/>
    </row>
    <row r="290" spans="1:6" ht="25.5" hidden="1" customHeight="1">
      <c r="A290" s="26"/>
      <c r="B290" s="26"/>
      <c r="C290" s="26"/>
      <c r="D290" s="26"/>
      <c r="E290" s="27"/>
      <c r="F290" s="54"/>
    </row>
    <row r="291" spans="1:6" ht="25.5" hidden="1" customHeight="1">
      <c r="A291" s="26"/>
      <c r="B291" s="26"/>
      <c r="C291" s="26"/>
      <c r="D291" s="26"/>
      <c r="E291" s="27"/>
      <c r="F291" s="54"/>
    </row>
    <row r="292" spans="1:6" ht="25.5" hidden="1" customHeight="1">
      <c r="A292" s="26"/>
      <c r="B292" s="26"/>
      <c r="C292" s="26"/>
      <c r="D292" s="26"/>
      <c r="E292" s="27"/>
      <c r="F292" s="54"/>
    </row>
    <row r="293" spans="1:6" ht="25.5" hidden="1" customHeight="1">
      <c r="A293" s="26"/>
      <c r="B293" s="26"/>
      <c r="C293" s="26"/>
      <c r="D293" s="26"/>
      <c r="E293" s="27"/>
      <c r="F293" s="54"/>
    </row>
    <row r="294" spans="1:6" ht="25.5" hidden="1" customHeight="1">
      <c r="A294" s="26"/>
      <c r="B294" s="26"/>
      <c r="C294" s="26"/>
      <c r="D294" s="26"/>
      <c r="E294" s="27"/>
      <c r="F294" s="54"/>
    </row>
    <row r="295" spans="1:6" ht="25.5" hidden="1" customHeight="1">
      <c r="A295" s="26"/>
      <c r="B295" s="26"/>
      <c r="C295" s="26"/>
      <c r="D295" s="26"/>
      <c r="E295" s="27"/>
      <c r="F295" s="54"/>
    </row>
    <row r="296" spans="1:6" ht="25.5" hidden="1" customHeight="1">
      <c r="A296" s="26"/>
      <c r="B296" s="26"/>
      <c r="C296" s="26"/>
      <c r="D296" s="26"/>
      <c r="E296" s="28"/>
      <c r="F296" s="54"/>
    </row>
    <row r="297" spans="1:6" ht="25.5" hidden="1" customHeight="1">
      <c r="A297" s="26"/>
      <c r="B297" s="26"/>
      <c r="C297" s="26"/>
      <c r="D297" s="26"/>
      <c r="E297" s="27"/>
      <c r="F297" s="54"/>
    </row>
    <row r="298" spans="1:6" ht="25.5" hidden="1" customHeight="1">
      <c r="A298" s="26"/>
      <c r="B298" s="26"/>
      <c r="C298" s="26"/>
      <c r="D298" s="26"/>
      <c r="E298" s="27"/>
      <c r="F298" s="54"/>
    </row>
    <row r="299" spans="1:6" ht="25.5" hidden="1" customHeight="1">
      <c r="A299" s="26"/>
      <c r="B299" s="26"/>
      <c r="C299" s="26"/>
      <c r="D299" s="26"/>
      <c r="E299" s="27"/>
      <c r="F299" s="54"/>
    </row>
    <row r="300" spans="1:6" ht="25.5" hidden="1" customHeight="1">
      <c r="A300" s="26"/>
      <c r="B300" s="26"/>
      <c r="C300" s="26"/>
      <c r="D300" s="26"/>
      <c r="E300" s="27"/>
      <c r="F300" s="54"/>
    </row>
    <row r="301" spans="1:6" ht="25.5" hidden="1" customHeight="1">
      <c r="A301" s="26"/>
      <c r="B301" s="26"/>
      <c r="C301" s="26"/>
      <c r="D301" s="26"/>
      <c r="E301" s="27"/>
      <c r="F301" s="54"/>
    </row>
    <row r="302" spans="1:6" ht="25.5" hidden="1" customHeight="1">
      <c r="A302" s="26"/>
      <c r="B302" s="26"/>
      <c r="C302" s="26"/>
      <c r="D302" s="26"/>
      <c r="E302" s="27"/>
      <c r="F302" s="54"/>
    </row>
    <row r="303" spans="1:6" ht="25.5" hidden="1" customHeight="1">
      <c r="A303" s="26"/>
      <c r="B303" s="26"/>
      <c r="C303" s="26"/>
      <c r="D303" s="26"/>
      <c r="E303" s="27"/>
      <c r="F303" s="54"/>
    </row>
    <row r="304" spans="1:6" ht="25.5" hidden="1" customHeight="1">
      <c r="A304" s="26"/>
      <c r="B304" s="26"/>
      <c r="C304" s="26"/>
      <c r="D304" s="26"/>
      <c r="E304" s="27"/>
      <c r="F304" s="54"/>
    </row>
    <row r="305" spans="1:6" ht="25.5" hidden="1" customHeight="1">
      <c r="A305" s="26"/>
      <c r="B305" s="26"/>
      <c r="C305" s="26"/>
      <c r="D305" s="26"/>
      <c r="E305" s="27"/>
      <c r="F305" s="54"/>
    </row>
    <row r="306" spans="1:6" ht="25.5" hidden="1" customHeight="1">
      <c r="A306" s="26"/>
      <c r="B306" s="26"/>
      <c r="C306" s="26"/>
      <c r="D306" s="26"/>
      <c r="E306" s="27"/>
      <c r="F306" s="54"/>
    </row>
    <row r="307" spans="1:6" ht="25.5" hidden="1" customHeight="1">
      <c r="A307" s="26"/>
      <c r="B307" s="26"/>
      <c r="C307" s="26"/>
      <c r="D307" s="26"/>
      <c r="E307" s="28"/>
      <c r="F307" s="54"/>
    </row>
    <row r="308" spans="1:6" ht="25.5" hidden="1" customHeight="1">
      <c r="A308" s="26"/>
      <c r="B308" s="26"/>
      <c r="C308" s="26"/>
      <c r="D308" s="26"/>
      <c r="E308" s="27"/>
      <c r="F308" s="54"/>
    </row>
    <row r="309" spans="1:6" ht="25.5" hidden="1" customHeight="1">
      <c r="A309" s="26"/>
      <c r="B309" s="26"/>
      <c r="C309" s="26"/>
      <c r="D309" s="26"/>
      <c r="E309" s="27"/>
      <c r="F309" s="54"/>
    </row>
    <row r="310" spans="1:6" ht="25.5" hidden="1" customHeight="1">
      <c r="A310" s="26"/>
      <c r="B310" s="26"/>
      <c r="C310" s="26"/>
      <c r="D310" s="26"/>
      <c r="E310" s="27"/>
      <c r="F310" s="54"/>
    </row>
    <row r="311" spans="1:6" ht="25.5" hidden="1" customHeight="1">
      <c r="A311" s="26"/>
      <c r="B311" s="26"/>
      <c r="C311" s="26"/>
      <c r="D311" s="26"/>
      <c r="E311" s="27"/>
      <c r="F311" s="54"/>
    </row>
    <row r="312" spans="1:6" ht="25.5" hidden="1" customHeight="1">
      <c r="A312" s="26"/>
      <c r="B312" s="26"/>
      <c r="C312" s="26"/>
      <c r="D312" s="26"/>
      <c r="E312" s="27"/>
      <c r="F312" s="54"/>
    </row>
    <row r="313" spans="1:6" ht="25.5" hidden="1" customHeight="1">
      <c r="A313" s="26"/>
      <c r="B313" s="26"/>
      <c r="C313" s="26"/>
      <c r="D313" s="26"/>
      <c r="E313" s="28"/>
      <c r="F313" s="54"/>
    </row>
    <row r="314" spans="1:6" ht="25.5" hidden="1" customHeight="1">
      <c r="A314" s="26"/>
      <c r="B314" s="26"/>
      <c r="C314" s="26"/>
      <c r="D314" s="26"/>
      <c r="E314" s="27"/>
      <c r="F314" s="54"/>
    </row>
    <row r="315" spans="1:6" ht="25.5" hidden="1" customHeight="1">
      <c r="A315" s="26"/>
      <c r="B315" s="26"/>
      <c r="C315" s="26"/>
      <c r="D315" s="26"/>
      <c r="E315" s="27"/>
      <c r="F315" s="54"/>
    </row>
    <row r="316" spans="1:6" ht="25.5" hidden="1" customHeight="1">
      <c r="A316" s="26"/>
      <c r="B316" s="26"/>
      <c r="C316" s="26"/>
      <c r="D316" s="26"/>
      <c r="E316" s="27"/>
      <c r="F316" s="54"/>
    </row>
    <row r="317" spans="1:6" ht="25.5" hidden="1" customHeight="1">
      <c r="A317" s="26"/>
      <c r="B317" s="26"/>
      <c r="C317" s="26"/>
      <c r="D317" s="26"/>
      <c r="E317" s="27"/>
      <c r="F317" s="54"/>
    </row>
    <row r="318" spans="1:6" ht="25.5" hidden="1" customHeight="1">
      <c r="A318" s="26"/>
      <c r="B318" s="26"/>
      <c r="C318" s="26"/>
      <c r="D318" s="26"/>
      <c r="E318" s="27"/>
      <c r="F318" s="54"/>
    </row>
    <row r="319" spans="1:6" ht="25.5" hidden="1" customHeight="1">
      <c r="A319" s="26"/>
      <c r="B319" s="26"/>
      <c r="C319" s="26"/>
      <c r="D319" s="26"/>
      <c r="E319" s="27"/>
      <c r="F319" s="54"/>
    </row>
    <row r="320" spans="1:6" ht="25.5" hidden="1" customHeight="1">
      <c r="A320" s="26"/>
      <c r="B320" s="26"/>
      <c r="C320" s="26"/>
      <c r="D320" s="26"/>
      <c r="E320" s="27"/>
      <c r="F320" s="54"/>
    </row>
    <row r="321" spans="1:6" ht="25.5" hidden="1" customHeight="1">
      <c r="A321" s="26"/>
      <c r="B321" s="26"/>
      <c r="C321" s="26"/>
      <c r="D321" s="26"/>
      <c r="E321" s="28"/>
      <c r="F321" s="54"/>
    </row>
    <row r="322" spans="1:6" ht="25.5" hidden="1" customHeight="1">
      <c r="A322" s="26"/>
      <c r="B322" s="26"/>
      <c r="C322" s="26"/>
      <c r="D322" s="26"/>
      <c r="E322" s="27"/>
      <c r="F322" s="54"/>
    </row>
    <row r="323" spans="1:6" ht="25.5" hidden="1" customHeight="1">
      <c r="A323" s="26"/>
      <c r="B323" s="26"/>
      <c r="C323" s="26"/>
      <c r="D323" s="26"/>
      <c r="E323" s="27"/>
      <c r="F323" s="54"/>
    </row>
    <row r="324" spans="1:6" ht="25.5" hidden="1" customHeight="1">
      <c r="A324" s="26"/>
      <c r="B324" s="26"/>
      <c r="C324" s="26"/>
      <c r="D324" s="26"/>
      <c r="E324" s="27"/>
      <c r="F324" s="54"/>
    </row>
    <row r="325" spans="1:6" ht="25.5" hidden="1" customHeight="1">
      <c r="A325" s="26"/>
      <c r="B325" s="26"/>
      <c r="C325" s="26"/>
      <c r="D325" s="26"/>
      <c r="E325" s="27"/>
      <c r="F325" s="54"/>
    </row>
    <row r="326" spans="1:6" ht="25.5" hidden="1" customHeight="1">
      <c r="A326" s="26"/>
      <c r="B326" s="26"/>
      <c r="C326" s="26"/>
      <c r="D326" s="26"/>
      <c r="E326" s="27"/>
      <c r="F326" s="54"/>
    </row>
    <row r="327" spans="1:6" ht="25.5" hidden="1" customHeight="1">
      <c r="A327" s="26"/>
      <c r="B327" s="26"/>
      <c r="C327" s="26"/>
      <c r="D327" s="26"/>
      <c r="E327" s="27"/>
      <c r="F327" s="54"/>
    </row>
    <row r="328" spans="1:6" ht="25.5" hidden="1" customHeight="1">
      <c r="A328" s="26"/>
      <c r="B328" s="26"/>
      <c r="C328" s="26"/>
      <c r="D328" s="26"/>
      <c r="E328" s="27"/>
      <c r="F328" s="54"/>
    </row>
    <row r="329" spans="1:6" ht="25.5" hidden="1" customHeight="1">
      <c r="A329" s="26"/>
      <c r="B329" s="26"/>
      <c r="C329" s="26"/>
      <c r="D329" s="26"/>
      <c r="E329" s="27"/>
      <c r="F329" s="54"/>
    </row>
    <row r="330" spans="1:6" ht="25.5" hidden="1" customHeight="1">
      <c r="A330" s="26"/>
      <c r="B330" s="26"/>
      <c r="C330" s="26"/>
      <c r="D330" s="26"/>
      <c r="E330" s="28"/>
      <c r="F330" s="54"/>
    </row>
    <row r="331" spans="1:6" ht="25.5" hidden="1" customHeight="1">
      <c r="A331" s="26"/>
      <c r="B331" s="26"/>
      <c r="C331" s="26"/>
      <c r="D331" s="26"/>
      <c r="E331" s="27"/>
      <c r="F331" s="54"/>
    </row>
    <row r="332" spans="1:6" ht="25.5" hidden="1" customHeight="1">
      <c r="A332" s="26"/>
      <c r="B332" s="26"/>
      <c r="C332" s="26"/>
      <c r="D332" s="26"/>
      <c r="E332" s="27"/>
      <c r="F332" s="54"/>
    </row>
    <row r="333" spans="1:6" ht="25.5" hidden="1" customHeight="1">
      <c r="A333" s="26"/>
      <c r="B333" s="26"/>
      <c r="C333" s="26"/>
      <c r="D333" s="26"/>
      <c r="E333" s="28"/>
      <c r="F333" s="54"/>
    </row>
    <row r="334" spans="1:6" ht="25.5" hidden="1" customHeight="1">
      <c r="A334" s="26"/>
      <c r="B334" s="26"/>
      <c r="C334" s="26"/>
      <c r="D334" s="26"/>
      <c r="E334" s="27"/>
      <c r="F334" s="54"/>
    </row>
    <row r="335" spans="1:6" ht="25.5" hidden="1" customHeight="1">
      <c r="A335" s="26"/>
      <c r="B335" s="26"/>
      <c r="C335" s="26"/>
      <c r="D335" s="26"/>
      <c r="E335" s="27"/>
      <c r="F335" s="54"/>
    </row>
    <row r="336" spans="1:6" ht="25.5" hidden="1" customHeight="1">
      <c r="A336" s="26"/>
      <c r="B336" s="26"/>
      <c r="C336" s="26"/>
      <c r="D336" s="26"/>
      <c r="E336" s="27"/>
      <c r="F336" s="54"/>
    </row>
    <row r="337" spans="1:6" ht="25.5" hidden="1" customHeight="1">
      <c r="A337" s="26"/>
      <c r="B337" s="26"/>
      <c r="C337" s="26"/>
      <c r="D337" s="26"/>
      <c r="E337" s="27"/>
      <c r="F337" s="54"/>
    </row>
    <row r="338" spans="1:6" ht="25.5" hidden="1" customHeight="1">
      <c r="A338" s="26"/>
      <c r="B338" s="26"/>
      <c r="C338" s="26"/>
      <c r="D338" s="26"/>
      <c r="E338" s="27"/>
      <c r="F338" s="54"/>
    </row>
    <row r="339" spans="1:6" ht="25.5" hidden="1" customHeight="1">
      <c r="A339" s="26"/>
      <c r="B339" s="26"/>
      <c r="C339" s="26"/>
      <c r="D339" s="26"/>
      <c r="E339" s="27"/>
      <c r="F339" s="54"/>
    </row>
    <row r="340" spans="1:6" ht="25.5" hidden="1" customHeight="1">
      <c r="A340" s="26"/>
      <c r="B340" s="26"/>
      <c r="C340" s="26"/>
      <c r="D340" s="26"/>
      <c r="E340" s="28"/>
      <c r="F340" s="54"/>
    </row>
    <row r="341" spans="1:6" ht="25.5" hidden="1" customHeight="1">
      <c r="A341" s="26"/>
      <c r="B341" s="26"/>
      <c r="C341" s="26"/>
      <c r="D341" s="26"/>
      <c r="E341" s="27"/>
      <c r="F341" s="54"/>
    </row>
    <row r="342" spans="1:6" ht="25.5" hidden="1" customHeight="1">
      <c r="A342" s="26"/>
      <c r="B342" s="26"/>
      <c r="C342" s="26"/>
      <c r="D342" s="26"/>
      <c r="E342" s="27"/>
      <c r="F342" s="54"/>
    </row>
    <row r="343" spans="1:6" ht="25.5" hidden="1" customHeight="1">
      <c r="A343" s="26"/>
      <c r="B343" s="26"/>
      <c r="C343" s="26"/>
      <c r="D343" s="26"/>
      <c r="E343" s="27"/>
      <c r="F343" s="54"/>
    </row>
    <row r="344" spans="1:6" ht="25.5" hidden="1" customHeight="1">
      <c r="A344" s="26"/>
      <c r="B344" s="26"/>
      <c r="C344" s="26"/>
      <c r="D344" s="26"/>
      <c r="E344" s="28"/>
      <c r="F344" s="54"/>
    </row>
    <row r="345" spans="1:6" ht="25.5" hidden="1" customHeight="1">
      <c r="A345" s="26"/>
      <c r="B345" s="26"/>
      <c r="C345" s="26"/>
      <c r="D345" s="26"/>
      <c r="E345" s="28"/>
      <c r="F345" s="54"/>
    </row>
    <row r="346" spans="1:6" ht="25.5" hidden="1" customHeight="1">
      <c r="A346" s="26"/>
      <c r="B346" s="26"/>
      <c r="C346" s="26"/>
      <c r="D346" s="26"/>
      <c r="E346" s="27"/>
      <c r="F346" s="54"/>
    </row>
    <row r="347" spans="1:6" ht="25.5" hidden="1" customHeight="1">
      <c r="A347" s="26"/>
      <c r="B347" s="26"/>
      <c r="C347" s="26"/>
      <c r="D347" s="26"/>
      <c r="E347" s="27"/>
      <c r="F347" s="54"/>
    </row>
    <row r="348" spans="1:6" ht="25.5" hidden="1" customHeight="1">
      <c r="A348" s="26"/>
      <c r="B348" s="26"/>
      <c r="C348" s="26"/>
      <c r="D348" s="26"/>
      <c r="E348" s="27"/>
      <c r="F348" s="54"/>
    </row>
    <row r="349" spans="1:6" ht="25.5" hidden="1" customHeight="1">
      <c r="A349" s="26"/>
      <c r="B349" s="26"/>
      <c r="C349" s="26"/>
      <c r="D349" s="26"/>
      <c r="E349" s="27"/>
      <c r="F349" s="54"/>
    </row>
    <row r="350" spans="1:6" ht="25.5" hidden="1" customHeight="1">
      <c r="A350" s="26"/>
      <c r="B350" s="26"/>
      <c r="C350" s="26"/>
      <c r="D350" s="26"/>
      <c r="E350" s="27"/>
      <c r="F350" s="54"/>
    </row>
    <row r="351" spans="1:6" ht="25.5" hidden="1" customHeight="1">
      <c r="A351" s="26"/>
      <c r="B351" s="26"/>
      <c r="C351" s="26"/>
      <c r="D351" s="26"/>
      <c r="E351" s="27"/>
      <c r="F351" s="54"/>
    </row>
    <row r="352" spans="1:6" ht="25.5" hidden="1" customHeight="1">
      <c r="A352" s="26"/>
      <c r="B352" s="26"/>
      <c r="C352" s="26"/>
      <c r="D352" s="26"/>
      <c r="E352" s="28"/>
      <c r="F352" s="54"/>
    </row>
    <row r="353" spans="1:6" ht="25.5" hidden="1" customHeight="1">
      <c r="A353" s="26"/>
      <c r="B353" s="26"/>
      <c r="C353" s="26"/>
      <c r="D353" s="26"/>
      <c r="E353" s="27"/>
      <c r="F353" s="54"/>
    </row>
    <row r="354" spans="1:6" ht="25.5" hidden="1" customHeight="1">
      <c r="A354" s="26"/>
      <c r="B354" s="26"/>
      <c r="C354" s="26"/>
      <c r="D354" s="26"/>
      <c r="E354" s="27"/>
      <c r="F354" s="54"/>
    </row>
    <row r="355" spans="1:6" ht="25.5" hidden="1" customHeight="1">
      <c r="A355" s="26"/>
      <c r="B355" s="26"/>
      <c r="C355" s="26"/>
      <c r="D355" s="26"/>
      <c r="E355" s="27"/>
      <c r="F355" s="54"/>
    </row>
    <row r="356" spans="1:6" ht="25.5" hidden="1" customHeight="1">
      <c r="A356" s="26"/>
      <c r="B356" s="26"/>
      <c r="C356" s="26"/>
      <c r="D356" s="26"/>
      <c r="E356" s="27"/>
      <c r="F356" s="54"/>
    </row>
    <row r="357" spans="1:6" ht="25.5" hidden="1" customHeight="1">
      <c r="A357" s="26"/>
      <c r="B357" s="26"/>
      <c r="C357" s="26"/>
      <c r="D357" s="26"/>
      <c r="E357" s="28"/>
      <c r="F357" s="54"/>
    </row>
    <row r="358" spans="1:6" ht="25.5" hidden="1" customHeight="1">
      <c r="A358" s="26"/>
      <c r="B358" s="26"/>
      <c r="C358" s="26"/>
      <c r="D358" s="26"/>
      <c r="E358" s="27"/>
      <c r="F358" s="54"/>
    </row>
    <row r="359" spans="1:6" ht="25.5" hidden="1" customHeight="1">
      <c r="A359" s="26"/>
      <c r="B359" s="26"/>
      <c r="C359" s="26"/>
      <c r="D359" s="26"/>
      <c r="E359" s="27"/>
      <c r="F359" s="54"/>
    </row>
    <row r="360" spans="1:6" ht="25.5" hidden="1" customHeight="1">
      <c r="A360" s="26"/>
      <c r="B360" s="26"/>
      <c r="C360" s="26"/>
      <c r="D360" s="26"/>
      <c r="E360" s="28"/>
      <c r="F360" s="54"/>
    </row>
    <row r="361" spans="1:6" ht="25.5" hidden="1" customHeight="1">
      <c r="A361" s="26"/>
      <c r="B361" s="26"/>
      <c r="C361" s="26"/>
      <c r="D361" s="26"/>
      <c r="E361" s="27"/>
      <c r="F361" s="54"/>
    </row>
    <row r="362" spans="1:6" ht="25.5" hidden="1" customHeight="1">
      <c r="A362" s="26"/>
      <c r="B362" s="26"/>
      <c r="C362" s="26"/>
      <c r="D362" s="26"/>
      <c r="E362" s="27"/>
      <c r="F362" s="54"/>
    </row>
    <row r="363" spans="1:6" ht="25.5" hidden="1" customHeight="1">
      <c r="A363" s="26"/>
      <c r="B363" s="26"/>
      <c r="C363" s="26"/>
      <c r="D363" s="26"/>
      <c r="E363" s="27"/>
      <c r="F363" s="54"/>
    </row>
    <row r="364" spans="1:6" ht="25.5" hidden="1" customHeight="1">
      <c r="A364" s="26"/>
      <c r="B364" s="26"/>
      <c r="C364" s="26"/>
      <c r="D364" s="26"/>
      <c r="E364" s="27"/>
      <c r="F364" s="54"/>
    </row>
    <row r="365" spans="1:6" ht="25.5" hidden="1" customHeight="1">
      <c r="A365" s="26"/>
      <c r="B365" s="26"/>
      <c r="C365" s="26"/>
      <c r="D365" s="26"/>
      <c r="E365" s="27"/>
      <c r="F365" s="54"/>
    </row>
    <row r="366" spans="1:6" ht="25.5" hidden="1" customHeight="1">
      <c r="A366" s="26"/>
      <c r="B366" s="26"/>
      <c r="C366" s="26"/>
      <c r="D366" s="26"/>
      <c r="E366" s="27"/>
      <c r="F366" s="54"/>
    </row>
    <row r="367" spans="1:6" ht="25.5" hidden="1" customHeight="1">
      <c r="A367" s="26"/>
      <c r="B367" s="26"/>
      <c r="C367" s="26"/>
      <c r="D367" s="26"/>
      <c r="E367" s="28"/>
      <c r="F367" s="54"/>
    </row>
    <row r="368" spans="1:6" ht="25.5" hidden="1" customHeight="1">
      <c r="A368" s="26"/>
      <c r="B368" s="26"/>
      <c r="C368" s="26"/>
      <c r="D368" s="26"/>
      <c r="E368" s="27"/>
      <c r="F368" s="54"/>
    </row>
    <row r="369" spans="1:6" ht="25.5" hidden="1" customHeight="1">
      <c r="A369" s="26"/>
      <c r="B369" s="26"/>
      <c r="C369" s="26"/>
      <c r="D369" s="26"/>
      <c r="E369" s="28"/>
      <c r="F369" s="54"/>
    </row>
    <row r="370" spans="1:6" ht="25.5" hidden="1" customHeight="1">
      <c r="A370" s="26"/>
      <c r="B370" s="26"/>
      <c r="C370" s="26"/>
      <c r="D370" s="26"/>
      <c r="E370" s="27"/>
      <c r="F370" s="54"/>
    </row>
    <row r="371" spans="1:6" ht="25.5" hidden="1" customHeight="1">
      <c r="A371" s="26"/>
      <c r="B371" s="26"/>
      <c r="C371" s="26"/>
      <c r="D371" s="26"/>
      <c r="E371" s="27"/>
      <c r="F371" s="54"/>
    </row>
    <row r="372" spans="1:6" ht="25.5" hidden="1" customHeight="1">
      <c r="A372" s="26"/>
      <c r="B372" s="26"/>
      <c r="C372" s="26"/>
      <c r="D372" s="26"/>
      <c r="E372" s="27"/>
      <c r="F372" s="54"/>
    </row>
    <row r="373" spans="1:6" ht="25.5" hidden="1" customHeight="1">
      <c r="A373" s="26"/>
      <c r="B373" s="26"/>
      <c r="C373" s="26"/>
      <c r="D373" s="26"/>
      <c r="E373" s="27"/>
      <c r="F373" s="54"/>
    </row>
    <row r="374" spans="1:6" ht="25.5" hidden="1" customHeight="1">
      <c r="A374" s="26"/>
      <c r="B374" s="26"/>
      <c r="C374" s="26"/>
      <c r="D374" s="26"/>
      <c r="E374" s="27"/>
      <c r="F374" s="54"/>
    </row>
    <row r="375" spans="1:6" ht="25.5" hidden="1" customHeight="1">
      <c r="A375" s="26"/>
      <c r="B375" s="26"/>
      <c r="C375" s="26"/>
      <c r="D375" s="26"/>
      <c r="E375" s="27"/>
      <c r="F375" s="54"/>
    </row>
    <row r="376" spans="1:6" ht="25.5" hidden="1" customHeight="1">
      <c r="A376" s="26"/>
      <c r="B376" s="26"/>
      <c r="C376" s="26"/>
      <c r="D376" s="26"/>
      <c r="E376" s="27"/>
      <c r="F376" s="54"/>
    </row>
    <row r="377" spans="1:6" ht="25.5" hidden="1" customHeight="1">
      <c r="A377" s="26"/>
      <c r="B377" s="26"/>
      <c r="C377" s="26"/>
      <c r="D377" s="26"/>
      <c r="E377" s="27"/>
      <c r="F377" s="54"/>
    </row>
    <row r="378" spans="1:6" ht="25.5" hidden="1" customHeight="1">
      <c r="A378" s="26"/>
      <c r="B378" s="26"/>
      <c r="C378" s="26"/>
      <c r="D378" s="26"/>
      <c r="E378" s="28"/>
      <c r="F378" s="54"/>
    </row>
    <row r="379" spans="1:6" ht="25.5" hidden="1" customHeight="1">
      <c r="A379" s="26"/>
      <c r="B379" s="26"/>
      <c r="C379" s="26"/>
      <c r="D379" s="26"/>
      <c r="E379" s="27"/>
      <c r="F379" s="54"/>
    </row>
    <row r="380" spans="1:6" ht="25.5" hidden="1" customHeight="1">
      <c r="A380" s="26"/>
      <c r="B380" s="26"/>
      <c r="C380" s="26"/>
      <c r="D380" s="26"/>
      <c r="E380" s="27"/>
      <c r="F380" s="54"/>
    </row>
    <row r="381" spans="1:6" ht="25.5" hidden="1" customHeight="1">
      <c r="A381" s="26"/>
      <c r="B381" s="26"/>
      <c r="C381" s="26"/>
      <c r="D381" s="26"/>
      <c r="E381" s="27"/>
      <c r="F381" s="54"/>
    </row>
    <row r="382" spans="1:6" ht="25.5" hidden="1" customHeight="1">
      <c r="A382" s="26"/>
      <c r="B382" s="26"/>
      <c r="C382" s="26"/>
      <c r="D382" s="26"/>
      <c r="E382" s="27"/>
      <c r="F382" s="54"/>
    </row>
    <row r="383" spans="1:6" ht="25.5" hidden="1" customHeight="1">
      <c r="A383" s="26"/>
      <c r="B383" s="26"/>
      <c r="C383" s="26"/>
      <c r="D383" s="26"/>
      <c r="E383" s="27"/>
      <c r="F383" s="54"/>
    </row>
    <row r="384" spans="1:6" ht="25.5" hidden="1" customHeight="1">
      <c r="A384" s="26"/>
      <c r="B384" s="26"/>
      <c r="C384" s="26"/>
      <c r="D384" s="26"/>
      <c r="E384" s="27"/>
      <c r="F384" s="54"/>
    </row>
    <row r="385" spans="1:6" ht="25.5" hidden="1" customHeight="1">
      <c r="A385" s="26"/>
      <c r="B385" s="26"/>
      <c r="C385" s="26"/>
      <c r="D385" s="26"/>
      <c r="E385" s="27"/>
      <c r="F385" s="54"/>
    </row>
    <row r="386" spans="1:6" ht="25.5" hidden="1" customHeight="1">
      <c r="A386" s="26"/>
      <c r="B386" s="26"/>
      <c r="C386" s="26"/>
      <c r="D386" s="26"/>
      <c r="E386" s="27"/>
      <c r="F386" s="54"/>
    </row>
    <row r="387" spans="1:6" ht="25.5" hidden="1" customHeight="1">
      <c r="A387" s="26"/>
      <c r="B387" s="26"/>
      <c r="C387" s="26"/>
      <c r="D387" s="26"/>
      <c r="E387" s="27"/>
      <c r="F387" s="54"/>
    </row>
    <row r="388" spans="1:6" ht="25.5" hidden="1" customHeight="1">
      <c r="A388" s="26"/>
      <c r="B388" s="26"/>
      <c r="C388" s="26"/>
      <c r="D388" s="26"/>
      <c r="E388" s="28"/>
      <c r="F388" s="54"/>
    </row>
    <row r="389" spans="1:6" ht="25.5" hidden="1" customHeight="1">
      <c r="A389" s="26"/>
      <c r="B389" s="26"/>
      <c r="C389" s="26"/>
      <c r="D389" s="26"/>
      <c r="E389" s="27"/>
      <c r="F389" s="54"/>
    </row>
    <row r="390" spans="1:6" ht="25.5" hidden="1" customHeight="1">
      <c r="A390" s="26"/>
      <c r="B390" s="26"/>
      <c r="C390" s="26"/>
      <c r="D390" s="26"/>
      <c r="E390" s="27"/>
      <c r="F390" s="54"/>
    </row>
    <row r="391" spans="1:6" ht="25.5" hidden="1" customHeight="1">
      <c r="A391" s="26"/>
      <c r="B391" s="26"/>
      <c r="C391" s="26"/>
      <c r="D391" s="26"/>
      <c r="E391" s="27"/>
      <c r="F391" s="54"/>
    </row>
    <row r="392" spans="1:6" ht="25.5" hidden="1" customHeight="1">
      <c r="A392" s="26"/>
      <c r="B392" s="26"/>
      <c r="C392" s="26"/>
      <c r="D392" s="26"/>
      <c r="E392" s="27"/>
      <c r="F392" s="54"/>
    </row>
    <row r="393" spans="1:6" ht="25.5" hidden="1" customHeight="1">
      <c r="A393" s="26"/>
      <c r="B393" s="26"/>
      <c r="C393" s="26"/>
      <c r="D393" s="26"/>
      <c r="E393" s="28"/>
      <c r="F393" s="54"/>
    </row>
    <row r="394" spans="1:6" ht="25.5" hidden="1" customHeight="1">
      <c r="A394" s="26"/>
      <c r="B394" s="26"/>
      <c r="C394" s="26"/>
      <c r="D394" s="26"/>
      <c r="E394" s="27"/>
      <c r="F394" s="54"/>
    </row>
    <row r="395" spans="1:6" ht="25.5" hidden="1" customHeight="1">
      <c r="A395" s="26"/>
      <c r="B395" s="26"/>
      <c r="C395" s="26"/>
      <c r="D395" s="26"/>
      <c r="E395" s="27"/>
      <c r="F395" s="54"/>
    </row>
    <row r="396" spans="1:6" ht="25.5" hidden="1" customHeight="1">
      <c r="A396" s="26"/>
      <c r="B396" s="26"/>
      <c r="C396" s="26"/>
      <c r="D396" s="26"/>
      <c r="E396" s="27"/>
      <c r="F396" s="54"/>
    </row>
    <row r="397" spans="1:6" ht="25.5" hidden="1" customHeight="1">
      <c r="A397" s="26"/>
      <c r="B397" s="26"/>
      <c r="C397" s="26"/>
      <c r="D397" s="26"/>
      <c r="E397" s="27"/>
      <c r="F397" s="54"/>
    </row>
    <row r="398" spans="1:6" ht="25.5" hidden="1" customHeight="1">
      <c r="A398" s="26"/>
      <c r="B398" s="26"/>
      <c r="C398" s="26"/>
      <c r="D398" s="26"/>
      <c r="E398" s="27"/>
      <c r="F398" s="54"/>
    </row>
    <row r="399" spans="1:6" ht="25.5" hidden="1" customHeight="1">
      <c r="A399" s="26"/>
      <c r="B399" s="26"/>
      <c r="C399" s="26"/>
      <c r="D399" s="26"/>
      <c r="E399" s="27"/>
      <c r="F399" s="54"/>
    </row>
    <row r="400" spans="1:6" ht="25.5" hidden="1" customHeight="1">
      <c r="A400" s="26"/>
      <c r="B400" s="26"/>
      <c r="C400" s="26"/>
      <c r="D400" s="26"/>
      <c r="E400" s="27"/>
      <c r="F400" s="54"/>
    </row>
    <row r="401" spans="1:6" ht="25.5" hidden="1" customHeight="1">
      <c r="A401" s="26"/>
      <c r="B401" s="26"/>
      <c r="C401" s="26"/>
      <c r="D401" s="26"/>
      <c r="E401" s="27"/>
      <c r="F401" s="54"/>
    </row>
    <row r="402" spans="1:6" ht="25.5" hidden="1" customHeight="1">
      <c r="A402" s="26"/>
      <c r="B402" s="26"/>
      <c r="C402" s="26"/>
      <c r="D402" s="26"/>
      <c r="E402" s="27"/>
      <c r="F402" s="54"/>
    </row>
    <row r="403" spans="1:6" ht="25.5" hidden="1" customHeight="1">
      <c r="A403" s="26"/>
      <c r="B403" s="26"/>
      <c r="C403" s="26"/>
      <c r="D403" s="26"/>
      <c r="E403" s="28"/>
      <c r="F403" s="54"/>
    </row>
    <row r="404" spans="1:6" ht="25.5" hidden="1" customHeight="1">
      <c r="A404" s="26"/>
      <c r="B404" s="26"/>
      <c r="C404" s="26"/>
      <c r="D404" s="26"/>
      <c r="E404" s="28"/>
      <c r="F404" s="54"/>
    </row>
    <row r="405" spans="1:6" ht="25.5" hidden="1" customHeight="1">
      <c r="A405" s="26"/>
      <c r="B405" s="26"/>
      <c r="C405" s="26"/>
      <c r="D405" s="26"/>
      <c r="E405" s="27"/>
      <c r="F405" s="54"/>
    </row>
    <row r="406" spans="1:6" ht="25.5" hidden="1" customHeight="1">
      <c r="A406" s="26"/>
      <c r="B406" s="26"/>
      <c r="C406" s="26"/>
      <c r="D406" s="26"/>
      <c r="E406" s="27"/>
      <c r="F406" s="54"/>
    </row>
    <row r="407" spans="1:6" ht="25.5" hidden="1" customHeight="1">
      <c r="A407" s="26"/>
      <c r="B407" s="26"/>
      <c r="C407" s="26"/>
      <c r="D407" s="26"/>
      <c r="E407" s="27"/>
      <c r="F407" s="54"/>
    </row>
    <row r="408" spans="1:6" ht="25.5" hidden="1" customHeight="1">
      <c r="A408" s="26"/>
      <c r="B408" s="26"/>
      <c r="C408" s="26"/>
      <c r="D408" s="26"/>
      <c r="E408" s="27"/>
      <c r="F408" s="54"/>
    </row>
    <row r="409" spans="1:6" ht="25.5" hidden="1" customHeight="1">
      <c r="A409" s="26"/>
      <c r="B409" s="26"/>
      <c r="C409" s="26"/>
      <c r="D409" s="26"/>
      <c r="E409" s="27"/>
      <c r="F409" s="54"/>
    </row>
    <row r="410" spans="1:6" ht="25.5" hidden="1" customHeight="1">
      <c r="A410" s="26"/>
      <c r="B410" s="26"/>
      <c r="C410" s="26"/>
      <c r="D410" s="26"/>
      <c r="E410" s="27"/>
      <c r="F410" s="54"/>
    </row>
    <row r="411" spans="1:6" ht="25.5" hidden="1" customHeight="1">
      <c r="A411" s="26"/>
      <c r="B411" s="26"/>
      <c r="C411" s="26"/>
      <c r="D411" s="26"/>
      <c r="E411" s="27"/>
      <c r="F411" s="54"/>
    </row>
    <row r="412" spans="1:6" ht="25.5" hidden="1" customHeight="1">
      <c r="A412" s="26"/>
      <c r="B412" s="26"/>
      <c r="C412" s="26"/>
      <c r="D412" s="26"/>
      <c r="E412" s="27"/>
      <c r="F412" s="54"/>
    </row>
    <row r="413" spans="1:6" ht="25.5" hidden="1" customHeight="1">
      <c r="A413" s="26"/>
      <c r="B413" s="26"/>
      <c r="C413" s="26"/>
      <c r="D413" s="26"/>
      <c r="E413" s="28"/>
      <c r="F413" s="54"/>
    </row>
    <row r="414" spans="1:6" ht="25.5" hidden="1" customHeight="1">
      <c r="A414" s="26"/>
      <c r="B414" s="26"/>
      <c r="C414" s="26"/>
      <c r="D414" s="26"/>
      <c r="E414" s="27"/>
      <c r="F414" s="54"/>
    </row>
    <row r="415" spans="1:6" ht="25.5" hidden="1" customHeight="1">
      <c r="A415" s="26"/>
      <c r="B415" s="26"/>
      <c r="C415" s="26"/>
      <c r="D415" s="26"/>
      <c r="E415" s="27"/>
      <c r="F415" s="54"/>
    </row>
    <row r="416" spans="1:6" ht="25.5" hidden="1" customHeight="1">
      <c r="A416" s="26"/>
      <c r="B416" s="26"/>
      <c r="C416" s="26"/>
      <c r="D416" s="26"/>
      <c r="E416" s="27"/>
      <c r="F416" s="54"/>
    </row>
    <row r="417" spans="1:6" ht="25.5" hidden="1" customHeight="1">
      <c r="A417" s="26"/>
      <c r="B417" s="26"/>
      <c r="C417" s="26"/>
      <c r="D417" s="26"/>
      <c r="E417" s="27"/>
      <c r="F417" s="54"/>
    </row>
    <row r="418" spans="1:6" ht="25.5" hidden="1" customHeight="1">
      <c r="A418" s="26"/>
      <c r="B418" s="26"/>
      <c r="C418" s="26"/>
      <c r="D418" s="26"/>
      <c r="E418" s="27"/>
      <c r="F418" s="54"/>
    </row>
    <row r="419" spans="1:6" ht="25.5" hidden="1" customHeight="1">
      <c r="A419" s="26"/>
      <c r="B419" s="26"/>
      <c r="C419" s="26"/>
      <c r="D419" s="26"/>
      <c r="E419" s="27"/>
      <c r="F419" s="54"/>
    </row>
    <row r="420" spans="1:6" ht="25.5" hidden="1" customHeight="1">
      <c r="A420" s="26"/>
      <c r="B420" s="26"/>
      <c r="C420" s="26"/>
      <c r="D420" s="26"/>
      <c r="E420" s="27"/>
      <c r="F420" s="54"/>
    </row>
    <row r="421" spans="1:6" ht="25.5" hidden="1" customHeight="1">
      <c r="A421" s="26"/>
      <c r="B421" s="26"/>
      <c r="C421" s="26"/>
      <c r="D421" s="26"/>
      <c r="E421" s="27"/>
      <c r="F421" s="54"/>
    </row>
    <row r="422" spans="1:6" ht="25.5" hidden="1" customHeight="1">
      <c r="A422" s="26"/>
      <c r="B422" s="26"/>
      <c r="C422" s="26"/>
      <c r="D422" s="26"/>
      <c r="E422" s="28"/>
      <c r="F422" s="54"/>
    </row>
    <row r="423" spans="1:6" ht="25.5" hidden="1" customHeight="1">
      <c r="A423" s="26"/>
      <c r="B423" s="26"/>
      <c r="C423" s="26"/>
      <c r="D423" s="26"/>
      <c r="E423" s="27"/>
      <c r="F423" s="54"/>
    </row>
    <row r="424" spans="1:6" ht="25.5" hidden="1" customHeight="1">
      <c r="A424" s="26"/>
      <c r="B424" s="26"/>
      <c r="C424" s="26"/>
      <c r="D424" s="26"/>
      <c r="E424" s="27"/>
      <c r="F424" s="54"/>
    </row>
    <row r="425" spans="1:6" ht="25.5" hidden="1" customHeight="1">
      <c r="A425" s="26"/>
      <c r="B425" s="26"/>
      <c r="C425" s="26"/>
      <c r="D425" s="26"/>
      <c r="E425" s="28"/>
      <c r="F425" s="54"/>
    </row>
    <row r="426" spans="1:6" ht="25.5" hidden="1" customHeight="1">
      <c r="A426" s="26"/>
      <c r="B426" s="26"/>
      <c r="C426" s="26"/>
      <c r="D426" s="26"/>
      <c r="E426" s="28"/>
      <c r="F426" s="54"/>
    </row>
    <row r="427" spans="1:6" ht="25.5" hidden="1" customHeight="1">
      <c r="A427" s="26"/>
      <c r="B427" s="26"/>
      <c r="C427" s="26"/>
      <c r="D427" s="26"/>
      <c r="E427" s="27"/>
      <c r="F427" s="54"/>
    </row>
    <row r="428" spans="1:6" ht="25.5" hidden="1" customHeight="1">
      <c r="A428" s="26"/>
      <c r="B428" s="26"/>
      <c r="C428" s="26"/>
      <c r="D428" s="26"/>
      <c r="E428" s="27"/>
      <c r="F428" s="54"/>
    </row>
    <row r="429" spans="1:6" ht="25.5" hidden="1" customHeight="1">
      <c r="A429" s="26"/>
      <c r="B429" s="26"/>
      <c r="C429" s="26"/>
      <c r="D429" s="26"/>
      <c r="E429" s="27"/>
      <c r="F429" s="54"/>
    </row>
    <row r="430" spans="1:6" ht="25.5" hidden="1" customHeight="1">
      <c r="A430" s="26"/>
      <c r="B430" s="26"/>
      <c r="C430" s="26"/>
      <c r="D430" s="26"/>
      <c r="E430" s="27"/>
      <c r="F430" s="54"/>
    </row>
    <row r="431" spans="1:6" ht="25.5" hidden="1" customHeight="1">
      <c r="A431" s="26"/>
      <c r="B431" s="26"/>
      <c r="C431" s="26"/>
      <c r="D431" s="26"/>
      <c r="E431" s="27"/>
      <c r="F431" s="54"/>
    </row>
    <row r="432" spans="1:6" ht="25.5" hidden="1" customHeight="1">
      <c r="A432" s="26"/>
      <c r="B432" s="26"/>
      <c r="C432" s="26"/>
      <c r="D432" s="26"/>
      <c r="E432" s="27"/>
      <c r="F432" s="54"/>
    </row>
    <row r="433" spans="1:6" ht="25.5" hidden="1" customHeight="1">
      <c r="A433" s="26"/>
      <c r="B433" s="26"/>
      <c r="C433" s="26"/>
      <c r="D433" s="26"/>
      <c r="E433" s="27"/>
      <c r="F433" s="54"/>
    </row>
    <row r="434" spans="1:6" ht="25.5" hidden="1" customHeight="1">
      <c r="A434" s="26"/>
      <c r="B434" s="26"/>
      <c r="C434" s="26"/>
      <c r="D434" s="26"/>
      <c r="E434" s="27"/>
      <c r="F434" s="54"/>
    </row>
    <row r="435" spans="1:6" ht="25.5" hidden="1" customHeight="1">
      <c r="A435" s="26"/>
      <c r="B435" s="26"/>
      <c r="C435" s="26"/>
      <c r="D435" s="26"/>
      <c r="E435" s="27"/>
      <c r="F435" s="54"/>
    </row>
    <row r="436" spans="1:6" ht="25.5" hidden="1" customHeight="1">
      <c r="A436" s="26"/>
      <c r="B436" s="26"/>
      <c r="C436" s="26"/>
      <c r="D436" s="26"/>
      <c r="E436" s="27"/>
      <c r="F436" s="54"/>
    </row>
    <row r="437" spans="1:6" ht="25.5" hidden="1" customHeight="1">
      <c r="A437" s="26"/>
      <c r="B437" s="26"/>
      <c r="C437" s="26"/>
      <c r="D437" s="26"/>
      <c r="E437" s="27"/>
      <c r="F437" s="54"/>
    </row>
    <row r="438" spans="1:6" ht="25.5" hidden="1" customHeight="1">
      <c r="A438" s="26"/>
      <c r="B438" s="26"/>
      <c r="C438" s="26"/>
      <c r="D438" s="26"/>
      <c r="E438" s="27"/>
      <c r="F438" s="54"/>
    </row>
    <row r="439" spans="1:6" ht="25.5" hidden="1" customHeight="1">
      <c r="A439" s="26"/>
      <c r="B439" s="26"/>
      <c r="C439" s="26"/>
      <c r="D439" s="26"/>
      <c r="E439" s="28"/>
      <c r="F439" s="54"/>
    </row>
    <row r="440" spans="1:6" ht="25.5" hidden="1" customHeight="1">
      <c r="A440" s="26"/>
      <c r="B440" s="26"/>
      <c r="C440" s="26"/>
      <c r="D440" s="26"/>
      <c r="E440" s="27"/>
      <c r="F440" s="54"/>
    </row>
    <row r="441" spans="1:6" ht="25.5" hidden="1" customHeight="1">
      <c r="A441" s="26"/>
      <c r="B441" s="26"/>
      <c r="C441" s="26"/>
      <c r="D441" s="26"/>
      <c r="E441" s="27"/>
      <c r="F441" s="54"/>
    </row>
    <row r="442" spans="1:6" ht="25.5" hidden="1" customHeight="1">
      <c r="A442" s="26"/>
      <c r="B442" s="26"/>
      <c r="C442" s="26"/>
      <c r="D442" s="26"/>
      <c r="E442" s="27"/>
      <c r="F442" s="54"/>
    </row>
    <row r="443" spans="1:6" ht="25.5" hidden="1" customHeight="1">
      <c r="A443" s="26"/>
      <c r="B443" s="26"/>
      <c r="C443" s="26"/>
      <c r="D443" s="26"/>
      <c r="E443" s="27"/>
      <c r="F443" s="54"/>
    </row>
    <row r="444" spans="1:6" ht="25.5" hidden="1" customHeight="1">
      <c r="A444" s="26"/>
      <c r="B444" s="26"/>
      <c r="C444" s="26"/>
      <c r="D444" s="26"/>
      <c r="E444" s="27"/>
      <c r="F444" s="54"/>
    </row>
    <row r="445" spans="1:6" ht="25.5" hidden="1" customHeight="1">
      <c r="A445" s="26"/>
      <c r="B445" s="26"/>
      <c r="C445" s="26"/>
      <c r="D445" s="26"/>
      <c r="E445" s="27"/>
      <c r="F445" s="54"/>
    </row>
    <row r="446" spans="1:6" ht="25.5" hidden="1" customHeight="1">
      <c r="A446" s="26"/>
      <c r="B446" s="26"/>
      <c r="C446" s="26"/>
      <c r="D446" s="26"/>
      <c r="E446" s="28"/>
      <c r="F446" s="54"/>
    </row>
    <row r="447" spans="1:6" ht="25.5" hidden="1" customHeight="1">
      <c r="A447" s="26"/>
      <c r="B447" s="26"/>
      <c r="C447" s="26"/>
      <c r="D447" s="26"/>
      <c r="E447" s="27"/>
      <c r="F447" s="54"/>
    </row>
    <row r="448" spans="1:6" ht="25.5" hidden="1" customHeight="1">
      <c r="A448" s="26"/>
      <c r="B448" s="26"/>
      <c r="C448" s="26"/>
      <c r="D448" s="26"/>
      <c r="E448" s="27"/>
      <c r="F448" s="54"/>
    </row>
    <row r="449" spans="1:6" ht="25.5" hidden="1" customHeight="1">
      <c r="A449" s="26"/>
      <c r="B449" s="26"/>
      <c r="C449" s="26"/>
      <c r="D449" s="26"/>
      <c r="E449" s="27"/>
      <c r="F449" s="54"/>
    </row>
    <row r="450" spans="1:6" ht="25.5" hidden="1" customHeight="1">
      <c r="A450" s="26"/>
      <c r="B450" s="26"/>
      <c r="C450" s="26"/>
      <c r="D450" s="26"/>
      <c r="E450" s="27"/>
      <c r="F450" s="54"/>
    </row>
    <row r="451" spans="1:6" ht="25.5" hidden="1" customHeight="1">
      <c r="A451" s="26"/>
      <c r="B451" s="26"/>
      <c r="C451" s="26"/>
      <c r="D451" s="26"/>
      <c r="E451" s="27"/>
      <c r="F451" s="54"/>
    </row>
    <row r="452" spans="1:6" ht="25.5" hidden="1" customHeight="1">
      <c r="A452" s="26"/>
      <c r="B452" s="26"/>
      <c r="C452" s="26"/>
      <c r="D452" s="26"/>
      <c r="E452" s="27"/>
      <c r="F452" s="54"/>
    </row>
    <row r="453" spans="1:6" ht="25.5" hidden="1" customHeight="1">
      <c r="A453" s="26"/>
      <c r="B453" s="26"/>
      <c r="C453" s="26"/>
      <c r="D453" s="26"/>
      <c r="E453" s="27"/>
      <c r="F453" s="54"/>
    </row>
    <row r="454" spans="1:6" ht="25.5" hidden="1" customHeight="1">
      <c r="A454" s="26"/>
      <c r="B454" s="26"/>
      <c r="C454" s="26"/>
      <c r="D454" s="26"/>
      <c r="E454" s="27"/>
      <c r="F454" s="54"/>
    </row>
    <row r="455" spans="1:6" ht="25.5" hidden="1" customHeight="1">
      <c r="A455" s="26"/>
      <c r="B455" s="26"/>
      <c r="C455" s="26"/>
      <c r="D455" s="26"/>
      <c r="E455" s="27"/>
      <c r="F455" s="54"/>
    </row>
    <row r="456" spans="1:6" ht="25.5" hidden="1" customHeight="1">
      <c r="A456" s="26"/>
      <c r="B456" s="26"/>
      <c r="C456" s="26"/>
      <c r="D456" s="26"/>
      <c r="E456" s="28"/>
      <c r="F456" s="54"/>
    </row>
    <row r="457" spans="1:6" ht="25.5" hidden="1" customHeight="1">
      <c r="A457" s="26"/>
      <c r="B457" s="26"/>
      <c r="C457" s="26"/>
      <c r="D457" s="26"/>
      <c r="E457" s="27"/>
      <c r="F457" s="54"/>
    </row>
    <row r="458" spans="1:6" ht="25.5" hidden="1" customHeight="1">
      <c r="A458" s="26"/>
      <c r="B458" s="26"/>
      <c r="C458" s="26"/>
      <c r="D458" s="26"/>
      <c r="E458" s="27"/>
      <c r="F458" s="54"/>
    </row>
    <row r="459" spans="1:6" ht="25.5" hidden="1" customHeight="1">
      <c r="A459" s="26"/>
      <c r="B459" s="26"/>
      <c r="C459" s="26"/>
      <c r="D459" s="26"/>
      <c r="E459" s="27"/>
      <c r="F459" s="54"/>
    </row>
    <row r="460" spans="1:6" ht="25.5" hidden="1" customHeight="1">
      <c r="A460" s="26"/>
      <c r="B460" s="26"/>
      <c r="C460" s="26"/>
      <c r="D460" s="26"/>
      <c r="E460" s="27"/>
      <c r="F460" s="54"/>
    </row>
    <row r="461" spans="1:6" ht="25.5" hidden="1" customHeight="1">
      <c r="A461" s="26"/>
      <c r="B461" s="26"/>
      <c r="C461" s="26"/>
      <c r="D461" s="26"/>
      <c r="E461" s="27"/>
      <c r="F461" s="54"/>
    </row>
    <row r="462" spans="1:6" ht="25.5" hidden="1" customHeight="1">
      <c r="A462" s="26"/>
      <c r="B462" s="26"/>
      <c r="C462" s="26"/>
      <c r="D462" s="26"/>
      <c r="E462" s="27"/>
      <c r="F462" s="54"/>
    </row>
    <row r="463" spans="1:6" ht="25.5" hidden="1" customHeight="1">
      <c r="A463" s="26"/>
      <c r="B463" s="26"/>
      <c r="C463" s="26"/>
      <c r="D463" s="26"/>
      <c r="E463" s="27"/>
      <c r="F463" s="54"/>
    </row>
    <row r="464" spans="1:6" ht="25.5" hidden="1" customHeight="1">
      <c r="A464" s="26"/>
      <c r="B464" s="26"/>
      <c r="C464" s="26"/>
      <c r="D464" s="26"/>
      <c r="E464" s="27"/>
      <c r="F464" s="54"/>
    </row>
    <row r="465" spans="1:6" ht="25.5" hidden="1" customHeight="1">
      <c r="A465" s="26"/>
      <c r="B465" s="26"/>
      <c r="C465" s="26"/>
      <c r="D465" s="26"/>
      <c r="E465" s="27"/>
      <c r="F465" s="54"/>
    </row>
    <row r="466" spans="1:6" ht="25.5" hidden="1" customHeight="1">
      <c r="A466" s="26"/>
      <c r="B466" s="26"/>
      <c r="C466" s="26"/>
      <c r="D466" s="26"/>
      <c r="E466" s="28"/>
      <c r="F466" s="54"/>
    </row>
    <row r="467" spans="1:6" ht="25.5" hidden="1" customHeight="1">
      <c r="A467" s="26"/>
      <c r="B467" s="26"/>
      <c r="C467" s="26"/>
      <c r="D467" s="26"/>
      <c r="E467" s="27"/>
      <c r="F467" s="54"/>
    </row>
    <row r="468" spans="1:6" ht="25.5" hidden="1" customHeight="1">
      <c r="A468" s="26"/>
      <c r="B468" s="26"/>
      <c r="C468" s="26"/>
      <c r="D468" s="26"/>
      <c r="E468" s="27"/>
      <c r="F468" s="54"/>
    </row>
    <row r="469" spans="1:6" ht="25.5" hidden="1" customHeight="1">
      <c r="A469" s="26"/>
      <c r="B469" s="26"/>
      <c r="C469" s="26"/>
      <c r="D469" s="26"/>
      <c r="E469" s="28"/>
      <c r="F469" s="54"/>
    </row>
    <row r="470" spans="1:6" ht="25.5" hidden="1" customHeight="1">
      <c r="A470" s="26"/>
      <c r="B470" s="26"/>
      <c r="C470" s="26"/>
      <c r="D470" s="26"/>
      <c r="E470" s="27"/>
      <c r="F470" s="54"/>
    </row>
    <row r="471" spans="1:6" ht="25.5" hidden="1" customHeight="1">
      <c r="A471" s="26"/>
      <c r="B471" s="26"/>
      <c r="C471" s="26"/>
      <c r="D471" s="26"/>
      <c r="E471" s="27"/>
      <c r="F471" s="54"/>
    </row>
    <row r="472" spans="1:6" ht="25.5" hidden="1" customHeight="1">
      <c r="A472" s="26"/>
      <c r="B472" s="26"/>
      <c r="C472" s="26"/>
      <c r="D472" s="26"/>
      <c r="E472" s="27"/>
      <c r="F472" s="54"/>
    </row>
    <row r="473" spans="1:6" ht="25.5" hidden="1" customHeight="1">
      <c r="A473" s="26"/>
      <c r="B473" s="26"/>
      <c r="C473" s="26"/>
      <c r="D473" s="26"/>
      <c r="E473" s="28"/>
      <c r="F473" s="54"/>
    </row>
    <row r="474" spans="1:6" ht="25.5" hidden="1" customHeight="1">
      <c r="A474" s="26"/>
      <c r="B474" s="26"/>
      <c r="C474" s="26"/>
      <c r="D474" s="26"/>
      <c r="E474" s="28"/>
      <c r="F474" s="54"/>
    </row>
    <row r="475" spans="1:6" ht="25.5" hidden="1" customHeight="1">
      <c r="A475" s="26"/>
      <c r="B475" s="26"/>
      <c r="C475" s="26"/>
      <c r="D475" s="26"/>
      <c r="E475" s="27"/>
      <c r="F475" s="54"/>
    </row>
    <row r="476" spans="1:6" ht="25.5" hidden="1" customHeight="1">
      <c r="A476" s="26"/>
      <c r="B476" s="26"/>
      <c r="C476" s="26"/>
      <c r="D476" s="26"/>
      <c r="E476" s="27"/>
      <c r="F476" s="54"/>
    </row>
    <row r="477" spans="1:6" ht="25.5" hidden="1" customHeight="1">
      <c r="A477" s="26"/>
      <c r="B477" s="26"/>
      <c r="C477" s="26"/>
      <c r="D477" s="26"/>
      <c r="E477" s="27"/>
      <c r="F477" s="54"/>
    </row>
    <row r="478" spans="1:6" ht="25.5" hidden="1" customHeight="1">
      <c r="A478" s="26"/>
      <c r="B478" s="26"/>
      <c r="C478" s="26"/>
      <c r="D478" s="26"/>
      <c r="E478" s="27"/>
      <c r="F478" s="54"/>
    </row>
    <row r="479" spans="1:6" ht="25.5" hidden="1" customHeight="1">
      <c r="A479" s="26"/>
      <c r="B479" s="26"/>
      <c r="C479" s="26"/>
      <c r="D479" s="26"/>
      <c r="E479" s="27"/>
      <c r="F479" s="54"/>
    </row>
    <row r="480" spans="1:6" ht="25.5" hidden="1" customHeight="1">
      <c r="A480" s="26"/>
      <c r="B480" s="26"/>
      <c r="C480" s="26"/>
      <c r="D480" s="26"/>
      <c r="E480" s="27"/>
      <c r="F480" s="54"/>
    </row>
    <row r="481" spans="1:6" ht="25.5" hidden="1" customHeight="1">
      <c r="A481" s="26"/>
      <c r="B481" s="26"/>
      <c r="C481" s="26"/>
      <c r="D481" s="26"/>
      <c r="E481" s="28"/>
      <c r="F481" s="54"/>
    </row>
    <row r="482" spans="1:6" ht="25.5" hidden="1" customHeight="1">
      <c r="A482" s="26"/>
      <c r="B482" s="26"/>
      <c r="C482" s="26"/>
      <c r="D482" s="26"/>
      <c r="E482" s="27"/>
      <c r="F482" s="54"/>
    </row>
    <row r="483" spans="1:6" ht="25.5" hidden="1" customHeight="1">
      <c r="A483" s="26"/>
      <c r="B483" s="26"/>
      <c r="C483" s="26"/>
      <c r="D483" s="26"/>
      <c r="E483" s="27"/>
      <c r="F483" s="54"/>
    </row>
    <row r="484" spans="1:6" ht="25.5" hidden="1" customHeight="1">
      <c r="A484" s="26"/>
      <c r="B484" s="26"/>
      <c r="C484" s="26"/>
      <c r="D484" s="26"/>
      <c r="E484" s="27"/>
      <c r="F484" s="54"/>
    </row>
    <row r="485" spans="1:6" ht="25.5" hidden="1" customHeight="1">
      <c r="A485" s="26"/>
      <c r="B485" s="26"/>
      <c r="C485" s="26"/>
      <c r="D485" s="26"/>
      <c r="E485" s="27"/>
      <c r="F485" s="54"/>
    </row>
    <row r="486" spans="1:6" ht="25.5" hidden="1" customHeight="1">
      <c r="A486" s="26"/>
      <c r="B486" s="26"/>
      <c r="C486" s="26"/>
      <c r="D486" s="26"/>
      <c r="E486" s="27"/>
      <c r="F486" s="54"/>
    </row>
    <row r="487" spans="1:6" ht="25.5" hidden="1" customHeight="1">
      <c r="A487" s="26"/>
      <c r="B487" s="26"/>
      <c r="C487" s="26"/>
      <c r="D487" s="26"/>
      <c r="E487" s="28"/>
      <c r="F487" s="54"/>
    </row>
    <row r="488" spans="1:6" ht="25.5" hidden="1" customHeight="1">
      <c r="A488" s="26"/>
      <c r="B488" s="26"/>
      <c r="C488" s="26"/>
      <c r="D488" s="26"/>
      <c r="E488" s="27"/>
      <c r="F488" s="54"/>
    </row>
    <row r="489" spans="1:6" ht="25.5" hidden="1" customHeight="1">
      <c r="A489" s="26"/>
      <c r="B489" s="26"/>
      <c r="C489" s="26"/>
      <c r="D489" s="26"/>
      <c r="E489" s="27"/>
      <c r="F489" s="54"/>
    </row>
    <row r="490" spans="1:6" ht="25.5" hidden="1" customHeight="1">
      <c r="A490" s="26"/>
      <c r="B490" s="26"/>
      <c r="C490" s="26"/>
      <c r="D490" s="26"/>
      <c r="E490" s="27"/>
      <c r="F490" s="54"/>
    </row>
    <row r="491" spans="1:6" ht="25.5" hidden="1" customHeight="1">
      <c r="A491" s="26"/>
      <c r="B491" s="26"/>
      <c r="C491" s="26"/>
      <c r="D491" s="26"/>
      <c r="E491" s="28"/>
      <c r="F491" s="54"/>
    </row>
    <row r="492" spans="1:6" ht="25.5" hidden="1" customHeight="1">
      <c r="A492" s="26"/>
      <c r="B492" s="26"/>
      <c r="C492" s="26"/>
      <c r="D492" s="26"/>
      <c r="E492" s="28"/>
      <c r="F492" s="54"/>
    </row>
    <row r="493" spans="1:6" ht="25.5" hidden="1" customHeight="1">
      <c r="A493" s="26"/>
      <c r="B493" s="26"/>
      <c r="C493" s="26"/>
      <c r="D493" s="26"/>
      <c r="E493" s="27"/>
      <c r="F493" s="54"/>
    </row>
    <row r="494" spans="1:6" ht="25.5" hidden="1" customHeight="1">
      <c r="A494" s="26"/>
      <c r="B494" s="26"/>
      <c r="C494" s="26"/>
      <c r="D494" s="26"/>
      <c r="E494" s="27"/>
      <c r="F494" s="54"/>
    </row>
    <row r="495" spans="1:6" ht="25.5" hidden="1" customHeight="1">
      <c r="A495" s="26"/>
      <c r="B495" s="26"/>
      <c r="C495" s="26"/>
      <c r="D495" s="26"/>
      <c r="E495" s="27"/>
      <c r="F495" s="54"/>
    </row>
    <row r="496" spans="1:6" ht="25.5" hidden="1" customHeight="1">
      <c r="A496" s="26"/>
      <c r="B496" s="26"/>
      <c r="C496" s="26"/>
      <c r="D496" s="26"/>
      <c r="E496" s="27"/>
      <c r="F496" s="54"/>
    </row>
    <row r="497" spans="1:6" ht="25.5" hidden="1" customHeight="1">
      <c r="A497" s="26"/>
      <c r="B497" s="26"/>
      <c r="C497" s="26"/>
      <c r="D497" s="26"/>
      <c r="E497" s="27"/>
      <c r="F497" s="54"/>
    </row>
    <row r="498" spans="1:6" ht="25.5" hidden="1" customHeight="1">
      <c r="A498" s="26"/>
      <c r="B498" s="26"/>
      <c r="C498" s="26"/>
      <c r="D498" s="26"/>
      <c r="E498" s="27"/>
      <c r="F498" s="54"/>
    </row>
    <row r="499" spans="1:6" ht="25.5" hidden="1" customHeight="1">
      <c r="A499" s="26"/>
      <c r="B499" s="26"/>
      <c r="C499" s="26"/>
      <c r="D499" s="26"/>
      <c r="E499" s="27"/>
      <c r="F499" s="54"/>
    </row>
    <row r="500" spans="1:6" ht="25.5" hidden="1" customHeight="1">
      <c r="A500" s="26"/>
      <c r="B500" s="26"/>
      <c r="C500" s="26"/>
      <c r="D500" s="26"/>
      <c r="E500" s="27"/>
      <c r="F500" s="54"/>
    </row>
    <row r="501" spans="1:6" ht="25.5" hidden="1" customHeight="1">
      <c r="A501" s="26"/>
      <c r="B501" s="26"/>
      <c r="C501" s="26"/>
      <c r="D501" s="26"/>
      <c r="E501" s="28"/>
      <c r="F501" s="54"/>
    </row>
    <row r="502" spans="1:6" ht="25.5" hidden="1" customHeight="1">
      <c r="A502" s="26"/>
      <c r="B502" s="26"/>
      <c r="C502" s="26"/>
      <c r="D502" s="26"/>
      <c r="E502" s="27"/>
      <c r="F502" s="54"/>
    </row>
    <row r="503" spans="1:6" ht="25.5" hidden="1" customHeight="1">
      <c r="A503" s="26"/>
      <c r="B503" s="26"/>
      <c r="C503" s="26"/>
      <c r="D503" s="26"/>
      <c r="E503" s="27"/>
      <c r="F503" s="54"/>
    </row>
    <row r="504" spans="1:6" ht="25.5" hidden="1" customHeight="1">
      <c r="A504" s="26"/>
      <c r="B504" s="26"/>
      <c r="C504" s="26"/>
      <c r="D504" s="26"/>
      <c r="E504" s="27"/>
      <c r="F504" s="54"/>
    </row>
    <row r="505" spans="1:6" ht="25.5" hidden="1" customHeight="1">
      <c r="A505" s="26"/>
      <c r="B505" s="26"/>
      <c r="C505" s="26"/>
      <c r="D505" s="26"/>
      <c r="E505" s="27"/>
      <c r="F505" s="54"/>
    </row>
    <row r="506" spans="1:6" ht="25.5" hidden="1" customHeight="1">
      <c r="A506" s="26"/>
      <c r="B506" s="26"/>
      <c r="C506" s="26"/>
      <c r="D506" s="26"/>
      <c r="E506" s="27"/>
      <c r="F506" s="54"/>
    </row>
    <row r="507" spans="1:6" ht="25.5" hidden="1" customHeight="1">
      <c r="A507" s="26"/>
      <c r="B507" s="26"/>
      <c r="C507" s="26"/>
      <c r="D507" s="26"/>
      <c r="E507" s="27"/>
      <c r="F507" s="54"/>
    </row>
    <row r="508" spans="1:6" ht="25.5" hidden="1" customHeight="1">
      <c r="A508" s="26"/>
      <c r="B508" s="26"/>
      <c r="C508" s="26"/>
      <c r="D508" s="26"/>
      <c r="E508" s="27"/>
      <c r="F508" s="54"/>
    </row>
    <row r="509" spans="1:6" ht="25.5" hidden="1" customHeight="1">
      <c r="A509" s="26"/>
      <c r="B509" s="26"/>
      <c r="C509" s="26"/>
      <c r="D509" s="26"/>
      <c r="E509" s="27"/>
      <c r="F509" s="54"/>
    </row>
    <row r="510" spans="1:6" ht="25.5" hidden="1" customHeight="1">
      <c r="A510" s="26"/>
      <c r="B510" s="26"/>
      <c r="C510" s="26"/>
      <c r="D510" s="26"/>
      <c r="E510" s="28"/>
      <c r="F510" s="54"/>
    </row>
    <row r="511" spans="1:6" ht="25.5" hidden="1" customHeight="1">
      <c r="A511" s="26"/>
      <c r="B511" s="26"/>
      <c r="C511" s="26"/>
      <c r="D511" s="26"/>
      <c r="E511" s="27"/>
      <c r="F511" s="54"/>
    </row>
    <row r="512" spans="1:6" ht="25.5" hidden="1" customHeight="1">
      <c r="A512" s="26"/>
      <c r="B512" s="26"/>
      <c r="C512" s="26"/>
      <c r="D512" s="26"/>
      <c r="E512" s="27"/>
      <c r="F512" s="54"/>
    </row>
    <row r="513" spans="1:6" ht="25.5" hidden="1" customHeight="1">
      <c r="A513" s="26"/>
      <c r="B513" s="26"/>
      <c r="C513" s="26"/>
      <c r="D513" s="26"/>
      <c r="E513" s="28"/>
      <c r="F513" s="54"/>
    </row>
    <row r="514" spans="1:6" ht="25.5" hidden="1" customHeight="1">
      <c r="A514" s="26"/>
      <c r="B514" s="26"/>
      <c r="C514" s="26"/>
      <c r="D514" s="26"/>
      <c r="E514" s="27"/>
      <c r="F514" s="54"/>
    </row>
    <row r="515" spans="1:6" ht="25.5" hidden="1" customHeight="1">
      <c r="A515" s="26"/>
      <c r="B515" s="26"/>
      <c r="C515" s="26"/>
      <c r="D515" s="26"/>
      <c r="E515" s="27"/>
      <c r="F515" s="54"/>
    </row>
    <row r="516" spans="1:6" ht="25.5" hidden="1" customHeight="1">
      <c r="A516" s="26"/>
      <c r="B516" s="26"/>
      <c r="C516" s="26"/>
      <c r="D516" s="26"/>
      <c r="E516" s="28"/>
      <c r="F516" s="54"/>
    </row>
    <row r="517" spans="1:6" ht="25.5" hidden="1" customHeight="1">
      <c r="A517" s="26"/>
      <c r="B517" s="26"/>
      <c r="C517" s="26"/>
      <c r="D517" s="26"/>
      <c r="E517" s="27"/>
      <c r="F517" s="54"/>
    </row>
    <row r="518" spans="1:6" ht="25.5" hidden="1" customHeight="1">
      <c r="A518" s="26"/>
      <c r="B518" s="26"/>
      <c r="C518" s="26"/>
      <c r="D518" s="26"/>
      <c r="E518" s="27"/>
      <c r="F518" s="54"/>
    </row>
    <row r="519" spans="1:6" ht="25.5" hidden="1" customHeight="1">
      <c r="A519" s="26"/>
      <c r="B519" s="26"/>
      <c r="C519" s="26"/>
      <c r="D519" s="26"/>
      <c r="E519" s="28"/>
      <c r="F519" s="54"/>
    </row>
    <row r="520" spans="1:6" ht="25.5" hidden="1" customHeight="1">
      <c r="A520" s="26"/>
      <c r="B520" s="26"/>
      <c r="C520" s="26"/>
      <c r="D520" s="26"/>
      <c r="E520" s="27"/>
    </row>
    <row r="521" spans="1:6" ht="25.5" hidden="1" customHeight="1">
      <c r="A521" s="26"/>
      <c r="B521" s="26"/>
      <c r="C521" s="26"/>
      <c r="D521" s="26"/>
      <c r="E521" s="27"/>
    </row>
    <row r="522" spans="1:6" ht="25.5" hidden="1" customHeight="1">
      <c r="A522" s="26"/>
      <c r="B522" s="26"/>
      <c r="C522" s="26"/>
      <c r="D522" s="26"/>
      <c r="E522" s="28"/>
    </row>
    <row r="523" spans="1:6" ht="25.5" hidden="1" customHeight="1">
      <c r="A523" s="26"/>
      <c r="B523" s="26"/>
      <c r="C523" s="26"/>
      <c r="D523" s="26"/>
      <c r="E523" s="27"/>
    </row>
    <row r="524" spans="1:6" ht="15" hidden="1" customHeight="1"/>
    <row r="525" spans="1:6" ht="15" hidden="1" customHeight="1"/>
  </sheetData>
  <sheetProtection sheet="1" objects="1" scenarios="1" insertRows="0"/>
  <mergeCells count="36">
    <mergeCell ref="A149:E149"/>
    <mergeCell ref="A1:F1"/>
    <mergeCell ref="A2:F2"/>
    <mergeCell ref="A3:D3"/>
    <mergeCell ref="B5:E5"/>
    <mergeCell ref="C6:E6"/>
    <mergeCell ref="C9:E9"/>
    <mergeCell ref="C14:E14"/>
    <mergeCell ref="C24:E24"/>
    <mergeCell ref="C26:E26"/>
    <mergeCell ref="C29:E29"/>
    <mergeCell ref="C33:E33"/>
    <mergeCell ref="C38:E38"/>
    <mergeCell ref="B44:E44"/>
    <mergeCell ref="C45:E45"/>
    <mergeCell ref="C52:E52"/>
    <mergeCell ref="C60:E60"/>
    <mergeCell ref="C66:E66"/>
    <mergeCell ref="C71:E71"/>
    <mergeCell ref="C78:E78"/>
    <mergeCell ref="C88:E88"/>
    <mergeCell ref="B90:E90"/>
    <mergeCell ref="C91:E91"/>
    <mergeCell ref="C94:E94"/>
    <mergeCell ref="C101:E101"/>
    <mergeCell ref="C108:E108"/>
    <mergeCell ref="C112:E112"/>
    <mergeCell ref="C119:E119"/>
    <mergeCell ref="C141:E141"/>
    <mergeCell ref="C146:E146"/>
    <mergeCell ref="C121:E121"/>
    <mergeCell ref="C124:E124"/>
    <mergeCell ref="C129:E129"/>
    <mergeCell ref="B133:E133"/>
    <mergeCell ref="C134:E134"/>
    <mergeCell ref="C137:E137"/>
  </mergeCells>
  <printOptions horizontalCentered="1"/>
  <pageMargins left="0.6692913385826772" right="0.55118110236220474" top="0.47244094488188981" bottom="0.55118110236220474" header="0.31496062992125984" footer="0.27559055118110237"/>
  <pageSetup scale="80" orientation="portrait" horizontalDpi="4294967295" verticalDpi="4294967295" r:id="rId1"/>
  <headerFooter>
    <oddFooter>&amp;L&amp;"-,Cursiva"&amp;10Ejercicio Fiscal 2019&amp;R&amp;"-,Cursiva"&amp;10Página &amp;P de &amp;N&amp;K00+000-----&amp;"-,Normal"&amp;11------------------</oddFooter>
  </headerFooter>
  <ignoredErrors>
    <ignoredError sqref="A6:E6 A9:E26 A7:D7 A8:D8 A28:E102 A27:D27 A104:E132 A103:D103 A134:E137 A133 C133:E133 A141:E144 A138:D138 A139:D139 A140:D140 A146:E146 A145:D145 A147:D147" numberStoredAsText="1"/>
  </ignoredErrors>
</worksheet>
</file>

<file path=xl/worksheets/sheet7.xml><?xml version="1.0" encoding="utf-8"?>
<worksheet xmlns="http://schemas.openxmlformats.org/spreadsheetml/2006/main" xmlns:r="http://schemas.openxmlformats.org/officeDocument/2006/relationships">
  <sheetPr>
    <tabColor rgb="FFFFC000"/>
  </sheetPr>
  <dimension ref="A1:G196"/>
  <sheetViews>
    <sheetView topLeftCell="A19" zoomScale="110" zoomScaleNormal="110" workbookViewId="0">
      <selection activeCell="C32" sqref="C32"/>
    </sheetView>
  </sheetViews>
  <sheetFormatPr baseColWidth="10" defaultColWidth="0" defaultRowHeight="15" customHeight="1" zeroHeight="1"/>
  <cols>
    <col min="1" max="1" width="5.42578125" style="342" customWidth="1"/>
    <col min="2" max="2" width="52.140625" style="342" customWidth="1"/>
    <col min="3" max="4" width="16.28515625" style="343" customWidth="1"/>
    <col min="5" max="6" width="14.7109375" style="343" customWidth="1"/>
    <col min="7" max="7" width="14.85546875" style="343" customWidth="1"/>
    <col min="8" max="8" width="0.7109375" style="342" customWidth="1"/>
    <col min="9" max="256" width="0" style="342" hidden="1"/>
    <col min="257" max="257" width="5.42578125" style="342" customWidth="1"/>
    <col min="258" max="258" width="52.140625" style="342" customWidth="1"/>
    <col min="259" max="260" width="16.28515625" style="342" customWidth="1"/>
    <col min="261" max="262" width="14.7109375" style="342" customWidth="1"/>
    <col min="263" max="263" width="14.85546875" style="342" customWidth="1"/>
    <col min="264" max="264" width="0.7109375" style="342" customWidth="1"/>
    <col min="265" max="512" width="0" style="342" hidden="1"/>
    <col min="513" max="513" width="5.42578125" style="342" customWidth="1"/>
    <col min="514" max="514" width="52.140625" style="342" customWidth="1"/>
    <col min="515" max="516" width="16.28515625" style="342" customWidth="1"/>
    <col min="517" max="518" width="14.7109375" style="342" customWidth="1"/>
    <col min="519" max="519" width="14.85546875" style="342" customWidth="1"/>
    <col min="520" max="520" width="0.7109375" style="342" customWidth="1"/>
    <col min="521" max="768" width="0" style="342" hidden="1"/>
    <col min="769" max="769" width="5.42578125" style="342" customWidth="1"/>
    <col min="770" max="770" width="52.140625" style="342" customWidth="1"/>
    <col min="771" max="772" width="16.28515625" style="342" customWidth="1"/>
    <col min="773" max="774" width="14.7109375" style="342" customWidth="1"/>
    <col min="775" max="775" width="14.85546875" style="342" customWidth="1"/>
    <col min="776" max="776" width="0.7109375" style="342" customWidth="1"/>
    <col min="777" max="1024" width="0" style="342" hidden="1"/>
    <col min="1025" max="1025" width="5.42578125" style="342" customWidth="1"/>
    <col min="1026" max="1026" width="52.140625" style="342" customWidth="1"/>
    <col min="1027" max="1028" width="16.28515625" style="342" customWidth="1"/>
    <col min="1029" max="1030" width="14.7109375" style="342" customWidth="1"/>
    <col min="1031" max="1031" width="14.85546875" style="342" customWidth="1"/>
    <col min="1032" max="1032" width="0.7109375" style="342" customWidth="1"/>
    <col min="1033" max="1280" width="0" style="342" hidden="1"/>
    <col min="1281" max="1281" width="5.42578125" style="342" customWidth="1"/>
    <col min="1282" max="1282" width="52.140625" style="342" customWidth="1"/>
    <col min="1283" max="1284" width="16.28515625" style="342" customWidth="1"/>
    <col min="1285" max="1286" width="14.7109375" style="342" customWidth="1"/>
    <col min="1287" max="1287" width="14.85546875" style="342" customWidth="1"/>
    <col min="1288" max="1288" width="0.7109375" style="342" customWidth="1"/>
    <col min="1289" max="1536" width="0" style="342" hidden="1"/>
    <col min="1537" max="1537" width="5.42578125" style="342" customWidth="1"/>
    <col min="1538" max="1538" width="52.140625" style="342" customWidth="1"/>
    <col min="1539" max="1540" width="16.28515625" style="342" customWidth="1"/>
    <col min="1541" max="1542" width="14.7109375" style="342" customWidth="1"/>
    <col min="1543" max="1543" width="14.85546875" style="342" customWidth="1"/>
    <col min="1544" max="1544" width="0.7109375" style="342" customWidth="1"/>
    <col min="1545" max="1792" width="0" style="342" hidden="1"/>
    <col min="1793" max="1793" width="5.42578125" style="342" customWidth="1"/>
    <col min="1794" max="1794" width="52.140625" style="342" customWidth="1"/>
    <col min="1795" max="1796" width="16.28515625" style="342" customWidth="1"/>
    <col min="1797" max="1798" width="14.7109375" style="342" customWidth="1"/>
    <col min="1799" max="1799" width="14.85546875" style="342" customWidth="1"/>
    <col min="1800" max="1800" width="0.7109375" style="342" customWidth="1"/>
    <col min="1801" max="2048" width="0" style="342" hidden="1"/>
    <col min="2049" max="2049" width="5.42578125" style="342" customWidth="1"/>
    <col min="2050" max="2050" width="52.140625" style="342" customWidth="1"/>
    <col min="2051" max="2052" width="16.28515625" style="342" customWidth="1"/>
    <col min="2053" max="2054" width="14.7109375" style="342" customWidth="1"/>
    <col min="2055" max="2055" width="14.85546875" style="342" customWidth="1"/>
    <col min="2056" max="2056" width="0.7109375" style="342" customWidth="1"/>
    <col min="2057" max="2304" width="0" style="342" hidden="1"/>
    <col min="2305" max="2305" width="5.42578125" style="342" customWidth="1"/>
    <col min="2306" max="2306" width="52.140625" style="342" customWidth="1"/>
    <col min="2307" max="2308" width="16.28515625" style="342" customWidth="1"/>
    <col min="2309" max="2310" width="14.7109375" style="342" customWidth="1"/>
    <col min="2311" max="2311" width="14.85546875" style="342" customWidth="1"/>
    <col min="2312" max="2312" width="0.7109375" style="342" customWidth="1"/>
    <col min="2313" max="2560" width="0" style="342" hidden="1"/>
    <col min="2561" max="2561" width="5.42578125" style="342" customWidth="1"/>
    <col min="2562" max="2562" width="52.140625" style="342" customWidth="1"/>
    <col min="2563" max="2564" width="16.28515625" style="342" customWidth="1"/>
    <col min="2565" max="2566" width="14.7109375" style="342" customWidth="1"/>
    <col min="2567" max="2567" width="14.85546875" style="342" customWidth="1"/>
    <col min="2568" max="2568" width="0.7109375" style="342" customWidth="1"/>
    <col min="2569" max="2816" width="0" style="342" hidden="1"/>
    <col min="2817" max="2817" width="5.42578125" style="342" customWidth="1"/>
    <col min="2818" max="2818" width="52.140625" style="342" customWidth="1"/>
    <col min="2819" max="2820" width="16.28515625" style="342" customWidth="1"/>
    <col min="2821" max="2822" width="14.7109375" style="342" customWidth="1"/>
    <col min="2823" max="2823" width="14.85546875" style="342" customWidth="1"/>
    <col min="2824" max="2824" width="0.7109375" style="342" customWidth="1"/>
    <col min="2825" max="3072" width="0" style="342" hidden="1"/>
    <col min="3073" max="3073" width="5.42578125" style="342" customWidth="1"/>
    <col min="3074" max="3074" width="52.140625" style="342" customWidth="1"/>
    <col min="3075" max="3076" width="16.28515625" style="342" customWidth="1"/>
    <col min="3077" max="3078" width="14.7109375" style="342" customWidth="1"/>
    <col min="3079" max="3079" width="14.85546875" style="342" customWidth="1"/>
    <col min="3080" max="3080" width="0.7109375" style="342" customWidth="1"/>
    <col min="3081" max="3328" width="0" style="342" hidden="1"/>
    <col min="3329" max="3329" width="5.42578125" style="342" customWidth="1"/>
    <col min="3330" max="3330" width="52.140625" style="342" customWidth="1"/>
    <col min="3331" max="3332" width="16.28515625" style="342" customWidth="1"/>
    <col min="3333" max="3334" width="14.7109375" style="342" customWidth="1"/>
    <col min="3335" max="3335" width="14.85546875" style="342" customWidth="1"/>
    <col min="3336" max="3336" width="0.7109375" style="342" customWidth="1"/>
    <col min="3337" max="3584" width="0" style="342" hidden="1"/>
    <col min="3585" max="3585" width="5.42578125" style="342" customWidth="1"/>
    <col min="3586" max="3586" width="52.140625" style="342" customWidth="1"/>
    <col min="3587" max="3588" width="16.28515625" style="342" customWidth="1"/>
    <col min="3589" max="3590" width="14.7109375" style="342" customWidth="1"/>
    <col min="3591" max="3591" width="14.85546875" style="342" customWidth="1"/>
    <col min="3592" max="3592" width="0.7109375" style="342" customWidth="1"/>
    <col min="3593" max="3840" width="0" style="342" hidden="1"/>
    <col min="3841" max="3841" width="5.42578125" style="342" customWidth="1"/>
    <col min="3842" max="3842" width="52.140625" style="342" customWidth="1"/>
    <col min="3843" max="3844" width="16.28515625" style="342" customWidth="1"/>
    <col min="3845" max="3846" width="14.7109375" style="342" customWidth="1"/>
    <col min="3847" max="3847" width="14.85546875" style="342" customWidth="1"/>
    <col min="3848" max="3848" width="0.7109375" style="342" customWidth="1"/>
    <col min="3849" max="4096" width="0" style="342" hidden="1"/>
    <col min="4097" max="4097" width="5.42578125" style="342" customWidth="1"/>
    <col min="4098" max="4098" width="52.140625" style="342" customWidth="1"/>
    <col min="4099" max="4100" width="16.28515625" style="342" customWidth="1"/>
    <col min="4101" max="4102" width="14.7109375" style="342" customWidth="1"/>
    <col min="4103" max="4103" width="14.85546875" style="342" customWidth="1"/>
    <col min="4104" max="4104" width="0.7109375" style="342" customWidth="1"/>
    <col min="4105" max="4352" width="0" style="342" hidden="1"/>
    <col min="4353" max="4353" width="5.42578125" style="342" customWidth="1"/>
    <col min="4354" max="4354" width="52.140625" style="342" customWidth="1"/>
    <col min="4355" max="4356" width="16.28515625" style="342" customWidth="1"/>
    <col min="4357" max="4358" width="14.7109375" style="342" customWidth="1"/>
    <col min="4359" max="4359" width="14.85546875" style="342" customWidth="1"/>
    <col min="4360" max="4360" width="0.7109375" style="342" customWidth="1"/>
    <col min="4361" max="4608" width="0" style="342" hidden="1"/>
    <col min="4609" max="4609" width="5.42578125" style="342" customWidth="1"/>
    <col min="4610" max="4610" width="52.140625" style="342" customWidth="1"/>
    <col min="4611" max="4612" width="16.28515625" style="342" customWidth="1"/>
    <col min="4613" max="4614" width="14.7109375" style="342" customWidth="1"/>
    <col min="4615" max="4615" width="14.85546875" style="342" customWidth="1"/>
    <col min="4616" max="4616" width="0.7109375" style="342" customWidth="1"/>
    <col min="4617" max="4864" width="0" style="342" hidden="1"/>
    <col min="4865" max="4865" width="5.42578125" style="342" customWidth="1"/>
    <col min="4866" max="4866" width="52.140625" style="342" customWidth="1"/>
    <col min="4867" max="4868" width="16.28515625" style="342" customWidth="1"/>
    <col min="4869" max="4870" width="14.7109375" style="342" customWidth="1"/>
    <col min="4871" max="4871" width="14.85546875" style="342" customWidth="1"/>
    <col min="4872" max="4872" width="0.7109375" style="342" customWidth="1"/>
    <col min="4873" max="5120" width="0" style="342" hidden="1"/>
    <col min="5121" max="5121" width="5.42578125" style="342" customWidth="1"/>
    <col min="5122" max="5122" width="52.140625" style="342" customWidth="1"/>
    <col min="5123" max="5124" width="16.28515625" style="342" customWidth="1"/>
    <col min="5125" max="5126" width="14.7109375" style="342" customWidth="1"/>
    <col min="5127" max="5127" width="14.85546875" style="342" customWidth="1"/>
    <col min="5128" max="5128" width="0.7109375" style="342" customWidth="1"/>
    <col min="5129" max="5376" width="0" style="342" hidden="1"/>
    <col min="5377" max="5377" width="5.42578125" style="342" customWidth="1"/>
    <col min="5378" max="5378" width="52.140625" style="342" customWidth="1"/>
    <col min="5379" max="5380" width="16.28515625" style="342" customWidth="1"/>
    <col min="5381" max="5382" width="14.7109375" style="342" customWidth="1"/>
    <col min="5383" max="5383" width="14.85546875" style="342" customWidth="1"/>
    <col min="5384" max="5384" width="0.7109375" style="342" customWidth="1"/>
    <col min="5385" max="5632" width="0" style="342" hidden="1"/>
    <col min="5633" max="5633" width="5.42578125" style="342" customWidth="1"/>
    <col min="5634" max="5634" width="52.140625" style="342" customWidth="1"/>
    <col min="5635" max="5636" width="16.28515625" style="342" customWidth="1"/>
    <col min="5637" max="5638" width="14.7109375" style="342" customWidth="1"/>
    <col min="5639" max="5639" width="14.85546875" style="342" customWidth="1"/>
    <col min="5640" max="5640" width="0.7109375" style="342" customWidth="1"/>
    <col min="5641" max="5888" width="0" style="342" hidden="1"/>
    <col min="5889" max="5889" width="5.42578125" style="342" customWidth="1"/>
    <col min="5890" max="5890" width="52.140625" style="342" customWidth="1"/>
    <col min="5891" max="5892" width="16.28515625" style="342" customWidth="1"/>
    <col min="5893" max="5894" width="14.7109375" style="342" customWidth="1"/>
    <col min="5895" max="5895" width="14.85546875" style="342" customWidth="1"/>
    <col min="5896" max="5896" width="0.7109375" style="342" customWidth="1"/>
    <col min="5897" max="6144" width="0" style="342" hidden="1"/>
    <col min="6145" max="6145" width="5.42578125" style="342" customWidth="1"/>
    <col min="6146" max="6146" width="52.140625" style="342" customWidth="1"/>
    <col min="6147" max="6148" width="16.28515625" style="342" customWidth="1"/>
    <col min="6149" max="6150" width="14.7109375" style="342" customWidth="1"/>
    <col min="6151" max="6151" width="14.85546875" style="342" customWidth="1"/>
    <col min="6152" max="6152" width="0.7109375" style="342" customWidth="1"/>
    <col min="6153" max="6400" width="0" style="342" hidden="1"/>
    <col min="6401" max="6401" width="5.42578125" style="342" customWidth="1"/>
    <col min="6402" max="6402" width="52.140625" style="342" customWidth="1"/>
    <col min="6403" max="6404" width="16.28515625" style="342" customWidth="1"/>
    <col min="6405" max="6406" width="14.7109375" style="342" customWidth="1"/>
    <col min="6407" max="6407" width="14.85546875" style="342" customWidth="1"/>
    <col min="6408" max="6408" width="0.7109375" style="342" customWidth="1"/>
    <col min="6409" max="6656" width="0" style="342" hidden="1"/>
    <col min="6657" max="6657" width="5.42578125" style="342" customWidth="1"/>
    <col min="6658" max="6658" width="52.140625" style="342" customWidth="1"/>
    <col min="6659" max="6660" width="16.28515625" style="342" customWidth="1"/>
    <col min="6661" max="6662" width="14.7109375" style="342" customWidth="1"/>
    <col min="6663" max="6663" width="14.85546875" style="342" customWidth="1"/>
    <col min="6664" max="6664" width="0.7109375" style="342" customWidth="1"/>
    <col min="6665" max="6912" width="0" style="342" hidden="1"/>
    <col min="6913" max="6913" width="5.42578125" style="342" customWidth="1"/>
    <col min="6914" max="6914" width="52.140625" style="342" customWidth="1"/>
    <col min="6915" max="6916" width="16.28515625" style="342" customWidth="1"/>
    <col min="6917" max="6918" width="14.7109375" style="342" customWidth="1"/>
    <col min="6919" max="6919" width="14.85546875" style="342" customWidth="1"/>
    <col min="6920" max="6920" width="0.7109375" style="342" customWidth="1"/>
    <col min="6921" max="7168" width="0" style="342" hidden="1"/>
    <col min="7169" max="7169" width="5.42578125" style="342" customWidth="1"/>
    <col min="7170" max="7170" width="52.140625" style="342" customWidth="1"/>
    <col min="7171" max="7172" width="16.28515625" style="342" customWidth="1"/>
    <col min="7173" max="7174" width="14.7109375" style="342" customWidth="1"/>
    <col min="7175" max="7175" width="14.85546875" style="342" customWidth="1"/>
    <col min="7176" max="7176" width="0.7109375" style="342" customWidth="1"/>
    <col min="7177" max="7424" width="0" style="342" hidden="1"/>
    <col min="7425" max="7425" width="5.42578125" style="342" customWidth="1"/>
    <col min="7426" max="7426" width="52.140625" style="342" customWidth="1"/>
    <col min="7427" max="7428" width="16.28515625" style="342" customWidth="1"/>
    <col min="7429" max="7430" width="14.7109375" style="342" customWidth="1"/>
    <col min="7431" max="7431" width="14.85546875" style="342" customWidth="1"/>
    <col min="7432" max="7432" width="0.7109375" style="342" customWidth="1"/>
    <col min="7433" max="7680" width="0" style="342" hidden="1"/>
    <col min="7681" max="7681" width="5.42578125" style="342" customWidth="1"/>
    <col min="7682" max="7682" width="52.140625" style="342" customWidth="1"/>
    <col min="7683" max="7684" width="16.28515625" style="342" customWidth="1"/>
    <col min="7685" max="7686" width="14.7109375" style="342" customWidth="1"/>
    <col min="7687" max="7687" width="14.85546875" style="342" customWidth="1"/>
    <col min="7688" max="7688" width="0.7109375" style="342" customWidth="1"/>
    <col min="7689" max="7936" width="0" style="342" hidden="1"/>
    <col min="7937" max="7937" width="5.42578125" style="342" customWidth="1"/>
    <col min="7938" max="7938" width="52.140625" style="342" customWidth="1"/>
    <col min="7939" max="7940" width="16.28515625" style="342" customWidth="1"/>
    <col min="7941" max="7942" width="14.7109375" style="342" customWidth="1"/>
    <col min="7943" max="7943" width="14.85546875" style="342" customWidth="1"/>
    <col min="7944" max="7944" width="0.7109375" style="342" customWidth="1"/>
    <col min="7945" max="8192" width="0" style="342" hidden="1"/>
    <col min="8193" max="8193" width="5.42578125" style="342" customWidth="1"/>
    <col min="8194" max="8194" width="52.140625" style="342" customWidth="1"/>
    <col min="8195" max="8196" width="16.28515625" style="342" customWidth="1"/>
    <col min="8197" max="8198" width="14.7109375" style="342" customWidth="1"/>
    <col min="8199" max="8199" width="14.85546875" style="342" customWidth="1"/>
    <col min="8200" max="8200" width="0.7109375" style="342" customWidth="1"/>
    <col min="8201" max="8448" width="0" style="342" hidden="1"/>
    <col min="8449" max="8449" width="5.42578125" style="342" customWidth="1"/>
    <col min="8450" max="8450" width="52.140625" style="342" customWidth="1"/>
    <col min="8451" max="8452" width="16.28515625" style="342" customWidth="1"/>
    <col min="8453" max="8454" width="14.7109375" style="342" customWidth="1"/>
    <col min="8455" max="8455" width="14.85546875" style="342" customWidth="1"/>
    <col min="8456" max="8456" width="0.7109375" style="342" customWidth="1"/>
    <col min="8457" max="8704" width="0" style="342" hidden="1"/>
    <col min="8705" max="8705" width="5.42578125" style="342" customWidth="1"/>
    <col min="8706" max="8706" width="52.140625" style="342" customWidth="1"/>
    <col min="8707" max="8708" width="16.28515625" style="342" customWidth="1"/>
    <col min="8709" max="8710" width="14.7109375" style="342" customWidth="1"/>
    <col min="8711" max="8711" width="14.85546875" style="342" customWidth="1"/>
    <col min="8712" max="8712" width="0.7109375" style="342" customWidth="1"/>
    <col min="8713" max="8960" width="0" style="342" hidden="1"/>
    <col min="8961" max="8961" width="5.42578125" style="342" customWidth="1"/>
    <col min="8962" max="8962" width="52.140625" style="342" customWidth="1"/>
    <col min="8963" max="8964" width="16.28515625" style="342" customWidth="1"/>
    <col min="8965" max="8966" width="14.7109375" style="342" customWidth="1"/>
    <col min="8967" max="8967" width="14.85546875" style="342" customWidth="1"/>
    <col min="8968" max="8968" width="0.7109375" style="342" customWidth="1"/>
    <col min="8969" max="9216" width="0" style="342" hidden="1"/>
    <col min="9217" max="9217" width="5.42578125" style="342" customWidth="1"/>
    <col min="9218" max="9218" width="52.140625" style="342" customWidth="1"/>
    <col min="9219" max="9220" width="16.28515625" style="342" customWidth="1"/>
    <col min="9221" max="9222" width="14.7109375" style="342" customWidth="1"/>
    <col min="9223" max="9223" width="14.85546875" style="342" customWidth="1"/>
    <col min="9224" max="9224" width="0.7109375" style="342" customWidth="1"/>
    <col min="9225" max="9472" width="0" style="342" hidden="1"/>
    <col min="9473" max="9473" width="5.42578125" style="342" customWidth="1"/>
    <col min="9474" max="9474" width="52.140625" style="342" customWidth="1"/>
    <col min="9475" max="9476" width="16.28515625" style="342" customWidth="1"/>
    <col min="9477" max="9478" width="14.7109375" style="342" customWidth="1"/>
    <col min="9479" max="9479" width="14.85546875" style="342" customWidth="1"/>
    <col min="9480" max="9480" width="0.7109375" style="342" customWidth="1"/>
    <col min="9481" max="9728" width="0" style="342" hidden="1"/>
    <col min="9729" max="9729" width="5.42578125" style="342" customWidth="1"/>
    <col min="9730" max="9730" width="52.140625" style="342" customWidth="1"/>
    <col min="9731" max="9732" width="16.28515625" style="342" customWidth="1"/>
    <col min="9733" max="9734" width="14.7109375" style="342" customWidth="1"/>
    <col min="9735" max="9735" width="14.85546875" style="342" customWidth="1"/>
    <col min="9736" max="9736" width="0.7109375" style="342" customWidth="1"/>
    <col min="9737" max="9984" width="0" style="342" hidden="1"/>
    <col min="9985" max="9985" width="5.42578125" style="342" customWidth="1"/>
    <col min="9986" max="9986" width="52.140625" style="342" customWidth="1"/>
    <col min="9987" max="9988" width="16.28515625" style="342" customWidth="1"/>
    <col min="9989" max="9990" width="14.7109375" style="342" customWidth="1"/>
    <col min="9991" max="9991" width="14.85546875" style="342" customWidth="1"/>
    <col min="9992" max="9992" width="0.7109375" style="342" customWidth="1"/>
    <col min="9993" max="10240" width="0" style="342" hidden="1"/>
    <col min="10241" max="10241" width="5.42578125" style="342" customWidth="1"/>
    <col min="10242" max="10242" width="52.140625" style="342" customWidth="1"/>
    <col min="10243" max="10244" width="16.28515625" style="342" customWidth="1"/>
    <col min="10245" max="10246" width="14.7109375" style="342" customWidth="1"/>
    <col min="10247" max="10247" width="14.85546875" style="342" customWidth="1"/>
    <col min="10248" max="10248" width="0.7109375" style="342" customWidth="1"/>
    <col min="10249" max="10496" width="0" style="342" hidden="1"/>
    <col min="10497" max="10497" width="5.42578125" style="342" customWidth="1"/>
    <col min="10498" max="10498" width="52.140625" style="342" customWidth="1"/>
    <col min="10499" max="10500" width="16.28515625" style="342" customWidth="1"/>
    <col min="10501" max="10502" width="14.7109375" style="342" customWidth="1"/>
    <col min="10503" max="10503" width="14.85546875" style="342" customWidth="1"/>
    <col min="10504" max="10504" width="0.7109375" style="342" customWidth="1"/>
    <col min="10505" max="10752" width="0" style="342" hidden="1"/>
    <col min="10753" max="10753" width="5.42578125" style="342" customWidth="1"/>
    <col min="10754" max="10754" width="52.140625" style="342" customWidth="1"/>
    <col min="10755" max="10756" width="16.28515625" style="342" customWidth="1"/>
    <col min="10757" max="10758" width="14.7109375" style="342" customWidth="1"/>
    <col min="10759" max="10759" width="14.85546875" style="342" customWidth="1"/>
    <col min="10760" max="10760" width="0.7109375" style="342" customWidth="1"/>
    <col min="10761" max="11008" width="0" style="342" hidden="1"/>
    <col min="11009" max="11009" width="5.42578125" style="342" customWidth="1"/>
    <col min="11010" max="11010" width="52.140625" style="342" customWidth="1"/>
    <col min="11011" max="11012" width="16.28515625" style="342" customWidth="1"/>
    <col min="11013" max="11014" width="14.7109375" style="342" customWidth="1"/>
    <col min="11015" max="11015" width="14.85546875" style="342" customWidth="1"/>
    <col min="11016" max="11016" width="0.7109375" style="342" customWidth="1"/>
    <col min="11017" max="11264" width="0" style="342" hidden="1"/>
    <col min="11265" max="11265" width="5.42578125" style="342" customWidth="1"/>
    <col min="11266" max="11266" width="52.140625" style="342" customWidth="1"/>
    <col min="11267" max="11268" width="16.28515625" style="342" customWidth="1"/>
    <col min="11269" max="11270" width="14.7109375" style="342" customWidth="1"/>
    <col min="11271" max="11271" width="14.85546875" style="342" customWidth="1"/>
    <col min="11272" max="11272" width="0.7109375" style="342" customWidth="1"/>
    <col min="11273" max="11520" width="0" style="342" hidden="1"/>
    <col min="11521" max="11521" width="5.42578125" style="342" customWidth="1"/>
    <col min="11522" max="11522" width="52.140625" style="342" customWidth="1"/>
    <col min="11523" max="11524" width="16.28515625" style="342" customWidth="1"/>
    <col min="11525" max="11526" width="14.7109375" style="342" customWidth="1"/>
    <col min="11527" max="11527" width="14.85546875" style="342" customWidth="1"/>
    <col min="11528" max="11528" width="0.7109375" style="342" customWidth="1"/>
    <col min="11529" max="11776" width="0" style="342" hidden="1"/>
    <col min="11777" max="11777" width="5.42578125" style="342" customWidth="1"/>
    <col min="11778" max="11778" width="52.140625" style="342" customWidth="1"/>
    <col min="11779" max="11780" width="16.28515625" style="342" customWidth="1"/>
    <col min="11781" max="11782" width="14.7109375" style="342" customWidth="1"/>
    <col min="11783" max="11783" width="14.85546875" style="342" customWidth="1"/>
    <col min="11784" max="11784" width="0.7109375" style="342" customWidth="1"/>
    <col min="11785" max="12032" width="0" style="342" hidden="1"/>
    <col min="12033" max="12033" width="5.42578125" style="342" customWidth="1"/>
    <col min="12034" max="12034" width="52.140625" style="342" customWidth="1"/>
    <col min="12035" max="12036" width="16.28515625" style="342" customWidth="1"/>
    <col min="12037" max="12038" width="14.7109375" style="342" customWidth="1"/>
    <col min="12039" max="12039" width="14.85546875" style="342" customWidth="1"/>
    <col min="12040" max="12040" width="0.7109375" style="342" customWidth="1"/>
    <col min="12041" max="12288" width="0" style="342" hidden="1"/>
    <col min="12289" max="12289" width="5.42578125" style="342" customWidth="1"/>
    <col min="12290" max="12290" width="52.140625" style="342" customWidth="1"/>
    <col min="12291" max="12292" width="16.28515625" style="342" customWidth="1"/>
    <col min="12293" max="12294" width="14.7109375" style="342" customWidth="1"/>
    <col min="12295" max="12295" width="14.85546875" style="342" customWidth="1"/>
    <col min="12296" max="12296" width="0.7109375" style="342" customWidth="1"/>
    <col min="12297" max="12544" width="0" style="342" hidden="1"/>
    <col min="12545" max="12545" width="5.42578125" style="342" customWidth="1"/>
    <col min="12546" max="12546" width="52.140625" style="342" customWidth="1"/>
    <col min="12547" max="12548" width="16.28515625" style="342" customWidth="1"/>
    <col min="12549" max="12550" width="14.7109375" style="342" customWidth="1"/>
    <col min="12551" max="12551" width="14.85546875" style="342" customWidth="1"/>
    <col min="12552" max="12552" width="0.7109375" style="342" customWidth="1"/>
    <col min="12553" max="12800" width="0" style="342" hidden="1"/>
    <col min="12801" max="12801" width="5.42578125" style="342" customWidth="1"/>
    <col min="12802" max="12802" width="52.140625" style="342" customWidth="1"/>
    <col min="12803" max="12804" width="16.28515625" style="342" customWidth="1"/>
    <col min="12805" max="12806" width="14.7109375" style="342" customWidth="1"/>
    <col min="12807" max="12807" width="14.85546875" style="342" customWidth="1"/>
    <col min="12808" max="12808" width="0.7109375" style="342" customWidth="1"/>
    <col min="12809" max="13056" width="0" style="342" hidden="1"/>
    <col min="13057" max="13057" width="5.42578125" style="342" customWidth="1"/>
    <col min="13058" max="13058" width="52.140625" style="342" customWidth="1"/>
    <col min="13059" max="13060" width="16.28515625" style="342" customWidth="1"/>
    <col min="13061" max="13062" width="14.7109375" style="342" customWidth="1"/>
    <col min="13063" max="13063" width="14.85546875" style="342" customWidth="1"/>
    <col min="13064" max="13064" width="0.7109375" style="342" customWidth="1"/>
    <col min="13065" max="13312" width="0" style="342" hidden="1"/>
    <col min="13313" max="13313" width="5.42578125" style="342" customWidth="1"/>
    <col min="13314" max="13314" width="52.140625" style="342" customWidth="1"/>
    <col min="13315" max="13316" width="16.28515625" style="342" customWidth="1"/>
    <col min="13317" max="13318" width="14.7109375" style="342" customWidth="1"/>
    <col min="13319" max="13319" width="14.85546875" style="342" customWidth="1"/>
    <col min="13320" max="13320" width="0.7109375" style="342" customWidth="1"/>
    <col min="13321" max="13568" width="0" style="342" hidden="1"/>
    <col min="13569" max="13569" width="5.42578125" style="342" customWidth="1"/>
    <col min="13570" max="13570" width="52.140625" style="342" customWidth="1"/>
    <col min="13571" max="13572" width="16.28515625" style="342" customWidth="1"/>
    <col min="13573" max="13574" width="14.7109375" style="342" customWidth="1"/>
    <col min="13575" max="13575" width="14.85546875" style="342" customWidth="1"/>
    <col min="13576" max="13576" width="0.7109375" style="342" customWidth="1"/>
    <col min="13577" max="13824" width="0" style="342" hidden="1"/>
    <col min="13825" max="13825" width="5.42578125" style="342" customWidth="1"/>
    <col min="13826" max="13826" width="52.140625" style="342" customWidth="1"/>
    <col min="13827" max="13828" width="16.28515625" style="342" customWidth="1"/>
    <col min="13829" max="13830" width="14.7109375" style="342" customWidth="1"/>
    <col min="13831" max="13831" width="14.85546875" style="342" customWidth="1"/>
    <col min="13832" max="13832" width="0.7109375" style="342" customWidth="1"/>
    <col min="13833" max="14080" width="0" style="342" hidden="1"/>
    <col min="14081" max="14081" width="5.42578125" style="342" customWidth="1"/>
    <col min="14082" max="14082" width="52.140625" style="342" customWidth="1"/>
    <col min="14083" max="14084" width="16.28515625" style="342" customWidth="1"/>
    <col min="14085" max="14086" width="14.7109375" style="342" customWidth="1"/>
    <col min="14087" max="14087" width="14.85546875" style="342" customWidth="1"/>
    <col min="14088" max="14088" width="0.7109375" style="342" customWidth="1"/>
    <col min="14089" max="14336" width="0" style="342" hidden="1"/>
    <col min="14337" max="14337" width="5.42578125" style="342" customWidth="1"/>
    <col min="14338" max="14338" width="52.140625" style="342" customWidth="1"/>
    <col min="14339" max="14340" width="16.28515625" style="342" customWidth="1"/>
    <col min="14341" max="14342" width="14.7109375" style="342" customWidth="1"/>
    <col min="14343" max="14343" width="14.85546875" style="342" customWidth="1"/>
    <col min="14344" max="14344" width="0.7109375" style="342" customWidth="1"/>
    <col min="14345" max="14592" width="0" style="342" hidden="1"/>
    <col min="14593" max="14593" width="5.42578125" style="342" customWidth="1"/>
    <col min="14594" max="14594" width="52.140625" style="342" customWidth="1"/>
    <col min="14595" max="14596" width="16.28515625" style="342" customWidth="1"/>
    <col min="14597" max="14598" width="14.7109375" style="342" customWidth="1"/>
    <col min="14599" max="14599" width="14.85546875" style="342" customWidth="1"/>
    <col min="14600" max="14600" width="0.7109375" style="342" customWidth="1"/>
    <col min="14601" max="14848" width="0" style="342" hidden="1"/>
    <col min="14849" max="14849" width="5.42578125" style="342" customWidth="1"/>
    <col min="14850" max="14850" width="52.140625" style="342" customWidth="1"/>
    <col min="14851" max="14852" width="16.28515625" style="342" customWidth="1"/>
    <col min="14853" max="14854" width="14.7109375" style="342" customWidth="1"/>
    <col min="14855" max="14855" width="14.85546875" style="342" customWidth="1"/>
    <col min="14856" max="14856" width="0.7109375" style="342" customWidth="1"/>
    <col min="14857" max="15104" width="0" style="342" hidden="1"/>
    <col min="15105" max="15105" width="5.42578125" style="342" customWidth="1"/>
    <col min="15106" max="15106" width="52.140625" style="342" customWidth="1"/>
    <col min="15107" max="15108" width="16.28515625" style="342" customWidth="1"/>
    <col min="15109" max="15110" width="14.7109375" style="342" customWidth="1"/>
    <col min="15111" max="15111" width="14.85546875" style="342" customWidth="1"/>
    <col min="15112" max="15112" width="0.7109375" style="342" customWidth="1"/>
    <col min="15113" max="15360" width="0" style="342" hidden="1"/>
    <col min="15361" max="15361" width="5.42578125" style="342" customWidth="1"/>
    <col min="15362" max="15362" width="52.140625" style="342" customWidth="1"/>
    <col min="15363" max="15364" width="16.28515625" style="342" customWidth="1"/>
    <col min="15365" max="15366" width="14.7109375" style="342" customWidth="1"/>
    <col min="15367" max="15367" width="14.85546875" style="342" customWidth="1"/>
    <col min="15368" max="15368" width="0.7109375" style="342" customWidth="1"/>
    <col min="15369" max="15616" width="0" style="342" hidden="1"/>
    <col min="15617" max="15617" width="5.42578125" style="342" customWidth="1"/>
    <col min="15618" max="15618" width="52.140625" style="342" customWidth="1"/>
    <col min="15619" max="15620" width="16.28515625" style="342" customWidth="1"/>
    <col min="15621" max="15622" width="14.7109375" style="342" customWidth="1"/>
    <col min="15623" max="15623" width="14.85546875" style="342" customWidth="1"/>
    <col min="15624" max="15624" width="0.7109375" style="342" customWidth="1"/>
    <col min="15625" max="15872" width="0" style="342" hidden="1"/>
    <col min="15873" max="15873" width="5.42578125" style="342" customWidth="1"/>
    <col min="15874" max="15874" width="52.140625" style="342" customWidth="1"/>
    <col min="15875" max="15876" width="16.28515625" style="342" customWidth="1"/>
    <col min="15877" max="15878" width="14.7109375" style="342" customWidth="1"/>
    <col min="15879" max="15879" width="14.85546875" style="342" customWidth="1"/>
    <col min="15880" max="15880" width="0.7109375" style="342" customWidth="1"/>
    <col min="15881" max="16128" width="0" style="342" hidden="1"/>
    <col min="16129" max="16129" width="5.42578125" style="342" customWidth="1"/>
    <col min="16130" max="16130" width="52.140625" style="342" customWidth="1"/>
    <col min="16131" max="16132" width="16.28515625" style="342" customWidth="1"/>
    <col min="16133" max="16134" width="14.7109375" style="342" customWidth="1"/>
    <col min="16135" max="16135" width="14.85546875" style="342" customWidth="1"/>
    <col min="16136" max="16136" width="0.7109375" style="342" customWidth="1"/>
    <col min="16137" max="16384" width="0" style="342" hidden="1"/>
  </cols>
  <sheetData>
    <row r="1" spans="1:7" ht="28.9" customHeight="1">
      <c r="A1" s="514" t="s">
        <v>1122</v>
      </c>
      <c r="B1" s="514"/>
      <c r="C1" s="514"/>
      <c r="D1" s="514"/>
      <c r="E1" s="514"/>
      <c r="F1" s="514"/>
      <c r="G1" s="514"/>
    </row>
    <row r="2" spans="1:7" ht="15.75">
      <c r="A2" s="521" t="str">
        <f>'ESTIMACIÓN DE INGRESOS'!A2:C2</f>
        <v>Nombre del Municipio: Teocaltiche</v>
      </c>
      <c r="B2" s="521"/>
      <c r="C2" s="521"/>
      <c r="D2" s="521"/>
      <c r="E2" s="521"/>
      <c r="F2" s="521"/>
      <c r="G2" s="521"/>
    </row>
    <row r="3" spans="1:7" ht="49.5" customHeight="1">
      <c r="A3" s="515"/>
      <c r="B3" s="516"/>
      <c r="C3" s="395" t="s">
        <v>66</v>
      </c>
      <c r="D3" s="395" t="s">
        <v>1067</v>
      </c>
      <c r="E3" s="395" t="s">
        <v>1080</v>
      </c>
      <c r="F3" s="395" t="s">
        <v>1081</v>
      </c>
      <c r="G3" s="395" t="s">
        <v>1082</v>
      </c>
    </row>
    <row r="4" spans="1:7" ht="6" customHeight="1">
      <c r="A4" s="396"/>
      <c r="B4" s="397"/>
      <c r="C4" s="398"/>
      <c r="D4" s="398"/>
      <c r="E4" s="398"/>
      <c r="F4" s="398"/>
      <c r="G4" s="398"/>
    </row>
    <row r="5" spans="1:7" s="344" customFormat="1" ht="14.45" customHeight="1">
      <c r="A5" s="517" t="s">
        <v>1068</v>
      </c>
      <c r="B5" s="518"/>
      <c r="C5" s="334"/>
      <c r="D5" s="334"/>
      <c r="E5" s="334"/>
      <c r="F5" s="334"/>
      <c r="G5" s="334"/>
    </row>
    <row r="6" spans="1:7" s="344" customFormat="1" ht="120">
      <c r="A6" s="394"/>
      <c r="B6" s="399" t="s">
        <v>1120</v>
      </c>
      <c r="C6" s="400" t="s">
        <v>1309</v>
      </c>
      <c r="D6" s="401"/>
      <c r="E6" s="400"/>
      <c r="F6" s="400"/>
      <c r="G6" s="400"/>
    </row>
    <row r="7" spans="1:7" s="344" customFormat="1">
      <c r="A7" s="394"/>
      <c r="B7" s="402" t="s">
        <v>1121</v>
      </c>
      <c r="C7" s="403"/>
      <c r="D7" s="404"/>
      <c r="E7" s="403"/>
      <c r="F7" s="403"/>
      <c r="G7" s="403"/>
    </row>
    <row r="8" spans="1:7" s="344" customFormat="1" ht="14.45" customHeight="1">
      <c r="A8" s="517" t="s">
        <v>1083</v>
      </c>
      <c r="B8" s="518"/>
      <c r="C8" s="334"/>
      <c r="D8" s="334"/>
      <c r="E8" s="334"/>
      <c r="F8" s="334"/>
      <c r="G8" s="334"/>
    </row>
    <row r="9" spans="1:7" s="344" customFormat="1">
      <c r="A9" s="394"/>
      <c r="B9" s="393" t="s">
        <v>1069</v>
      </c>
      <c r="C9" s="334"/>
      <c r="D9" s="334"/>
      <c r="E9" s="334"/>
      <c r="F9" s="334"/>
      <c r="G9" s="334"/>
    </row>
    <row r="10" spans="1:7" s="344" customFormat="1">
      <c r="A10" s="394"/>
      <c r="B10" s="402" t="s">
        <v>1142</v>
      </c>
      <c r="C10" s="403"/>
      <c r="D10" s="404"/>
      <c r="E10" s="403"/>
      <c r="F10" s="403"/>
      <c r="G10" s="403"/>
    </row>
    <row r="11" spans="1:7" s="344" customFormat="1">
      <c r="A11" s="394"/>
      <c r="B11" s="402" t="s">
        <v>1141</v>
      </c>
      <c r="C11" s="403"/>
      <c r="D11" s="404"/>
      <c r="E11" s="403"/>
      <c r="F11" s="403"/>
      <c r="G11" s="403"/>
    </row>
    <row r="12" spans="1:7" s="344" customFormat="1">
      <c r="A12" s="394"/>
      <c r="B12" s="402" t="s">
        <v>1140</v>
      </c>
      <c r="C12" s="403"/>
      <c r="D12" s="404"/>
      <c r="E12" s="403"/>
      <c r="F12" s="403"/>
      <c r="G12" s="403"/>
    </row>
    <row r="13" spans="1:7" s="344" customFormat="1">
      <c r="A13" s="394"/>
      <c r="B13" s="393" t="s">
        <v>1070</v>
      </c>
      <c r="C13" s="334"/>
      <c r="D13" s="334"/>
      <c r="E13" s="334"/>
      <c r="F13" s="334"/>
      <c r="G13" s="334"/>
    </row>
    <row r="14" spans="1:7" s="344" customFormat="1">
      <c r="A14" s="394"/>
      <c r="B14" s="402" t="s">
        <v>1142</v>
      </c>
      <c r="C14" s="403"/>
      <c r="D14" s="404"/>
      <c r="E14" s="403"/>
      <c r="F14" s="403"/>
      <c r="G14" s="403"/>
    </row>
    <row r="15" spans="1:7" s="344" customFormat="1">
      <c r="A15" s="394"/>
      <c r="B15" s="402" t="s">
        <v>1141</v>
      </c>
      <c r="C15" s="403"/>
      <c r="D15" s="404"/>
      <c r="E15" s="403"/>
      <c r="F15" s="403"/>
      <c r="G15" s="403"/>
    </row>
    <row r="16" spans="1:7" s="344" customFormat="1">
      <c r="A16" s="394"/>
      <c r="B16" s="402" t="s">
        <v>1140</v>
      </c>
      <c r="C16" s="403"/>
      <c r="D16" s="404"/>
      <c r="E16" s="403"/>
      <c r="F16" s="403"/>
      <c r="G16" s="403"/>
    </row>
    <row r="17" spans="1:7" s="344" customFormat="1">
      <c r="A17" s="394"/>
      <c r="B17" s="393" t="s">
        <v>1071</v>
      </c>
      <c r="C17" s="334"/>
      <c r="D17" s="334"/>
      <c r="E17" s="334"/>
      <c r="F17" s="334"/>
      <c r="G17" s="334"/>
    </row>
    <row r="18" spans="1:7" s="344" customFormat="1">
      <c r="A18" s="394"/>
      <c r="B18" s="405" t="s">
        <v>1139</v>
      </c>
      <c r="C18" s="403"/>
      <c r="D18" s="404"/>
      <c r="E18" s="403"/>
      <c r="F18" s="403"/>
      <c r="G18" s="403"/>
    </row>
    <row r="19" spans="1:7" s="344" customFormat="1" ht="30">
      <c r="A19" s="394"/>
      <c r="B19" s="405" t="s">
        <v>1138</v>
      </c>
      <c r="C19" s="403"/>
      <c r="D19" s="404"/>
      <c r="E19" s="403"/>
      <c r="F19" s="403"/>
      <c r="G19" s="403"/>
    </row>
    <row r="20" spans="1:7" s="344" customFormat="1" ht="30">
      <c r="A20" s="394"/>
      <c r="B20" s="405" t="s">
        <v>1137</v>
      </c>
      <c r="C20" s="403"/>
      <c r="D20" s="404"/>
      <c r="E20" s="403"/>
      <c r="F20" s="403"/>
      <c r="G20" s="403"/>
    </row>
    <row r="21" spans="1:7" s="344" customFormat="1">
      <c r="A21" s="394"/>
      <c r="B21" s="405" t="s">
        <v>1136</v>
      </c>
      <c r="C21" s="403"/>
      <c r="D21" s="404"/>
      <c r="E21" s="403"/>
      <c r="F21" s="403"/>
      <c r="G21" s="403"/>
    </row>
    <row r="22" spans="1:7" s="344" customFormat="1">
      <c r="A22" s="394"/>
      <c r="B22" s="405" t="s">
        <v>1072</v>
      </c>
      <c r="C22" s="403"/>
      <c r="D22" s="404"/>
      <c r="E22" s="403"/>
      <c r="F22" s="403"/>
      <c r="G22" s="403"/>
    </row>
    <row r="23" spans="1:7" s="344" customFormat="1">
      <c r="A23" s="394"/>
      <c r="B23" s="405" t="s">
        <v>1135</v>
      </c>
      <c r="C23" s="403"/>
      <c r="D23" s="404"/>
      <c r="E23" s="403"/>
      <c r="F23" s="403"/>
      <c r="G23" s="403"/>
    </row>
    <row r="24" spans="1:7" s="344" customFormat="1" ht="14.45" customHeight="1">
      <c r="A24" s="517" t="s">
        <v>1084</v>
      </c>
      <c r="B24" s="518"/>
      <c r="C24" s="334"/>
      <c r="D24" s="334"/>
      <c r="E24" s="334"/>
      <c r="F24" s="334"/>
      <c r="G24" s="334"/>
    </row>
    <row r="25" spans="1:7" s="344" customFormat="1">
      <c r="A25" s="406"/>
      <c r="B25" s="402" t="s">
        <v>1073</v>
      </c>
      <c r="C25" s="403"/>
      <c r="D25" s="404"/>
      <c r="E25" s="407"/>
      <c r="F25" s="403"/>
      <c r="G25" s="403"/>
    </row>
    <row r="26" spans="1:7" s="344" customFormat="1" ht="14.45" customHeight="1">
      <c r="A26" s="517" t="s">
        <v>1085</v>
      </c>
      <c r="B26" s="518"/>
      <c r="C26" s="334"/>
      <c r="D26" s="334"/>
      <c r="E26" s="334"/>
      <c r="F26" s="334"/>
      <c r="G26" s="334"/>
    </row>
    <row r="27" spans="1:7" s="344" customFormat="1">
      <c r="A27" s="394"/>
      <c r="B27" s="402" t="s">
        <v>1069</v>
      </c>
      <c r="C27" s="403" t="s">
        <v>1152</v>
      </c>
      <c r="D27" s="404"/>
      <c r="E27" s="407"/>
      <c r="F27" s="403"/>
      <c r="G27" s="403"/>
    </row>
    <row r="28" spans="1:7" s="344" customFormat="1">
      <c r="A28" s="394"/>
      <c r="B28" s="402" t="s">
        <v>1070</v>
      </c>
      <c r="C28" s="403" t="s">
        <v>1313</v>
      </c>
      <c r="D28" s="404"/>
      <c r="E28" s="407"/>
      <c r="F28" s="403"/>
      <c r="G28" s="403"/>
    </row>
    <row r="29" spans="1:7" s="344" customFormat="1">
      <c r="A29" s="394"/>
      <c r="B29" s="402" t="s">
        <v>1074</v>
      </c>
      <c r="C29" s="403" t="s">
        <v>891</v>
      </c>
      <c r="D29" s="404"/>
      <c r="E29" s="407"/>
      <c r="F29" s="403"/>
      <c r="G29" s="403"/>
    </row>
    <row r="30" spans="1:7" s="344" customFormat="1" ht="14.45" customHeight="1">
      <c r="A30" s="517" t="s">
        <v>1134</v>
      </c>
      <c r="B30" s="518"/>
      <c r="C30" s="334"/>
      <c r="D30" s="334"/>
      <c r="E30" s="334"/>
      <c r="F30" s="334"/>
      <c r="G30" s="334"/>
    </row>
    <row r="31" spans="1:7" s="344" customFormat="1">
      <c r="A31" s="406"/>
      <c r="B31" s="402" t="s">
        <v>1075</v>
      </c>
      <c r="C31" s="403" t="s">
        <v>1153</v>
      </c>
      <c r="D31" s="404"/>
      <c r="E31" s="407"/>
      <c r="F31" s="403"/>
      <c r="G31" s="403"/>
    </row>
    <row r="32" spans="1:7" s="344" customFormat="1">
      <c r="A32" s="406"/>
      <c r="B32" s="402" t="s">
        <v>1076</v>
      </c>
      <c r="C32" s="403" t="s">
        <v>1154</v>
      </c>
      <c r="D32" s="404"/>
      <c r="E32" s="407"/>
      <c r="F32" s="403"/>
      <c r="G32" s="403"/>
    </row>
    <row r="33" spans="1:7" s="344" customFormat="1">
      <c r="A33" s="408"/>
      <c r="B33" s="402" t="s">
        <v>1077</v>
      </c>
      <c r="C33" s="403" t="s">
        <v>1314</v>
      </c>
      <c r="D33" s="404"/>
      <c r="E33" s="407"/>
      <c r="F33" s="403"/>
      <c r="G33" s="403"/>
    </row>
    <row r="34" spans="1:7" s="344" customFormat="1" ht="14.45" customHeight="1">
      <c r="A34" s="517" t="s">
        <v>1133</v>
      </c>
      <c r="B34" s="518"/>
      <c r="C34" s="334"/>
      <c r="D34" s="334"/>
      <c r="E34" s="334"/>
      <c r="F34" s="334"/>
      <c r="G34" s="334"/>
    </row>
    <row r="35" spans="1:7" s="344" customFormat="1" ht="14.45" customHeight="1">
      <c r="A35" s="517" t="s">
        <v>1132</v>
      </c>
      <c r="B35" s="518"/>
      <c r="C35" s="334"/>
      <c r="D35" s="334"/>
      <c r="E35" s="334"/>
      <c r="F35" s="334"/>
      <c r="G35" s="334"/>
    </row>
    <row r="36" spans="1:7" s="344" customFormat="1">
      <c r="A36" s="394"/>
      <c r="B36" s="402" t="s">
        <v>1131</v>
      </c>
      <c r="C36" s="403"/>
      <c r="D36" s="404"/>
      <c r="E36" s="407"/>
      <c r="F36" s="403"/>
      <c r="G36" s="403"/>
    </row>
    <row r="37" spans="1:7" s="344" customFormat="1">
      <c r="A37" s="394"/>
      <c r="B37" s="402" t="s">
        <v>1078</v>
      </c>
      <c r="C37" s="403"/>
      <c r="D37" s="404"/>
      <c r="E37" s="407"/>
      <c r="F37" s="403"/>
      <c r="G37" s="403"/>
    </row>
    <row r="38" spans="1:7" s="344" customFormat="1">
      <c r="A38" s="394"/>
      <c r="B38" s="402" t="s">
        <v>1079</v>
      </c>
      <c r="C38" s="403"/>
      <c r="D38" s="404"/>
      <c r="E38" s="407"/>
      <c r="F38" s="403"/>
      <c r="G38" s="403"/>
    </row>
    <row r="39" spans="1:7" s="344" customFormat="1" ht="30.75" customHeight="1">
      <c r="A39" s="519" t="s">
        <v>1130</v>
      </c>
      <c r="B39" s="520"/>
      <c r="C39" s="334"/>
      <c r="D39" s="334"/>
      <c r="E39" s="334"/>
      <c r="F39" s="334"/>
      <c r="G39" s="334"/>
    </row>
    <row r="40" spans="1:7" s="344" customFormat="1">
      <c r="A40" s="394"/>
      <c r="B40" s="402" t="s">
        <v>1129</v>
      </c>
      <c r="C40" s="403"/>
      <c r="D40" s="404"/>
      <c r="E40" s="407"/>
      <c r="F40" s="403"/>
      <c r="G40" s="403"/>
    </row>
    <row r="41" spans="1:7" s="344" customFormat="1">
      <c r="A41" s="394"/>
      <c r="B41" s="402" t="s">
        <v>1127</v>
      </c>
      <c r="C41" s="403"/>
      <c r="D41" s="404"/>
      <c r="E41" s="407"/>
      <c r="F41" s="403"/>
      <c r="G41" s="403"/>
    </row>
    <row r="42" spans="1:7" s="344" customFormat="1">
      <c r="A42" s="406"/>
      <c r="B42" s="402" t="s">
        <v>1033</v>
      </c>
      <c r="C42" s="403"/>
      <c r="D42" s="404"/>
      <c r="E42" s="407"/>
      <c r="F42" s="403"/>
      <c r="G42" s="403"/>
    </row>
    <row r="43" spans="1:7" s="344" customFormat="1" ht="14.45" customHeight="1">
      <c r="A43" s="517" t="s">
        <v>1086</v>
      </c>
      <c r="B43" s="518"/>
      <c r="C43" s="334"/>
      <c r="D43" s="334"/>
      <c r="E43" s="334"/>
      <c r="F43" s="334"/>
      <c r="G43" s="334"/>
    </row>
    <row r="44" spans="1:7" s="344" customFormat="1">
      <c r="A44" s="394"/>
      <c r="B44" s="402" t="s">
        <v>1129</v>
      </c>
      <c r="C44" s="403"/>
      <c r="D44" s="404"/>
      <c r="E44" s="407"/>
      <c r="F44" s="403"/>
      <c r="G44" s="403"/>
    </row>
    <row r="45" spans="1:7" s="344" customFormat="1">
      <c r="A45" s="394"/>
      <c r="B45" s="402" t="s">
        <v>1127</v>
      </c>
      <c r="C45" s="403"/>
      <c r="D45" s="404"/>
      <c r="E45" s="407"/>
      <c r="F45" s="403"/>
      <c r="G45" s="403"/>
    </row>
    <row r="46" spans="1:7" s="344" customFormat="1" ht="14.45" customHeight="1">
      <c r="A46" s="517" t="s">
        <v>1128</v>
      </c>
      <c r="B46" s="518"/>
      <c r="C46" s="334"/>
      <c r="D46" s="334"/>
      <c r="E46" s="334"/>
      <c r="F46" s="334"/>
      <c r="G46" s="334"/>
    </row>
    <row r="47" spans="1:7" s="344" customFormat="1">
      <c r="A47" s="394"/>
      <c r="B47" s="402" t="s">
        <v>1126</v>
      </c>
      <c r="C47" s="403"/>
      <c r="D47" s="404"/>
      <c r="E47" s="407"/>
      <c r="F47" s="403"/>
      <c r="G47" s="403"/>
    </row>
    <row r="48" spans="1:7" s="344" customFormat="1">
      <c r="A48" s="394"/>
      <c r="B48" s="402" t="s">
        <v>1125</v>
      </c>
      <c r="C48" s="403"/>
      <c r="D48" s="404"/>
      <c r="E48" s="407"/>
      <c r="F48" s="403"/>
      <c r="G48" s="403"/>
    </row>
    <row r="49" spans="1:7" s="344" customFormat="1" ht="14.45" customHeight="1">
      <c r="A49" s="517" t="s">
        <v>1087</v>
      </c>
      <c r="B49" s="518"/>
      <c r="C49" s="334"/>
      <c r="D49" s="334"/>
      <c r="E49" s="334"/>
      <c r="F49" s="334"/>
      <c r="G49" s="334"/>
    </row>
    <row r="50" spans="1:7" s="344" customFormat="1">
      <c r="A50" s="394"/>
      <c r="B50" s="402" t="s">
        <v>1123</v>
      </c>
      <c r="C50" s="403"/>
      <c r="D50" s="404"/>
      <c r="E50" s="407"/>
      <c r="F50" s="403"/>
      <c r="G50" s="403"/>
    </row>
    <row r="51" spans="1:7" s="344" customFormat="1">
      <c r="A51" s="408"/>
      <c r="B51" s="402" t="s">
        <v>1124</v>
      </c>
      <c r="C51" s="403"/>
      <c r="D51" s="404"/>
      <c r="E51" s="407"/>
      <c r="F51" s="403"/>
      <c r="G51" s="403"/>
    </row>
    <row r="52" spans="1:7" s="344" customFormat="1" ht="14.25">
      <c r="A52" s="345"/>
      <c r="B52" s="346"/>
      <c r="C52" s="347"/>
      <c r="D52" s="348"/>
      <c r="E52" s="347"/>
      <c r="F52" s="347"/>
      <c r="G52" s="347"/>
    </row>
    <row r="53" spans="1:7" s="344" customFormat="1" ht="14.25">
      <c r="A53" s="345"/>
      <c r="B53" s="346"/>
      <c r="C53" s="347"/>
      <c r="D53" s="348"/>
      <c r="E53" s="347"/>
      <c r="F53" s="347"/>
      <c r="G53" s="347"/>
    </row>
    <row r="54" spans="1:7" s="350" customFormat="1">
      <c r="A54" s="349"/>
      <c r="B54" s="349"/>
      <c r="C54" s="347"/>
      <c r="D54" s="348"/>
      <c r="E54" s="347"/>
      <c r="F54" s="347"/>
      <c r="G54" s="347"/>
    </row>
    <row r="55" spans="1:7" s="350" customFormat="1">
      <c r="A55" s="349"/>
      <c r="B55" s="349"/>
      <c r="C55" s="347"/>
      <c r="D55" s="348"/>
      <c r="E55" s="347"/>
      <c r="F55" s="347"/>
      <c r="G55" s="347"/>
    </row>
    <row r="56" spans="1:7" s="350" customFormat="1">
      <c r="A56" s="349"/>
      <c r="B56" s="349"/>
      <c r="C56" s="347"/>
      <c r="D56" s="348"/>
      <c r="E56" s="347"/>
      <c r="F56" s="347"/>
      <c r="G56" s="347"/>
    </row>
    <row r="57" spans="1:7" s="351" customFormat="1" ht="15.75">
      <c r="B57" s="358"/>
      <c r="C57" s="352"/>
      <c r="D57" s="352"/>
      <c r="E57" s="357"/>
      <c r="F57" s="352"/>
      <c r="G57" s="352"/>
    </row>
    <row r="58" spans="1:7">
      <c r="B58" s="353"/>
      <c r="E58" s="354"/>
      <c r="F58" s="354"/>
      <c r="G58" s="342"/>
    </row>
    <row r="59" spans="1:7">
      <c r="E59" s="354"/>
    </row>
    <row r="60" spans="1:7">
      <c r="B60" s="353"/>
      <c r="E60" s="354"/>
    </row>
    <row r="61" spans="1:7"/>
    <row r="62" spans="1:7" ht="44.25">
      <c r="D62" s="355"/>
    </row>
    <row r="63" spans="1:7"/>
    <row r="64" spans="1:7" ht="15" customHeight="1">
      <c r="E64" s="356"/>
      <c r="F64" s="356"/>
      <c r="G64" s="356"/>
    </row>
    <row r="65" spans="4:7" ht="15" hidden="1" customHeight="1">
      <c r="D65" s="356"/>
      <c r="E65" s="356"/>
      <c r="F65" s="356"/>
      <c r="G65" s="356"/>
    </row>
    <row r="66" spans="4:7" ht="15" hidden="1" customHeight="1">
      <c r="D66" s="356"/>
      <c r="E66" s="356"/>
      <c r="F66" s="356"/>
      <c r="G66" s="356"/>
    </row>
    <row r="67" spans="4:7" ht="15" hidden="1" customHeight="1">
      <c r="D67" s="356"/>
      <c r="E67" s="356"/>
      <c r="F67" s="356"/>
      <c r="G67" s="356"/>
    </row>
    <row r="68" spans="4:7"/>
    <row r="69" spans="4:7"/>
    <row r="70" spans="4:7"/>
    <row r="71" spans="4:7"/>
    <row r="72" spans="4:7"/>
    <row r="73" spans="4:7"/>
    <row r="74" spans="4:7"/>
    <row r="75" spans="4:7"/>
    <row r="76" spans="4:7"/>
    <row r="77" spans="4:7"/>
    <row r="78" spans="4:7"/>
    <row r="79" spans="4:7"/>
    <row r="80" spans="4:7"/>
    <row r="81"/>
    <row r="82"/>
    <row r="83"/>
    <row r="84"/>
    <row r="85"/>
    <row r="86"/>
    <row r="87"/>
    <row r="88"/>
    <row r="89"/>
    <row r="90"/>
    <row r="91"/>
    <row r="92"/>
    <row r="93"/>
    <row r="94"/>
    <row r="95" hidden="1"/>
    <row r="96" hidden="1"/>
    <row r="97" hidden="1"/>
    <row r="98" hidden="1"/>
    <row r="99" hidden="1"/>
    <row r="100" hidden="1"/>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ht="15" customHeight="1"/>
  </sheetData>
  <sheetProtection sheet="1" objects="1" scenarios="1"/>
  <mergeCells count="14">
    <mergeCell ref="A43:B43"/>
    <mergeCell ref="A46:B46"/>
    <mergeCell ref="A49:B49"/>
    <mergeCell ref="A8:B8"/>
    <mergeCell ref="A24:B24"/>
    <mergeCell ref="A26:B26"/>
    <mergeCell ref="A30:B30"/>
    <mergeCell ref="A34:B34"/>
    <mergeCell ref="A35:B35"/>
    <mergeCell ref="A1:G1"/>
    <mergeCell ref="A3:B3"/>
    <mergeCell ref="A5:B5"/>
    <mergeCell ref="A39:B39"/>
    <mergeCell ref="A2:G2"/>
  </mergeCells>
  <pageMargins left="0.51181102362204722" right="0.51181102362204722" top="0.74803149606299213" bottom="0.74803149606299213" header="0.31496062992125984" footer="0.31496062992125984"/>
  <pageSetup scale="70" orientation="portrait" horizontalDpi="4294967295" verticalDpi="4294967295" r:id="rId1"/>
  <headerFooter>
    <oddFooter>&amp;L&amp;"-,Cursiva"&amp;10Ejercicio Fiscal 2019&amp;R&amp;"-,Cursiva"&amp;10Página &amp;P de &amp;N</oddFooter>
  </headerFooter>
</worksheet>
</file>

<file path=xl/worksheets/sheet8.xml><?xml version="1.0" encoding="utf-8"?>
<worksheet xmlns="http://schemas.openxmlformats.org/spreadsheetml/2006/main" xmlns:r="http://schemas.openxmlformats.org/officeDocument/2006/relationships">
  <sheetPr>
    <tabColor theme="5" tint="-0.249977111117893"/>
  </sheetPr>
  <dimension ref="A1:DU321"/>
  <sheetViews>
    <sheetView showGridLines="0" tabSelected="1" zoomScaleNormal="100" workbookViewId="0">
      <selection activeCell="CV181" sqref="CV181:DE188"/>
    </sheetView>
  </sheetViews>
  <sheetFormatPr baseColWidth="10" defaultRowHeight="15"/>
  <cols>
    <col min="1" max="9" width="1.7109375" customWidth="1"/>
    <col min="10" max="11" width="3.140625" customWidth="1"/>
    <col min="12" max="12" width="1.7109375" customWidth="1"/>
    <col min="13" max="13" width="3.140625" customWidth="1"/>
    <col min="14" max="14" width="3" customWidth="1"/>
    <col min="15" max="15" width="4" customWidth="1"/>
    <col min="16" max="25" width="1.7109375" customWidth="1"/>
    <col min="26" max="26" width="3.5703125" customWidth="1"/>
    <col min="27" max="27" width="1.7109375" customWidth="1"/>
    <col min="28" max="28" width="5.28515625" customWidth="1"/>
    <col min="29" max="39" width="1.7109375" customWidth="1"/>
    <col min="40" max="40" width="3.5703125" customWidth="1"/>
    <col min="41" max="57" width="1.7109375" customWidth="1"/>
    <col min="58" max="58" width="2.5703125" customWidth="1"/>
    <col min="59" max="105" width="1.7109375" customWidth="1"/>
    <col min="106" max="106" width="1" customWidth="1"/>
    <col min="107" max="107" width="1.7109375" customWidth="1"/>
    <col min="108" max="108" width="0.42578125" customWidth="1"/>
    <col min="109" max="120" width="1.7109375" customWidth="1"/>
  </cols>
  <sheetData>
    <row r="1" spans="1:125" ht="24" customHeight="1" thickTop="1">
      <c r="A1" s="563" t="s">
        <v>913</v>
      </c>
      <c r="B1" s="564"/>
      <c r="C1" s="564"/>
      <c r="D1" s="564"/>
      <c r="E1" s="564"/>
      <c r="F1" s="564"/>
      <c r="G1" s="564"/>
      <c r="H1" s="564"/>
      <c r="I1" s="564"/>
      <c r="J1" s="564"/>
      <c r="K1" s="564"/>
      <c r="L1" s="564"/>
      <c r="M1" s="564"/>
      <c r="N1" s="564"/>
      <c r="O1" s="564"/>
      <c r="P1" s="564"/>
      <c r="Q1" s="564"/>
      <c r="R1" s="564"/>
      <c r="S1" s="564"/>
      <c r="T1" s="564"/>
      <c r="U1" s="564"/>
      <c r="V1" s="564"/>
      <c r="W1" s="564"/>
      <c r="X1" s="564"/>
      <c r="Y1" s="564"/>
      <c r="Z1" s="564"/>
      <c r="AA1" s="564"/>
      <c r="AB1" s="564"/>
      <c r="AC1" s="564"/>
      <c r="AD1" s="564"/>
      <c r="AE1" s="564"/>
      <c r="AF1" s="564"/>
      <c r="AG1" s="564"/>
      <c r="AH1" s="564"/>
      <c r="AI1" s="564"/>
      <c r="AJ1" s="564"/>
      <c r="AK1" s="564"/>
      <c r="AL1" s="564"/>
      <c r="AM1" s="564"/>
      <c r="AN1" s="564"/>
      <c r="AO1" s="564"/>
      <c r="AP1" s="564"/>
      <c r="AQ1" s="564"/>
      <c r="AR1" s="564"/>
      <c r="AS1" s="564"/>
      <c r="AT1" s="564"/>
      <c r="AU1" s="564"/>
      <c r="AV1" s="564"/>
      <c r="AW1" s="564"/>
      <c r="AX1" s="564"/>
      <c r="AY1" s="564"/>
      <c r="AZ1" s="564"/>
      <c r="BA1" s="564"/>
      <c r="BB1" s="564"/>
      <c r="BC1" s="564"/>
      <c r="BD1" s="564"/>
      <c r="BE1" s="564"/>
      <c r="BF1" s="564"/>
      <c r="BG1" s="564"/>
      <c r="BH1" s="564"/>
      <c r="BI1" s="564"/>
      <c r="BJ1" s="564"/>
      <c r="BK1" s="564"/>
      <c r="BL1" s="564"/>
      <c r="BM1" s="564"/>
      <c r="BN1" s="564"/>
      <c r="BO1" s="564"/>
      <c r="BP1" s="564"/>
      <c r="BQ1" s="564"/>
      <c r="BR1" s="564"/>
      <c r="BS1" s="564"/>
      <c r="BT1" s="564"/>
      <c r="BU1" s="564"/>
      <c r="BV1" s="564"/>
      <c r="BW1" s="564"/>
      <c r="BX1" s="564"/>
      <c r="BY1" s="564"/>
      <c r="BZ1" s="564"/>
      <c r="CA1" s="564"/>
      <c r="CB1" s="564"/>
      <c r="CC1" s="564"/>
      <c r="CD1" s="564"/>
      <c r="CE1" s="564"/>
      <c r="CF1" s="564"/>
      <c r="CG1" s="564"/>
      <c r="CH1" s="564"/>
      <c r="CI1" s="564"/>
      <c r="CJ1" s="564"/>
      <c r="CK1" s="564"/>
      <c r="CL1" s="564"/>
      <c r="CM1" s="564"/>
      <c r="CN1" s="564"/>
      <c r="CO1" s="564"/>
      <c r="CP1" s="564"/>
      <c r="CQ1" s="564"/>
      <c r="CR1" s="564"/>
      <c r="CS1" s="564"/>
      <c r="CT1" s="564"/>
      <c r="CU1" s="564"/>
      <c r="CV1" s="564"/>
      <c r="CW1" s="564"/>
      <c r="CX1" s="564"/>
      <c r="CY1" s="564"/>
      <c r="CZ1" s="564"/>
      <c r="DA1" s="564"/>
      <c r="DB1" s="564"/>
      <c r="DC1" s="564"/>
      <c r="DD1" s="564"/>
      <c r="DE1" s="565"/>
    </row>
    <row r="2" spans="1:125" ht="17.25" customHeight="1">
      <c r="A2" s="576" t="str">
        <f>'ESTIMACIÓN DE INGRESOS'!A2:C2</f>
        <v>Nombre del Municipio: Teocaltiche</v>
      </c>
      <c r="B2" s="577"/>
      <c r="C2" s="577"/>
      <c r="D2" s="577"/>
      <c r="E2" s="577"/>
      <c r="F2" s="577"/>
      <c r="G2" s="577"/>
      <c r="H2" s="577"/>
      <c r="I2" s="577"/>
      <c r="J2" s="577"/>
      <c r="K2" s="577"/>
      <c r="L2" s="577"/>
      <c r="M2" s="577"/>
      <c r="N2" s="577"/>
      <c r="O2" s="577"/>
      <c r="P2" s="577"/>
      <c r="Q2" s="577"/>
      <c r="R2" s="577"/>
      <c r="S2" s="577"/>
      <c r="T2" s="577"/>
      <c r="U2" s="577"/>
      <c r="V2" s="577"/>
      <c r="W2" s="577"/>
      <c r="X2" s="577"/>
      <c r="Y2" s="577"/>
      <c r="Z2" s="577"/>
      <c r="AA2" s="577"/>
      <c r="AB2" s="577"/>
      <c r="AC2" s="577"/>
      <c r="AD2" s="577"/>
      <c r="AE2" s="577"/>
      <c r="AF2" s="577"/>
      <c r="AG2" s="577"/>
      <c r="AH2" s="577"/>
      <c r="AI2" s="577"/>
      <c r="AJ2" s="577"/>
      <c r="AK2" s="577"/>
      <c r="AL2" s="577"/>
      <c r="AM2" s="577"/>
      <c r="AN2" s="577"/>
      <c r="AO2" s="577"/>
      <c r="AP2" s="577"/>
      <c r="AQ2" s="577"/>
      <c r="AR2" s="577"/>
      <c r="AS2" s="577"/>
      <c r="AT2" s="577"/>
      <c r="AU2" s="577"/>
      <c r="AV2" s="577"/>
      <c r="AW2" s="577"/>
      <c r="AX2" s="577"/>
      <c r="AY2" s="577"/>
      <c r="AZ2" s="577"/>
      <c r="BA2" s="577"/>
      <c r="BB2" s="577"/>
      <c r="BC2" s="577"/>
      <c r="BD2" s="577"/>
      <c r="BE2" s="577"/>
      <c r="BF2" s="577"/>
      <c r="BG2" s="577"/>
      <c r="BH2" s="577"/>
      <c r="BI2" s="577"/>
      <c r="BJ2" s="577"/>
      <c r="BK2" s="577"/>
      <c r="BL2" s="577"/>
      <c r="BM2" s="577"/>
      <c r="BN2" s="577"/>
      <c r="BO2" s="577"/>
      <c r="BP2" s="577"/>
      <c r="BQ2" s="577"/>
      <c r="BR2" s="577"/>
      <c r="BS2" s="577"/>
      <c r="BT2" s="577"/>
      <c r="BU2" s="577"/>
      <c r="BV2" s="577"/>
      <c r="BW2" s="577"/>
      <c r="BX2" s="577"/>
      <c r="BY2" s="577"/>
      <c r="BZ2" s="577"/>
      <c r="CA2" s="577"/>
      <c r="CB2" s="577"/>
      <c r="CC2" s="577"/>
      <c r="CD2" s="577"/>
      <c r="CE2" s="577"/>
      <c r="CF2" s="577"/>
      <c r="CG2" s="577"/>
      <c r="CH2" s="577"/>
      <c r="CI2" s="577"/>
      <c r="CJ2" s="577"/>
      <c r="CK2" s="577"/>
      <c r="CL2" s="577"/>
      <c r="CM2" s="577"/>
      <c r="CN2" s="577"/>
      <c r="CO2" s="577"/>
      <c r="CP2" s="577"/>
      <c r="CQ2" s="577"/>
      <c r="CR2" s="577"/>
      <c r="CS2" s="577"/>
      <c r="CT2" s="577"/>
      <c r="CU2" s="577"/>
      <c r="CV2" s="577"/>
      <c r="CW2" s="577"/>
      <c r="CX2" s="577"/>
      <c r="CY2" s="577"/>
      <c r="CZ2" s="577"/>
      <c r="DA2" s="577"/>
      <c r="DB2" s="577"/>
      <c r="DC2" s="577"/>
      <c r="DD2" s="577"/>
      <c r="DE2" s="578"/>
    </row>
    <row r="3" spans="1:125" s="1" customFormat="1" ht="3" customHeight="1">
      <c r="A3" s="60"/>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c r="CA3" s="61"/>
      <c r="CB3" s="61"/>
      <c r="CC3" s="61"/>
      <c r="CD3" s="61"/>
      <c r="CE3" s="61"/>
      <c r="CF3" s="61"/>
      <c r="CG3" s="61"/>
      <c r="CH3" s="61"/>
      <c r="CI3" s="61"/>
      <c r="CJ3" s="61"/>
      <c r="CK3" s="61"/>
      <c r="CL3" s="61"/>
      <c r="CM3" s="61"/>
      <c r="CN3" s="61"/>
      <c r="CO3" s="61"/>
      <c r="CP3" s="61"/>
      <c r="CQ3" s="61"/>
      <c r="CR3" s="61"/>
      <c r="CS3" s="61"/>
      <c r="CT3" s="61"/>
      <c r="CU3" s="61"/>
      <c r="CV3" s="61"/>
      <c r="CW3" s="61"/>
      <c r="CX3" s="61"/>
      <c r="CY3" s="61"/>
      <c r="CZ3" s="61"/>
      <c r="DA3" s="61"/>
      <c r="DB3" s="62"/>
      <c r="DC3" s="62"/>
      <c r="DD3" s="62"/>
      <c r="DE3" s="63"/>
    </row>
    <row r="4" spans="1:125" ht="15" customHeight="1">
      <c r="A4" s="566" t="s">
        <v>564</v>
      </c>
      <c r="B4" s="567"/>
      <c r="C4" s="567"/>
      <c r="D4" s="567"/>
      <c r="E4" s="567"/>
      <c r="F4" s="567"/>
      <c r="G4" s="567"/>
      <c r="H4" s="567"/>
      <c r="I4" s="567"/>
      <c r="J4" s="567"/>
      <c r="K4" s="567"/>
      <c r="L4" s="567"/>
      <c r="M4" s="567"/>
      <c r="N4" s="567"/>
      <c r="O4" s="567"/>
      <c r="P4" s="567" t="s">
        <v>565</v>
      </c>
      <c r="Q4" s="567"/>
      <c r="R4" s="567"/>
      <c r="S4" s="567"/>
      <c r="T4" s="567"/>
      <c r="U4" s="567"/>
      <c r="V4" s="567"/>
      <c r="W4" s="567"/>
      <c r="X4" s="567"/>
      <c r="Y4" s="567"/>
      <c r="Z4" s="567"/>
      <c r="AA4" s="567"/>
      <c r="AB4" s="567"/>
      <c r="AC4" s="567"/>
      <c r="AD4" s="567" t="s">
        <v>30</v>
      </c>
      <c r="AE4" s="567"/>
      <c r="AF4" s="567"/>
      <c r="AG4" s="568" t="s">
        <v>569</v>
      </c>
      <c r="AH4" s="568"/>
      <c r="AI4" s="568"/>
      <c r="AJ4" s="569"/>
      <c r="AK4" s="555" t="s">
        <v>568</v>
      </c>
      <c r="AL4" s="556"/>
      <c r="AM4" s="556"/>
      <c r="AN4" s="556"/>
      <c r="AO4" s="556"/>
      <c r="AP4" s="556"/>
      <c r="AQ4" s="556"/>
      <c r="AR4" s="556"/>
      <c r="AS4" s="556"/>
      <c r="AT4" s="556"/>
      <c r="AU4" s="556"/>
      <c r="AV4" s="556"/>
      <c r="AW4" s="556"/>
      <c r="AX4" s="557"/>
      <c r="AY4" s="555">
        <v>131</v>
      </c>
      <c r="AZ4" s="556"/>
      <c r="BA4" s="556"/>
      <c r="BB4" s="556"/>
      <c r="BC4" s="556"/>
      <c r="BD4" s="556"/>
      <c r="BE4" s="556"/>
      <c r="BF4" s="557"/>
      <c r="BG4" s="555">
        <v>132</v>
      </c>
      <c r="BH4" s="556"/>
      <c r="BI4" s="556"/>
      <c r="BJ4" s="556"/>
      <c r="BK4" s="556"/>
      <c r="BL4" s="556"/>
      <c r="BM4" s="556"/>
      <c r="BN4" s="557"/>
      <c r="BO4" s="555">
        <v>132</v>
      </c>
      <c r="BP4" s="556"/>
      <c r="BQ4" s="556"/>
      <c r="BR4" s="556"/>
      <c r="BS4" s="556"/>
      <c r="BT4" s="556"/>
      <c r="BU4" s="556"/>
      <c r="BV4" s="557"/>
      <c r="BW4" s="555">
        <v>133</v>
      </c>
      <c r="BX4" s="556"/>
      <c r="BY4" s="556"/>
      <c r="BZ4" s="556"/>
      <c r="CA4" s="556"/>
      <c r="CB4" s="556"/>
      <c r="CC4" s="556"/>
      <c r="CD4" s="557"/>
      <c r="CE4" s="555">
        <v>134</v>
      </c>
      <c r="CF4" s="556"/>
      <c r="CG4" s="556"/>
      <c r="CH4" s="556"/>
      <c r="CI4" s="556"/>
      <c r="CJ4" s="556"/>
      <c r="CK4" s="556"/>
      <c r="CL4" s="556"/>
      <c r="CM4" s="557"/>
      <c r="CN4" s="570" t="s">
        <v>1145</v>
      </c>
      <c r="CO4" s="571"/>
      <c r="CP4" s="571"/>
      <c r="CQ4" s="571"/>
      <c r="CR4" s="571"/>
      <c r="CS4" s="571"/>
      <c r="CT4" s="571"/>
      <c r="CU4" s="572"/>
      <c r="CV4" s="570" t="s">
        <v>853</v>
      </c>
      <c r="CW4" s="571"/>
      <c r="CX4" s="571"/>
      <c r="CY4" s="571"/>
      <c r="CZ4" s="571"/>
      <c r="DA4" s="571"/>
      <c r="DB4" s="571"/>
      <c r="DC4" s="571"/>
      <c r="DD4" s="571"/>
      <c r="DE4" s="573"/>
    </row>
    <row r="5" spans="1:125" ht="12.75" customHeight="1">
      <c r="A5" s="566"/>
      <c r="B5" s="567"/>
      <c r="C5" s="567"/>
      <c r="D5" s="567"/>
      <c r="E5" s="567"/>
      <c r="F5" s="567"/>
      <c r="G5" s="567"/>
      <c r="H5" s="567"/>
      <c r="I5" s="567"/>
      <c r="J5" s="567"/>
      <c r="K5" s="567"/>
      <c r="L5" s="567"/>
      <c r="M5" s="567"/>
      <c r="N5" s="567"/>
      <c r="O5" s="567"/>
      <c r="P5" s="567"/>
      <c r="Q5" s="567"/>
      <c r="R5" s="567"/>
      <c r="S5" s="567"/>
      <c r="T5" s="567"/>
      <c r="U5" s="567"/>
      <c r="V5" s="567"/>
      <c r="W5" s="567"/>
      <c r="X5" s="567"/>
      <c r="Y5" s="567"/>
      <c r="Z5" s="567"/>
      <c r="AA5" s="567"/>
      <c r="AB5" s="567"/>
      <c r="AC5" s="567"/>
      <c r="AD5" s="567"/>
      <c r="AE5" s="567"/>
      <c r="AF5" s="567"/>
      <c r="AG5" s="568"/>
      <c r="AH5" s="568"/>
      <c r="AI5" s="568"/>
      <c r="AJ5" s="569"/>
      <c r="AK5" s="549" t="s">
        <v>566</v>
      </c>
      <c r="AL5" s="550"/>
      <c r="AM5" s="550"/>
      <c r="AN5" s="550"/>
      <c r="AO5" s="550"/>
      <c r="AP5" s="550"/>
      <c r="AQ5" s="550"/>
      <c r="AR5" s="550"/>
      <c r="AS5" s="550"/>
      <c r="AT5" s="550"/>
      <c r="AU5" s="550"/>
      <c r="AV5" s="550"/>
      <c r="AW5" s="550"/>
      <c r="AX5" s="551"/>
      <c r="AY5" s="541" t="s">
        <v>570</v>
      </c>
      <c r="AZ5" s="542"/>
      <c r="BA5" s="542"/>
      <c r="BB5" s="542"/>
      <c r="BC5" s="542"/>
      <c r="BD5" s="542"/>
      <c r="BE5" s="542"/>
      <c r="BF5" s="543"/>
      <c r="BG5" s="541" t="s">
        <v>854</v>
      </c>
      <c r="BH5" s="542"/>
      <c r="BI5" s="542"/>
      <c r="BJ5" s="542"/>
      <c r="BK5" s="542"/>
      <c r="BL5" s="542"/>
      <c r="BM5" s="542"/>
      <c r="BN5" s="543"/>
      <c r="BO5" s="541" t="s">
        <v>856</v>
      </c>
      <c r="BP5" s="542"/>
      <c r="BQ5" s="542"/>
      <c r="BR5" s="542"/>
      <c r="BS5" s="542"/>
      <c r="BT5" s="542"/>
      <c r="BU5" s="542"/>
      <c r="BV5" s="543"/>
      <c r="BW5" s="541" t="s">
        <v>852</v>
      </c>
      <c r="BX5" s="547"/>
      <c r="BY5" s="547"/>
      <c r="BZ5" s="547"/>
      <c r="CA5" s="547"/>
      <c r="CB5" s="547"/>
      <c r="CC5" s="547"/>
      <c r="CD5" s="548"/>
      <c r="CE5" s="558" t="s">
        <v>156</v>
      </c>
      <c r="CF5" s="547"/>
      <c r="CG5" s="547"/>
      <c r="CH5" s="547"/>
      <c r="CI5" s="547"/>
      <c r="CJ5" s="547"/>
      <c r="CK5" s="547"/>
      <c r="CL5" s="547"/>
      <c r="CM5" s="548"/>
      <c r="CN5" s="541"/>
      <c r="CO5" s="542"/>
      <c r="CP5" s="542"/>
      <c r="CQ5" s="542"/>
      <c r="CR5" s="542"/>
      <c r="CS5" s="542"/>
      <c r="CT5" s="542"/>
      <c r="CU5" s="543"/>
      <c r="CV5" s="541"/>
      <c r="CW5" s="542"/>
      <c r="CX5" s="542"/>
      <c r="CY5" s="542"/>
      <c r="CZ5" s="542"/>
      <c r="DA5" s="542"/>
      <c r="DB5" s="542"/>
      <c r="DC5" s="542"/>
      <c r="DD5" s="542"/>
      <c r="DE5" s="574"/>
    </row>
    <row r="6" spans="1:125" ht="44.25" customHeight="1">
      <c r="A6" s="566"/>
      <c r="B6" s="567"/>
      <c r="C6" s="567"/>
      <c r="D6" s="567"/>
      <c r="E6" s="567"/>
      <c r="F6" s="567"/>
      <c r="G6" s="567"/>
      <c r="H6" s="567"/>
      <c r="I6" s="567"/>
      <c r="J6" s="567"/>
      <c r="K6" s="567"/>
      <c r="L6" s="567"/>
      <c r="M6" s="567"/>
      <c r="N6" s="567"/>
      <c r="O6" s="567"/>
      <c r="P6" s="567"/>
      <c r="Q6" s="567"/>
      <c r="R6" s="567"/>
      <c r="S6" s="567"/>
      <c r="T6" s="567"/>
      <c r="U6" s="567"/>
      <c r="V6" s="567"/>
      <c r="W6" s="567"/>
      <c r="X6" s="567"/>
      <c r="Y6" s="567"/>
      <c r="Z6" s="567"/>
      <c r="AA6" s="567"/>
      <c r="AB6" s="567"/>
      <c r="AC6" s="567"/>
      <c r="AD6" s="567"/>
      <c r="AE6" s="567"/>
      <c r="AF6" s="567"/>
      <c r="AG6" s="568"/>
      <c r="AH6" s="568"/>
      <c r="AI6" s="568"/>
      <c r="AJ6" s="568"/>
      <c r="AK6" s="559" t="s">
        <v>567</v>
      </c>
      <c r="AL6" s="559"/>
      <c r="AM6" s="559"/>
      <c r="AN6" s="559"/>
      <c r="AO6" s="559"/>
      <c r="AP6" s="559"/>
      <c r="AQ6" s="559" t="s">
        <v>4</v>
      </c>
      <c r="AR6" s="559"/>
      <c r="AS6" s="559"/>
      <c r="AT6" s="559"/>
      <c r="AU6" s="559"/>
      <c r="AV6" s="559"/>
      <c r="AW6" s="559"/>
      <c r="AX6" s="559"/>
      <c r="AY6" s="560" t="s">
        <v>855</v>
      </c>
      <c r="AZ6" s="561"/>
      <c r="BA6" s="561"/>
      <c r="BB6" s="561"/>
      <c r="BC6" s="561"/>
      <c r="BD6" s="561"/>
      <c r="BE6" s="561"/>
      <c r="BF6" s="562"/>
      <c r="BG6" s="544"/>
      <c r="BH6" s="545"/>
      <c r="BI6" s="545"/>
      <c r="BJ6" s="545"/>
      <c r="BK6" s="545"/>
      <c r="BL6" s="545"/>
      <c r="BM6" s="545"/>
      <c r="BN6" s="546"/>
      <c r="BO6" s="544"/>
      <c r="BP6" s="545"/>
      <c r="BQ6" s="545"/>
      <c r="BR6" s="545"/>
      <c r="BS6" s="545"/>
      <c r="BT6" s="545"/>
      <c r="BU6" s="545"/>
      <c r="BV6" s="546"/>
      <c r="BW6" s="549"/>
      <c r="BX6" s="550"/>
      <c r="BY6" s="550"/>
      <c r="BZ6" s="550"/>
      <c r="CA6" s="550"/>
      <c r="CB6" s="550"/>
      <c r="CC6" s="550"/>
      <c r="CD6" s="551"/>
      <c r="CE6" s="549"/>
      <c r="CF6" s="550"/>
      <c r="CG6" s="550"/>
      <c r="CH6" s="550"/>
      <c r="CI6" s="550"/>
      <c r="CJ6" s="550"/>
      <c r="CK6" s="550"/>
      <c r="CL6" s="550"/>
      <c r="CM6" s="551"/>
      <c r="CN6" s="544"/>
      <c r="CO6" s="545"/>
      <c r="CP6" s="545"/>
      <c r="CQ6" s="545"/>
      <c r="CR6" s="545"/>
      <c r="CS6" s="545"/>
      <c r="CT6" s="545"/>
      <c r="CU6" s="546"/>
      <c r="CV6" s="544"/>
      <c r="CW6" s="545"/>
      <c r="CX6" s="545"/>
      <c r="CY6" s="545"/>
      <c r="CZ6" s="545"/>
      <c r="DA6" s="545"/>
      <c r="DB6" s="545"/>
      <c r="DC6" s="545"/>
      <c r="DD6" s="545"/>
      <c r="DE6" s="575"/>
    </row>
    <row r="7" spans="1:125" s="2" customFormat="1" ht="6" hidden="1" customHeight="1">
      <c r="A7" s="38"/>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40">
        <v>35480</v>
      </c>
      <c r="AH7" s="40"/>
      <c r="AI7" s="40"/>
      <c r="AJ7" s="40"/>
      <c r="AK7" s="582"/>
      <c r="AL7" s="582"/>
      <c r="AM7" s="582"/>
      <c r="AN7" s="582"/>
      <c r="AO7" s="582"/>
      <c r="AP7" s="582"/>
      <c r="AQ7" s="583"/>
      <c r="AR7" s="583"/>
      <c r="AS7" s="583"/>
      <c r="AT7" s="583"/>
      <c r="AU7" s="583"/>
      <c r="AV7" s="583"/>
      <c r="AW7" s="583"/>
      <c r="AX7" s="583"/>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41"/>
    </row>
    <row r="8" spans="1:125" s="2" customFormat="1" ht="23.25" customHeight="1">
      <c r="A8" s="579" t="s">
        <v>1155</v>
      </c>
      <c r="B8" s="580"/>
      <c r="C8" s="580"/>
      <c r="D8" s="580"/>
      <c r="E8" s="580"/>
      <c r="F8" s="580"/>
      <c r="G8" s="580"/>
      <c r="H8" s="580"/>
      <c r="I8" s="580"/>
      <c r="J8" s="580"/>
      <c r="K8" s="580"/>
      <c r="L8" s="580"/>
      <c r="M8" s="580"/>
      <c r="N8" s="580"/>
      <c r="O8" s="581"/>
      <c r="P8" s="524" t="s">
        <v>1156</v>
      </c>
      <c r="Q8" s="524"/>
      <c r="R8" s="524"/>
      <c r="S8" s="524"/>
      <c r="T8" s="524"/>
      <c r="U8" s="524"/>
      <c r="V8" s="524"/>
      <c r="W8" s="524"/>
      <c r="X8" s="524"/>
      <c r="Y8" s="524"/>
      <c r="Z8" s="524"/>
      <c r="AA8" s="524"/>
      <c r="AB8" s="524"/>
      <c r="AC8" s="524"/>
      <c r="AD8" s="525">
        <v>401</v>
      </c>
      <c r="AE8" s="525"/>
      <c r="AF8" s="525"/>
      <c r="AG8" s="526">
        <v>9</v>
      </c>
      <c r="AH8" s="526"/>
      <c r="AI8" s="526"/>
      <c r="AJ8" s="526"/>
      <c r="AK8" s="584">
        <v>24716</v>
      </c>
      <c r="AL8" s="584"/>
      <c r="AM8" s="584"/>
      <c r="AN8" s="584"/>
      <c r="AO8" s="584"/>
      <c r="AP8" s="584"/>
      <c r="AQ8" s="530">
        <f>AG8*AK8*12</f>
        <v>2669328</v>
      </c>
      <c r="AR8" s="530"/>
      <c r="AS8" s="530"/>
      <c r="AT8" s="530"/>
      <c r="AU8" s="530"/>
      <c r="AV8" s="530"/>
      <c r="AW8" s="530"/>
      <c r="AX8" s="530"/>
      <c r="AY8" s="534"/>
      <c r="AZ8" s="534"/>
      <c r="BA8" s="534"/>
      <c r="BB8" s="534"/>
      <c r="BC8" s="534"/>
      <c r="BD8" s="534"/>
      <c r="BE8" s="534"/>
      <c r="BF8" s="534"/>
      <c r="BG8" s="534">
        <v>55602</v>
      </c>
      <c r="BH8" s="534"/>
      <c r="BI8" s="534"/>
      <c r="BJ8" s="534"/>
      <c r="BK8" s="534"/>
      <c r="BL8" s="534"/>
      <c r="BM8" s="534"/>
      <c r="BN8" s="534"/>
      <c r="BO8" s="530">
        <v>370740</v>
      </c>
      <c r="BP8" s="530"/>
      <c r="BQ8" s="530"/>
      <c r="BR8" s="530"/>
      <c r="BS8" s="530"/>
      <c r="BT8" s="530"/>
      <c r="BU8" s="530"/>
      <c r="BV8" s="530"/>
      <c r="BW8" s="534"/>
      <c r="BX8" s="534"/>
      <c r="BY8" s="534"/>
      <c r="BZ8" s="534"/>
      <c r="CA8" s="534"/>
      <c r="CB8" s="534"/>
      <c r="CC8" s="534"/>
      <c r="CD8" s="534"/>
      <c r="CE8" s="534"/>
      <c r="CF8" s="534"/>
      <c r="CG8" s="534"/>
      <c r="CH8" s="534"/>
      <c r="CI8" s="534"/>
      <c r="CJ8" s="534"/>
      <c r="CK8" s="534"/>
      <c r="CL8" s="534"/>
      <c r="CM8" s="534"/>
      <c r="CN8" s="534"/>
      <c r="CO8" s="534"/>
      <c r="CP8" s="534"/>
      <c r="CQ8" s="534"/>
      <c r="CR8" s="534"/>
      <c r="CS8" s="534"/>
      <c r="CT8" s="534"/>
      <c r="CU8" s="534"/>
      <c r="CV8" s="530">
        <f>SUM(AQ8:CU8)</f>
        <v>3095670</v>
      </c>
      <c r="CW8" s="530"/>
      <c r="CX8" s="530"/>
      <c r="CY8" s="530"/>
      <c r="CZ8" s="530"/>
      <c r="DA8" s="530"/>
      <c r="DB8" s="530"/>
      <c r="DC8" s="530"/>
      <c r="DD8" s="530"/>
      <c r="DE8" s="538"/>
    </row>
    <row r="9" spans="1:125" s="2" customFormat="1" ht="23.25" customHeight="1">
      <c r="A9" s="579" t="s">
        <v>1157</v>
      </c>
      <c r="B9" s="580"/>
      <c r="C9" s="580"/>
      <c r="D9" s="580"/>
      <c r="E9" s="580"/>
      <c r="F9" s="580"/>
      <c r="G9" s="580"/>
      <c r="H9" s="580"/>
      <c r="I9" s="580"/>
      <c r="J9" s="580"/>
      <c r="K9" s="580"/>
      <c r="L9" s="580"/>
      <c r="M9" s="580"/>
      <c r="N9" s="580"/>
      <c r="O9" s="581"/>
      <c r="P9" s="524" t="s">
        <v>1158</v>
      </c>
      <c r="Q9" s="524"/>
      <c r="R9" s="524"/>
      <c r="S9" s="524"/>
      <c r="T9" s="524"/>
      <c r="U9" s="524"/>
      <c r="V9" s="524"/>
      <c r="W9" s="524"/>
      <c r="X9" s="524"/>
      <c r="Y9" s="524"/>
      <c r="Z9" s="524"/>
      <c r="AA9" s="524"/>
      <c r="AB9" s="524"/>
      <c r="AC9" s="524"/>
      <c r="AD9" s="525">
        <v>401</v>
      </c>
      <c r="AE9" s="525"/>
      <c r="AF9" s="525"/>
      <c r="AG9" s="526">
        <v>1</v>
      </c>
      <c r="AH9" s="526"/>
      <c r="AI9" s="526"/>
      <c r="AJ9" s="526"/>
      <c r="AK9" s="527">
        <v>34608</v>
      </c>
      <c r="AL9" s="528"/>
      <c r="AM9" s="528"/>
      <c r="AN9" s="528"/>
      <c r="AO9" s="528"/>
      <c r="AP9" s="529"/>
      <c r="AQ9" s="530">
        <f>AG9*AK9*12</f>
        <v>415296</v>
      </c>
      <c r="AR9" s="530"/>
      <c r="AS9" s="530"/>
      <c r="AT9" s="530"/>
      <c r="AU9" s="530"/>
      <c r="AV9" s="530"/>
      <c r="AW9" s="530"/>
      <c r="AX9" s="530"/>
      <c r="AY9" s="531"/>
      <c r="AZ9" s="532"/>
      <c r="BA9" s="532"/>
      <c r="BB9" s="532"/>
      <c r="BC9" s="532"/>
      <c r="BD9" s="532"/>
      <c r="BE9" s="532"/>
      <c r="BF9" s="533"/>
      <c r="BG9" s="534">
        <v>8652</v>
      </c>
      <c r="BH9" s="534"/>
      <c r="BI9" s="534"/>
      <c r="BJ9" s="534"/>
      <c r="BK9" s="534"/>
      <c r="BL9" s="534"/>
      <c r="BM9" s="534"/>
      <c r="BN9" s="534"/>
      <c r="BO9" s="535">
        <f>AQ9/360*50</f>
        <v>57679.999999999993</v>
      </c>
      <c r="BP9" s="536"/>
      <c r="BQ9" s="536"/>
      <c r="BR9" s="536"/>
      <c r="BS9" s="536"/>
      <c r="BT9" s="536"/>
      <c r="BU9" s="536"/>
      <c r="BV9" s="537"/>
      <c r="BW9" s="534"/>
      <c r="BX9" s="534"/>
      <c r="BY9" s="534"/>
      <c r="BZ9" s="534"/>
      <c r="CA9" s="534"/>
      <c r="CB9" s="534"/>
      <c r="CC9" s="534"/>
      <c r="CD9" s="534"/>
      <c r="CE9" s="534"/>
      <c r="CF9" s="534"/>
      <c r="CG9" s="534"/>
      <c r="CH9" s="534"/>
      <c r="CI9" s="534"/>
      <c r="CJ9" s="534"/>
      <c r="CK9" s="534"/>
      <c r="CL9" s="534"/>
      <c r="CM9" s="534"/>
      <c r="CN9" s="534"/>
      <c r="CO9" s="534"/>
      <c r="CP9" s="534"/>
      <c r="CQ9" s="534"/>
      <c r="CR9" s="534"/>
      <c r="CS9" s="534"/>
      <c r="CT9" s="534"/>
      <c r="CU9" s="534"/>
      <c r="CV9" s="530">
        <f t="shared" ref="CV9:CV71" si="0">SUM(AQ9:CU9)</f>
        <v>481628</v>
      </c>
      <c r="CW9" s="530"/>
      <c r="CX9" s="530"/>
      <c r="CY9" s="530"/>
      <c r="CZ9" s="530"/>
      <c r="DA9" s="530"/>
      <c r="DB9" s="530"/>
      <c r="DC9" s="530"/>
      <c r="DD9" s="530"/>
      <c r="DE9" s="538"/>
      <c r="DU9" s="46"/>
    </row>
    <row r="10" spans="1:125" s="2" customFormat="1" ht="23.25" customHeight="1">
      <c r="A10" s="579" t="s">
        <v>1159</v>
      </c>
      <c r="B10" s="580"/>
      <c r="C10" s="580"/>
      <c r="D10" s="580"/>
      <c r="E10" s="580"/>
      <c r="F10" s="580"/>
      <c r="G10" s="580"/>
      <c r="H10" s="580"/>
      <c r="I10" s="580"/>
      <c r="J10" s="580"/>
      <c r="K10" s="580"/>
      <c r="L10" s="580"/>
      <c r="M10" s="580"/>
      <c r="N10" s="580"/>
      <c r="O10" s="581"/>
      <c r="P10" s="524" t="s">
        <v>1158</v>
      </c>
      <c r="Q10" s="524"/>
      <c r="R10" s="524"/>
      <c r="S10" s="524"/>
      <c r="T10" s="524"/>
      <c r="U10" s="524"/>
      <c r="V10" s="524"/>
      <c r="W10" s="524"/>
      <c r="X10" s="524"/>
      <c r="Y10" s="524"/>
      <c r="Z10" s="524"/>
      <c r="AA10" s="524"/>
      <c r="AB10" s="524"/>
      <c r="AC10" s="524"/>
      <c r="AD10" s="525">
        <v>401</v>
      </c>
      <c r="AE10" s="525"/>
      <c r="AF10" s="525"/>
      <c r="AG10" s="526">
        <v>1</v>
      </c>
      <c r="AH10" s="526"/>
      <c r="AI10" s="526"/>
      <c r="AJ10" s="526"/>
      <c r="AK10" s="527">
        <v>10252</v>
      </c>
      <c r="AL10" s="528"/>
      <c r="AM10" s="528"/>
      <c r="AN10" s="528"/>
      <c r="AO10" s="528"/>
      <c r="AP10" s="529"/>
      <c r="AQ10" s="530">
        <f t="shared" ref="AQ10:AQ71" si="1">AG10*AK10*12</f>
        <v>123024</v>
      </c>
      <c r="AR10" s="530"/>
      <c r="AS10" s="530"/>
      <c r="AT10" s="530"/>
      <c r="AU10" s="530"/>
      <c r="AV10" s="530"/>
      <c r="AW10" s="530"/>
      <c r="AX10" s="530"/>
      <c r="AY10" s="531"/>
      <c r="AZ10" s="532"/>
      <c r="BA10" s="532"/>
      <c r="BB10" s="532"/>
      <c r="BC10" s="532"/>
      <c r="BD10" s="532"/>
      <c r="BE10" s="532"/>
      <c r="BF10" s="533"/>
      <c r="BG10" s="534">
        <v>2562</v>
      </c>
      <c r="BH10" s="534"/>
      <c r="BI10" s="534"/>
      <c r="BJ10" s="534"/>
      <c r="BK10" s="534"/>
      <c r="BL10" s="534"/>
      <c r="BM10" s="534"/>
      <c r="BN10" s="534"/>
      <c r="BO10" s="535">
        <f t="shared" ref="BO10:BO16" si="2">AQ10/360*50</f>
        <v>17086.666666666668</v>
      </c>
      <c r="BP10" s="536"/>
      <c r="BQ10" s="536"/>
      <c r="BR10" s="536"/>
      <c r="BS10" s="536"/>
      <c r="BT10" s="536"/>
      <c r="BU10" s="536"/>
      <c r="BV10" s="537"/>
      <c r="BW10" s="534">
        <v>10000</v>
      </c>
      <c r="BX10" s="534"/>
      <c r="BY10" s="534"/>
      <c r="BZ10" s="534"/>
      <c r="CA10" s="534"/>
      <c r="CB10" s="534"/>
      <c r="CC10" s="534"/>
      <c r="CD10" s="534"/>
      <c r="CE10" s="534"/>
      <c r="CF10" s="534"/>
      <c r="CG10" s="534"/>
      <c r="CH10" s="534"/>
      <c r="CI10" s="534"/>
      <c r="CJ10" s="534"/>
      <c r="CK10" s="534"/>
      <c r="CL10" s="534"/>
      <c r="CM10" s="534"/>
      <c r="CN10" s="534"/>
      <c r="CO10" s="534"/>
      <c r="CP10" s="534"/>
      <c r="CQ10" s="534"/>
      <c r="CR10" s="534"/>
      <c r="CS10" s="534"/>
      <c r="CT10" s="534"/>
      <c r="CU10" s="534"/>
      <c r="CV10" s="530">
        <f t="shared" si="0"/>
        <v>152672.66666666666</v>
      </c>
      <c r="CW10" s="530"/>
      <c r="CX10" s="530"/>
      <c r="CY10" s="530"/>
      <c r="CZ10" s="530"/>
      <c r="DA10" s="530"/>
      <c r="DB10" s="530"/>
      <c r="DC10" s="530"/>
      <c r="DD10" s="530"/>
      <c r="DE10" s="538"/>
      <c r="DU10" s="46"/>
    </row>
    <row r="11" spans="1:125" s="2" customFormat="1" ht="23.25" customHeight="1">
      <c r="A11" s="579" t="s">
        <v>1160</v>
      </c>
      <c r="B11" s="580"/>
      <c r="C11" s="580"/>
      <c r="D11" s="580"/>
      <c r="E11" s="580"/>
      <c r="F11" s="580"/>
      <c r="G11" s="580"/>
      <c r="H11" s="580"/>
      <c r="I11" s="580"/>
      <c r="J11" s="580"/>
      <c r="K11" s="580"/>
      <c r="L11" s="580"/>
      <c r="M11" s="580"/>
      <c r="N11" s="580"/>
      <c r="O11" s="581"/>
      <c r="P11" s="524" t="s">
        <v>1161</v>
      </c>
      <c r="Q11" s="524"/>
      <c r="R11" s="524"/>
      <c r="S11" s="524"/>
      <c r="T11" s="524"/>
      <c r="U11" s="524"/>
      <c r="V11" s="524"/>
      <c r="W11" s="524"/>
      <c r="X11" s="524"/>
      <c r="Y11" s="524"/>
      <c r="Z11" s="524"/>
      <c r="AA11" s="524"/>
      <c r="AB11" s="524"/>
      <c r="AC11" s="524"/>
      <c r="AD11" s="525">
        <v>401</v>
      </c>
      <c r="AE11" s="525"/>
      <c r="AF11" s="525"/>
      <c r="AG11" s="526">
        <v>1</v>
      </c>
      <c r="AH11" s="526"/>
      <c r="AI11" s="526"/>
      <c r="AJ11" s="526"/>
      <c r="AK11" s="527">
        <v>57810</v>
      </c>
      <c r="AL11" s="528"/>
      <c r="AM11" s="528"/>
      <c r="AN11" s="528"/>
      <c r="AO11" s="528"/>
      <c r="AP11" s="529"/>
      <c r="AQ11" s="530">
        <f t="shared" si="1"/>
        <v>693720</v>
      </c>
      <c r="AR11" s="530"/>
      <c r="AS11" s="530"/>
      <c r="AT11" s="530"/>
      <c r="AU11" s="530"/>
      <c r="AV11" s="530"/>
      <c r="AW11" s="530"/>
      <c r="AX11" s="530"/>
      <c r="AY11" s="552"/>
      <c r="AZ11" s="553"/>
      <c r="BA11" s="553"/>
      <c r="BB11" s="553"/>
      <c r="BC11" s="553"/>
      <c r="BD11" s="553"/>
      <c r="BE11" s="553"/>
      <c r="BF11" s="554"/>
      <c r="BG11" s="534">
        <v>14452</v>
      </c>
      <c r="BH11" s="534"/>
      <c r="BI11" s="534"/>
      <c r="BJ11" s="534"/>
      <c r="BK11" s="534"/>
      <c r="BL11" s="534"/>
      <c r="BM11" s="534"/>
      <c r="BN11" s="534"/>
      <c r="BO11" s="535">
        <f t="shared" si="2"/>
        <v>96350</v>
      </c>
      <c r="BP11" s="536"/>
      <c r="BQ11" s="536"/>
      <c r="BR11" s="536"/>
      <c r="BS11" s="536"/>
      <c r="BT11" s="536"/>
      <c r="BU11" s="536"/>
      <c r="BV11" s="537"/>
      <c r="BW11" s="534"/>
      <c r="BX11" s="534"/>
      <c r="BY11" s="534"/>
      <c r="BZ11" s="534"/>
      <c r="CA11" s="534"/>
      <c r="CB11" s="534"/>
      <c r="CC11" s="534"/>
      <c r="CD11" s="534"/>
      <c r="CE11" s="534"/>
      <c r="CF11" s="534"/>
      <c r="CG11" s="534"/>
      <c r="CH11" s="534"/>
      <c r="CI11" s="534"/>
      <c r="CJ11" s="534"/>
      <c r="CK11" s="534"/>
      <c r="CL11" s="534"/>
      <c r="CM11" s="534"/>
      <c r="CN11" s="534"/>
      <c r="CO11" s="534"/>
      <c r="CP11" s="534"/>
      <c r="CQ11" s="534"/>
      <c r="CR11" s="534"/>
      <c r="CS11" s="534"/>
      <c r="CT11" s="534"/>
      <c r="CU11" s="534"/>
      <c r="CV11" s="530">
        <f t="shared" si="0"/>
        <v>804522</v>
      </c>
      <c r="CW11" s="530"/>
      <c r="CX11" s="530"/>
      <c r="CY11" s="530"/>
      <c r="CZ11" s="530"/>
      <c r="DA11" s="530"/>
      <c r="DB11" s="530"/>
      <c r="DC11" s="530"/>
      <c r="DD11" s="530"/>
      <c r="DE11" s="538"/>
      <c r="DU11" s="47"/>
    </row>
    <row r="12" spans="1:125" s="2" customFormat="1" ht="23.25" customHeight="1">
      <c r="A12" s="579" t="s">
        <v>1162</v>
      </c>
      <c r="B12" s="580"/>
      <c r="C12" s="580"/>
      <c r="D12" s="580"/>
      <c r="E12" s="580"/>
      <c r="F12" s="580"/>
      <c r="G12" s="580"/>
      <c r="H12" s="580"/>
      <c r="I12" s="580"/>
      <c r="J12" s="580"/>
      <c r="K12" s="580"/>
      <c r="L12" s="580"/>
      <c r="M12" s="580"/>
      <c r="N12" s="580"/>
      <c r="O12" s="581"/>
      <c r="P12" s="524" t="s">
        <v>1161</v>
      </c>
      <c r="Q12" s="524"/>
      <c r="R12" s="524"/>
      <c r="S12" s="524"/>
      <c r="T12" s="524"/>
      <c r="U12" s="524"/>
      <c r="V12" s="524"/>
      <c r="W12" s="524"/>
      <c r="X12" s="524"/>
      <c r="Y12" s="524"/>
      <c r="Z12" s="524"/>
      <c r="AA12" s="524"/>
      <c r="AB12" s="524"/>
      <c r="AC12" s="524"/>
      <c r="AD12" s="525">
        <v>401</v>
      </c>
      <c r="AE12" s="525"/>
      <c r="AF12" s="525"/>
      <c r="AG12" s="526">
        <v>1</v>
      </c>
      <c r="AH12" s="526"/>
      <c r="AI12" s="526"/>
      <c r="AJ12" s="526"/>
      <c r="AK12" s="527">
        <v>29876</v>
      </c>
      <c r="AL12" s="528"/>
      <c r="AM12" s="528"/>
      <c r="AN12" s="528"/>
      <c r="AO12" s="528"/>
      <c r="AP12" s="529"/>
      <c r="AQ12" s="530">
        <f>AG12*AK12*12</f>
        <v>358512</v>
      </c>
      <c r="AR12" s="530"/>
      <c r="AS12" s="530"/>
      <c r="AT12" s="530"/>
      <c r="AU12" s="530"/>
      <c r="AV12" s="530"/>
      <c r="AW12" s="530"/>
      <c r="AX12" s="530"/>
      <c r="AY12" s="585"/>
      <c r="AZ12" s="586"/>
      <c r="BA12" s="586"/>
      <c r="BB12" s="586"/>
      <c r="BC12" s="586"/>
      <c r="BD12" s="586"/>
      <c r="BE12" s="586"/>
      <c r="BF12" s="587"/>
      <c r="BG12" s="534">
        <v>7468</v>
      </c>
      <c r="BH12" s="534"/>
      <c r="BI12" s="534"/>
      <c r="BJ12" s="534"/>
      <c r="BK12" s="534"/>
      <c r="BL12" s="534"/>
      <c r="BM12" s="534"/>
      <c r="BN12" s="534"/>
      <c r="BO12" s="535">
        <f t="shared" si="2"/>
        <v>49793.333333333336</v>
      </c>
      <c r="BP12" s="536"/>
      <c r="BQ12" s="536"/>
      <c r="BR12" s="536"/>
      <c r="BS12" s="536"/>
      <c r="BT12" s="536"/>
      <c r="BU12" s="536"/>
      <c r="BV12" s="537"/>
      <c r="BW12" s="534"/>
      <c r="BX12" s="534"/>
      <c r="BY12" s="534"/>
      <c r="BZ12" s="534"/>
      <c r="CA12" s="534"/>
      <c r="CB12" s="534"/>
      <c r="CC12" s="534"/>
      <c r="CD12" s="534"/>
      <c r="CE12" s="534"/>
      <c r="CF12" s="534"/>
      <c r="CG12" s="534"/>
      <c r="CH12" s="534"/>
      <c r="CI12" s="534"/>
      <c r="CJ12" s="534"/>
      <c r="CK12" s="534"/>
      <c r="CL12" s="534"/>
      <c r="CM12" s="534"/>
      <c r="CN12" s="534"/>
      <c r="CO12" s="534"/>
      <c r="CP12" s="534"/>
      <c r="CQ12" s="534"/>
      <c r="CR12" s="534"/>
      <c r="CS12" s="534"/>
      <c r="CT12" s="534"/>
      <c r="CU12" s="534"/>
      <c r="CV12" s="530">
        <f>SUM(AQ12:CU12)</f>
        <v>415773.33333333331</v>
      </c>
      <c r="CW12" s="530"/>
      <c r="CX12" s="530"/>
      <c r="CY12" s="530"/>
      <c r="CZ12" s="530"/>
      <c r="DA12" s="530"/>
      <c r="DB12" s="530"/>
      <c r="DC12" s="530"/>
      <c r="DD12" s="530"/>
      <c r="DE12" s="538"/>
    </row>
    <row r="13" spans="1:125" s="2" customFormat="1" ht="23.25" customHeight="1">
      <c r="A13" s="579" t="s">
        <v>1163</v>
      </c>
      <c r="B13" s="580"/>
      <c r="C13" s="580"/>
      <c r="D13" s="580"/>
      <c r="E13" s="580"/>
      <c r="F13" s="580"/>
      <c r="G13" s="580"/>
      <c r="H13" s="580"/>
      <c r="I13" s="580"/>
      <c r="J13" s="580"/>
      <c r="K13" s="580"/>
      <c r="L13" s="580"/>
      <c r="M13" s="580"/>
      <c r="N13" s="580"/>
      <c r="O13" s="581"/>
      <c r="P13" s="524" t="s">
        <v>1164</v>
      </c>
      <c r="Q13" s="524"/>
      <c r="R13" s="524"/>
      <c r="S13" s="524"/>
      <c r="T13" s="524"/>
      <c r="U13" s="524"/>
      <c r="V13" s="524"/>
      <c r="W13" s="524"/>
      <c r="X13" s="524"/>
      <c r="Y13" s="524"/>
      <c r="Z13" s="524"/>
      <c r="AA13" s="524"/>
      <c r="AB13" s="524"/>
      <c r="AC13" s="524"/>
      <c r="AD13" s="525">
        <v>401</v>
      </c>
      <c r="AE13" s="525"/>
      <c r="AF13" s="525"/>
      <c r="AG13" s="526">
        <v>1</v>
      </c>
      <c r="AH13" s="526"/>
      <c r="AI13" s="526"/>
      <c r="AJ13" s="526"/>
      <c r="AK13" s="527">
        <v>34608</v>
      </c>
      <c r="AL13" s="528"/>
      <c r="AM13" s="528"/>
      <c r="AN13" s="528"/>
      <c r="AO13" s="528"/>
      <c r="AP13" s="529"/>
      <c r="AQ13" s="530">
        <f t="shared" si="1"/>
        <v>415296</v>
      </c>
      <c r="AR13" s="530"/>
      <c r="AS13" s="530"/>
      <c r="AT13" s="530"/>
      <c r="AU13" s="530"/>
      <c r="AV13" s="530"/>
      <c r="AW13" s="530"/>
      <c r="AX13" s="530"/>
      <c r="AY13" s="585"/>
      <c r="AZ13" s="586"/>
      <c r="BA13" s="586"/>
      <c r="BB13" s="586"/>
      <c r="BC13" s="586"/>
      <c r="BD13" s="586"/>
      <c r="BE13" s="586"/>
      <c r="BF13" s="587"/>
      <c r="BG13" s="534">
        <v>8652</v>
      </c>
      <c r="BH13" s="534"/>
      <c r="BI13" s="534"/>
      <c r="BJ13" s="534"/>
      <c r="BK13" s="534"/>
      <c r="BL13" s="534"/>
      <c r="BM13" s="534"/>
      <c r="BN13" s="534"/>
      <c r="BO13" s="535">
        <f t="shared" si="2"/>
        <v>57679.999999999993</v>
      </c>
      <c r="BP13" s="536"/>
      <c r="BQ13" s="536"/>
      <c r="BR13" s="536"/>
      <c r="BS13" s="536"/>
      <c r="BT13" s="536"/>
      <c r="BU13" s="536"/>
      <c r="BV13" s="537"/>
      <c r="BW13" s="534"/>
      <c r="BX13" s="534"/>
      <c r="BY13" s="534"/>
      <c r="BZ13" s="534"/>
      <c r="CA13" s="534"/>
      <c r="CB13" s="534"/>
      <c r="CC13" s="534"/>
      <c r="CD13" s="534"/>
      <c r="CE13" s="534"/>
      <c r="CF13" s="534"/>
      <c r="CG13" s="534"/>
      <c r="CH13" s="534"/>
      <c r="CI13" s="534"/>
      <c r="CJ13" s="534"/>
      <c r="CK13" s="534"/>
      <c r="CL13" s="534"/>
      <c r="CM13" s="534"/>
      <c r="CN13" s="534"/>
      <c r="CO13" s="534"/>
      <c r="CP13" s="534"/>
      <c r="CQ13" s="534"/>
      <c r="CR13" s="534"/>
      <c r="CS13" s="534"/>
      <c r="CT13" s="534"/>
      <c r="CU13" s="534"/>
      <c r="CV13" s="530">
        <f t="shared" si="0"/>
        <v>481628</v>
      </c>
      <c r="CW13" s="530"/>
      <c r="CX13" s="530"/>
      <c r="CY13" s="530"/>
      <c r="CZ13" s="530"/>
      <c r="DA13" s="530"/>
      <c r="DB13" s="530"/>
      <c r="DC13" s="530"/>
      <c r="DD13" s="530"/>
      <c r="DE13" s="538"/>
    </row>
    <row r="14" spans="1:125" s="2" customFormat="1" ht="23.25" customHeight="1">
      <c r="A14" s="579" t="s">
        <v>1159</v>
      </c>
      <c r="B14" s="580"/>
      <c r="C14" s="580"/>
      <c r="D14" s="580"/>
      <c r="E14" s="580"/>
      <c r="F14" s="580"/>
      <c r="G14" s="580"/>
      <c r="H14" s="580"/>
      <c r="I14" s="580"/>
      <c r="J14" s="580"/>
      <c r="K14" s="580"/>
      <c r="L14" s="580"/>
      <c r="M14" s="580"/>
      <c r="N14" s="580"/>
      <c r="O14" s="581"/>
      <c r="P14" s="524" t="s">
        <v>1164</v>
      </c>
      <c r="Q14" s="524"/>
      <c r="R14" s="524"/>
      <c r="S14" s="524"/>
      <c r="T14" s="524"/>
      <c r="U14" s="524"/>
      <c r="V14" s="524"/>
      <c r="W14" s="524"/>
      <c r="X14" s="524"/>
      <c r="Y14" s="524"/>
      <c r="Z14" s="524"/>
      <c r="AA14" s="524"/>
      <c r="AB14" s="524"/>
      <c r="AC14" s="524"/>
      <c r="AD14" s="525">
        <v>401</v>
      </c>
      <c r="AE14" s="525"/>
      <c r="AF14" s="525"/>
      <c r="AG14" s="526">
        <v>2</v>
      </c>
      <c r="AH14" s="526"/>
      <c r="AI14" s="526"/>
      <c r="AJ14" s="526"/>
      <c r="AK14" s="527">
        <v>10252</v>
      </c>
      <c r="AL14" s="528"/>
      <c r="AM14" s="528"/>
      <c r="AN14" s="528"/>
      <c r="AO14" s="528"/>
      <c r="AP14" s="529"/>
      <c r="AQ14" s="530">
        <f t="shared" si="1"/>
        <v>246048</v>
      </c>
      <c r="AR14" s="530"/>
      <c r="AS14" s="530"/>
      <c r="AT14" s="530"/>
      <c r="AU14" s="530"/>
      <c r="AV14" s="530"/>
      <c r="AW14" s="530"/>
      <c r="AX14" s="530"/>
      <c r="AY14" s="531"/>
      <c r="AZ14" s="532"/>
      <c r="BA14" s="532"/>
      <c r="BB14" s="532"/>
      <c r="BC14" s="532"/>
      <c r="BD14" s="532"/>
      <c r="BE14" s="532"/>
      <c r="BF14" s="533"/>
      <c r="BG14" s="534">
        <v>5124</v>
      </c>
      <c r="BH14" s="534"/>
      <c r="BI14" s="534"/>
      <c r="BJ14" s="534"/>
      <c r="BK14" s="534"/>
      <c r="BL14" s="534"/>
      <c r="BM14" s="534"/>
      <c r="BN14" s="534"/>
      <c r="BO14" s="535">
        <f t="shared" si="2"/>
        <v>34173.333333333336</v>
      </c>
      <c r="BP14" s="536"/>
      <c r="BQ14" s="536"/>
      <c r="BR14" s="536"/>
      <c r="BS14" s="536"/>
      <c r="BT14" s="536"/>
      <c r="BU14" s="536"/>
      <c r="BV14" s="537"/>
      <c r="BW14" s="534"/>
      <c r="BX14" s="534"/>
      <c r="BY14" s="534"/>
      <c r="BZ14" s="534"/>
      <c r="CA14" s="534"/>
      <c r="CB14" s="534"/>
      <c r="CC14" s="534"/>
      <c r="CD14" s="534"/>
      <c r="CE14" s="534"/>
      <c r="CF14" s="534"/>
      <c r="CG14" s="534"/>
      <c r="CH14" s="534"/>
      <c r="CI14" s="534"/>
      <c r="CJ14" s="534"/>
      <c r="CK14" s="534"/>
      <c r="CL14" s="534"/>
      <c r="CM14" s="534"/>
      <c r="CN14" s="534"/>
      <c r="CO14" s="534"/>
      <c r="CP14" s="534"/>
      <c r="CQ14" s="534"/>
      <c r="CR14" s="534"/>
      <c r="CS14" s="534"/>
      <c r="CT14" s="534"/>
      <c r="CU14" s="534"/>
      <c r="CV14" s="530">
        <f t="shared" si="0"/>
        <v>285345.33333333331</v>
      </c>
      <c r="CW14" s="530"/>
      <c r="CX14" s="530"/>
      <c r="CY14" s="530"/>
      <c r="CZ14" s="530"/>
      <c r="DA14" s="530"/>
      <c r="DB14" s="530"/>
      <c r="DC14" s="530"/>
      <c r="DD14" s="530"/>
      <c r="DE14" s="538"/>
    </row>
    <row r="15" spans="1:125" s="2" customFormat="1" ht="23.25" customHeight="1">
      <c r="A15" s="579" t="s">
        <v>1165</v>
      </c>
      <c r="B15" s="580"/>
      <c r="C15" s="580"/>
      <c r="D15" s="580"/>
      <c r="E15" s="580"/>
      <c r="F15" s="580"/>
      <c r="G15" s="580"/>
      <c r="H15" s="580"/>
      <c r="I15" s="580"/>
      <c r="J15" s="580"/>
      <c r="K15" s="580"/>
      <c r="L15" s="580"/>
      <c r="M15" s="580"/>
      <c r="N15" s="580"/>
      <c r="O15" s="581"/>
      <c r="P15" s="524" t="s">
        <v>1164</v>
      </c>
      <c r="Q15" s="524"/>
      <c r="R15" s="524"/>
      <c r="S15" s="524"/>
      <c r="T15" s="524"/>
      <c r="U15" s="524"/>
      <c r="V15" s="524"/>
      <c r="W15" s="524"/>
      <c r="X15" s="524"/>
      <c r="Y15" s="524"/>
      <c r="Z15" s="524"/>
      <c r="AA15" s="524"/>
      <c r="AB15" s="524"/>
      <c r="AC15" s="524"/>
      <c r="AD15" s="525">
        <v>401</v>
      </c>
      <c r="AE15" s="525"/>
      <c r="AF15" s="525"/>
      <c r="AG15" s="526">
        <v>1</v>
      </c>
      <c r="AH15" s="526"/>
      <c r="AI15" s="526"/>
      <c r="AJ15" s="526"/>
      <c r="AK15" s="527">
        <v>9368</v>
      </c>
      <c r="AL15" s="528"/>
      <c r="AM15" s="528"/>
      <c r="AN15" s="528"/>
      <c r="AO15" s="528"/>
      <c r="AP15" s="529"/>
      <c r="AQ15" s="530">
        <f t="shared" si="1"/>
        <v>112416</v>
      </c>
      <c r="AR15" s="530"/>
      <c r="AS15" s="530"/>
      <c r="AT15" s="530"/>
      <c r="AU15" s="530"/>
      <c r="AV15" s="530"/>
      <c r="AW15" s="530"/>
      <c r="AX15" s="530"/>
      <c r="AY15" s="531"/>
      <c r="AZ15" s="532"/>
      <c r="BA15" s="532"/>
      <c r="BB15" s="532"/>
      <c r="BC15" s="532"/>
      <c r="BD15" s="532"/>
      <c r="BE15" s="532"/>
      <c r="BF15" s="533"/>
      <c r="BG15" s="534">
        <v>2342</v>
      </c>
      <c r="BH15" s="534"/>
      <c r="BI15" s="534"/>
      <c r="BJ15" s="534"/>
      <c r="BK15" s="534"/>
      <c r="BL15" s="534"/>
      <c r="BM15" s="534"/>
      <c r="BN15" s="534"/>
      <c r="BO15" s="535">
        <f t="shared" si="2"/>
        <v>15613.333333333332</v>
      </c>
      <c r="BP15" s="536"/>
      <c r="BQ15" s="536"/>
      <c r="BR15" s="536"/>
      <c r="BS15" s="536"/>
      <c r="BT15" s="536"/>
      <c r="BU15" s="536"/>
      <c r="BV15" s="537"/>
      <c r="BW15" s="534"/>
      <c r="BX15" s="534"/>
      <c r="BY15" s="534"/>
      <c r="BZ15" s="534"/>
      <c r="CA15" s="534"/>
      <c r="CB15" s="534"/>
      <c r="CC15" s="534"/>
      <c r="CD15" s="534"/>
      <c r="CE15" s="534"/>
      <c r="CF15" s="534"/>
      <c r="CG15" s="534"/>
      <c r="CH15" s="534"/>
      <c r="CI15" s="534"/>
      <c r="CJ15" s="534"/>
      <c r="CK15" s="534"/>
      <c r="CL15" s="534"/>
      <c r="CM15" s="534"/>
      <c r="CN15" s="534"/>
      <c r="CO15" s="534"/>
      <c r="CP15" s="534"/>
      <c r="CQ15" s="534"/>
      <c r="CR15" s="534"/>
      <c r="CS15" s="534"/>
      <c r="CT15" s="534"/>
      <c r="CU15" s="534"/>
      <c r="CV15" s="530">
        <f t="shared" si="0"/>
        <v>130371.33333333333</v>
      </c>
      <c r="CW15" s="530"/>
      <c r="CX15" s="530"/>
      <c r="CY15" s="530"/>
      <c r="CZ15" s="530"/>
      <c r="DA15" s="530"/>
      <c r="DB15" s="530"/>
      <c r="DC15" s="530"/>
      <c r="DD15" s="530"/>
      <c r="DE15" s="538"/>
    </row>
    <row r="16" spans="1:125" s="2" customFormat="1" ht="23.25" customHeight="1">
      <c r="A16" s="579" t="s">
        <v>1166</v>
      </c>
      <c r="B16" s="580"/>
      <c r="C16" s="580"/>
      <c r="D16" s="580"/>
      <c r="E16" s="580"/>
      <c r="F16" s="580"/>
      <c r="G16" s="580"/>
      <c r="H16" s="580"/>
      <c r="I16" s="580"/>
      <c r="J16" s="580"/>
      <c r="K16" s="580"/>
      <c r="L16" s="580"/>
      <c r="M16" s="580"/>
      <c r="N16" s="580"/>
      <c r="O16" s="581"/>
      <c r="P16" s="588" t="s">
        <v>1167</v>
      </c>
      <c r="Q16" s="588"/>
      <c r="R16" s="588"/>
      <c r="S16" s="588"/>
      <c r="T16" s="588"/>
      <c r="U16" s="588"/>
      <c r="V16" s="588"/>
      <c r="W16" s="588"/>
      <c r="X16" s="588"/>
      <c r="Y16" s="588"/>
      <c r="Z16" s="588"/>
      <c r="AA16" s="588"/>
      <c r="AB16" s="588"/>
      <c r="AC16" s="588"/>
      <c r="AD16" s="525">
        <v>401</v>
      </c>
      <c r="AE16" s="525"/>
      <c r="AF16" s="525"/>
      <c r="AG16" s="526">
        <v>1</v>
      </c>
      <c r="AH16" s="526"/>
      <c r="AI16" s="526"/>
      <c r="AJ16" s="526"/>
      <c r="AK16" s="527">
        <v>15726</v>
      </c>
      <c r="AL16" s="528"/>
      <c r="AM16" s="528"/>
      <c r="AN16" s="528"/>
      <c r="AO16" s="528"/>
      <c r="AP16" s="529"/>
      <c r="AQ16" s="530">
        <f>AG16*AK16*12</f>
        <v>188712</v>
      </c>
      <c r="AR16" s="530"/>
      <c r="AS16" s="530"/>
      <c r="AT16" s="530"/>
      <c r="AU16" s="530"/>
      <c r="AV16" s="530"/>
      <c r="AW16" s="530"/>
      <c r="AX16" s="530"/>
      <c r="AY16" s="531"/>
      <c r="AZ16" s="532"/>
      <c r="BA16" s="532"/>
      <c r="BB16" s="532"/>
      <c r="BC16" s="532"/>
      <c r="BD16" s="532"/>
      <c r="BE16" s="532"/>
      <c r="BF16" s="533"/>
      <c r="BG16" s="534">
        <v>3932</v>
      </c>
      <c r="BH16" s="534"/>
      <c r="BI16" s="534"/>
      <c r="BJ16" s="534"/>
      <c r="BK16" s="534"/>
      <c r="BL16" s="534"/>
      <c r="BM16" s="534"/>
      <c r="BN16" s="534"/>
      <c r="BO16" s="535">
        <f t="shared" si="2"/>
        <v>26210.000000000004</v>
      </c>
      <c r="BP16" s="536"/>
      <c r="BQ16" s="536"/>
      <c r="BR16" s="536"/>
      <c r="BS16" s="536"/>
      <c r="BT16" s="536"/>
      <c r="BU16" s="536"/>
      <c r="BV16" s="537"/>
      <c r="BW16" s="534"/>
      <c r="BX16" s="534"/>
      <c r="BY16" s="534"/>
      <c r="BZ16" s="534"/>
      <c r="CA16" s="534"/>
      <c r="CB16" s="534"/>
      <c r="CC16" s="534"/>
      <c r="CD16" s="534"/>
      <c r="CE16" s="534"/>
      <c r="CF16" s="534"/>
      <c r="CG16" s="534"/>
      <c r="CH16" s="534"/>
      <c r="CI16" s="534"/>
      <c r="CJ16" s="534"/>
      <c r="CK16" s="534"/>
      <c r="CL16" s="534"/>
      <c r="CM16" s="534"/>
      <c r="CN16" s="534"/>
      <c r="CO16" s="534"/>
      <c r="CP16" s="534"/>
      <c r="CQ16" s="534"/>
      <c r="CR16" s="534"/>
      <c r="CS16" s="534"/>
      <c r="CT16" s="534"/>
      <c r="CU16" s="534"/>
      <c r="CV16" s="530">
        <f>SUM(AQ16:CU16)</f>
        <v>218854</v>
      </c>
      <c r="CW16" s="530"/>
      <c r="CX16" s="530"/>
      <c r="CY16" s="530"/>
      <c r="CZ16" s="530"/>
      <c r="DA16" s="530"/>
      <c r="DB16" s="530"/>
      <c r="DC16" s="530"/>
      <c r="DD16" s="530"/>
      <c r="DE16" s="538"/>
    </row>
    <row r="17" spans="1:125" s="2" customFormat="1" ht="23.25" customHeight="1">
      <c r="A17" s="522" t="s">
        <v>1168</v>
      </c>
      <c r="B17" s="523"/>
      <c r="C17" s="523"/>
      <c r="D17" s="523"/>
      <c r="E17" s="523"/>
      <c r="F17" s="523"/>
      <c r="G17" s="523"/>
      <c r="H17" s="523"/>
      <c r="I17" s="523"/>
      <c r="J17" s="523"/>
      <c r="K17" s="523"/>
      <c r="L17" s="523"/>
      <c r="M17" s="523"/>
      <c r="N17" s="523"/>
      <c r="O17" s="523"/>
      <c r="P17" s="588" t="s">
        <v>1167</v>
      </c>
      <c r="Q17" s="588"/>
      <c r="R17" s="588"/>
      <c r="S17" s="588"/>
      <c r="T17" s="588"/>
      <c r="U17" s="588"/>
      <c r="V17" s="588"/>
      <c r="W17" s="588"/>
      <c r="X17" s="588"/>
      <c r="Y17" s="588"/>
      <c r="Z17" s="588"/>
      <c r="AA17" s="588"/>
      <c r="AB17" s="588"/>
      <c r="AC17" s="588"/>
      <c r="AD17" s="525">
        <v>401</v>
      </c>
      <c r="AE17" s="525"/>
      <c r="AF17" s="525"/>
      <c r="AG17" s="526">
        <v>1</v>
      </c>
      <c r="AH17" s="526"/>
      <c r="AI17" s="526"/>
      <c r="AJ17" s="526"/>
      <c r="AK17" s="527">
        <v>14266</v>
      </c>
      <c r="AL17" s="528"/>
      <c r="AM17" s="528"/>
      <c r="AN17" s="528"/>
      <c r="AO17" s="528"/>
      <c r="AP17" s="529"/>
      <c r="AQ17" s="530">
        <f>AG17*AK17*12</f>
        <v>171192</v>
      </c>
      <c r="AR17" s="530"/>
      <c r="AS17" s="530"/>
      <c r="AT17" s="530"/>
      <c r="AU17" s="530"/>
      <c r="AV17" s="530"/>
      <c r="AW17" s="530"/>
      <c r="AX17" s="530"/>
      <c r="AY17" s="531"/>
      <c r="AZ17" s="532"/>
      <c r="BA17" s="532"/>
      <c r="BB17" s="532"/>
      <c r="BC17" s="532"/>
      <c r="BD17" s="532"/>
      <c r="BE17" s="532"/>
      <c r="BF17" s="533"/>
      <c r="BG17" s="534">
        <v>3566</v>
      </c>
      <c r="BH17" s="534"/>
      <c r="BI17" s="534"/>
      <c r="BJ17" s="534"/>
      <c r="BK17" s="534"/>
      <c r="BL17" s="534"/>
      <c r="BM17" s="534"/>
      <c r="BN17" s="534"/>
      <c r="BO17" s="535">
        <f t="shared" ref="BO17:BO81" si="3">AQ17/360*50</f>
        <v>23776.666666666668</v>
      </c>
      <c r="BP17" s="536"/>
      <c r="BQ17" s="536"/>
      <c r="BR17" s="536"/>
      <c r="BS17" s="536"/>
      <c r="BT17" s="536"/>
      <c r="BU17" s="536"/>
      <c r="BV17" s="537"/>
      <c r="BW17" s="534"/>
      <c r="BX17" s="534"/>
      <c r="BY17" s="534"/>
      <c r="BZ17" s="534"/>
      <c r="CA17" s="534"/>
      <c r="CB17" s="534"/>
      <c r="CC17" s="534"/>
      <c r="CD17" s="534"/>
      <c r="CE17" s="534"/>
      <c r="CF17" s="534"/>
      <c r="CG17" s="534"/>
      <c r="CH17" s="534"/>
      <c r="CI17" s="534"/>
      <c r="CJ17" s="534"/>
      <c r="CK17" s="534"/>
      <c r="CL17" s="534"/>
      <c r="CM17" s="534"/>
      <c r="CN17" s="534"/>
      <c r="CO17" s="534"/>
      <c r="CP17" s="534"/>
      <c r="CQ17" s="534"/>
      <c r="CR17" s="534"/>
      <c r="CS17" s="534"/>
      <c r="CT17" s="534"/>
      <c r="CU17" s="534"/>
      <c r="CV17" s="530">
        <f>SUM(AQ17:CU17)</f>
        <v>198534.66666666666</v>
      </c>
      <c r="CW17" s="530"/>
      <c r="CX17" s="530"/>
      <c r="CY17" s="530"/>
      <c r="CZ17" s="530"/>
      <c r="DA17" s="530"/>
      <c r="DB17" s="530"/>
      <c r="DC17" s="530"/>
      <c r="DD17" s="530"/>
      <c r="DE17" s="538"/>
    </row>
    <row r="18" spans="1:125" s="2" customFormat="1" ht="23.25" customHeight="1">
      <c r="A18" s="522" t="s">
        <v>1169</v>
      </c>
      <c r="B18" s="523"/>
      <c r="C18" s="523"/>
      <c r="D18" s="523"/>
      <c r="E18" s="523"/>
      <c r="F18" s="523"/>
      <c r="G18" s="523"/>
      <c r="H18" s="523"/>
      <c r="I18" s="523"/>
      <c r="J18" s="523"/>
      <c r="K18" s="523"/>
      <c r="L18" s="523"/>
      <c r="M18" s="523"/>
      <c r="N18" s="523"/>
      <c r="O18" s="523"/>
      <c r="P18" s="588" t="s">
        <v>1167</v>
      </c>
      <c r="Q18" s="588"/>
      <c r="R18" s="588"/>
      <c r="S18" s="588"/>
      <c r="T18" s="588"/>
      <c r="U18" s="588"/>
      <c r="V18" s="588"/>
      <c r="W18" s="588"/>
      <c r="X18" s="588"/>
      <c r="Y18" s="588"/>
      <c r="Z18" s="588"/>
      <c r="AA18" s="588"/>
      <c r="AB18" s="588"/>
      <c r="AC18" s="588"/>
      <c r="AD18" s="525">
        <v>401</v>
      </c>
      <c r="AE18" s="525"/>
      <c r="AF18" s="525"/>
      <c r="AG18" s="526">
        <v>1</v>
      </c>
      <c r="AH18" s="526"/>
      <c r="AI18" s="526"/>
      <c r="AJ18" s="526"/>
      <c r="AK18" s="527">
        <v>8174</v>
      </c>
      <c r="AL18" s="528"/>
      <c r="AM18" s="528"/>
      <c r="AN18" s="528"/>
      <c r="AO18" s="528"/>
      <c r="AP18" s="529"/>
      <c r="AQ18" s="530">
        <f t="shared" si="1"/>
        <v>98088</v>
      </c>
      <c r="AR18" s="530"/>
      <c r="AS18" s="530"/>
      <c r="AT18" s="530"/>
      <c r="AU18" s="530"/>
      <c r="AV18" s="530"/>
      <c r="AW18" s="530"/>
      <c r="AX18" s="530"/>
      <c r="AY18" s="531"/>
      <c r="AZ18" s="532"/>
      <c r="BA18" s="532"/>
      <c r="BB18" s="532"/>
      <c r="BC18" s="532"/>
      <c r="BD18" s="532"/>
      <c r="BE18" s="532"/>
      <c r="BF18" s="533"/>
      <c r="BG18" s="534">
        <v>2044</v>
      </c>
      <c r="BH18" s="534"/>
      <c r="BI18" s="534"/>
      <c r="BJ18" s="534"/>
      <c r="BK18" s="534"/>
      <c r="BL18" s="534"/>
      <c r="BM18" s="534"/>
      <c r="BN18" s="534"/>
      <c r="BO18" s="535">
        <f t="shared" si="3"/>
        <v>13623.333333333332</v>
      </c>
      <c r="BP18" s="536"/>
      <c r="BQ18" s="536"/>
      <c r="BR18" s="536"/>
      <c r="BS18" s="536"/>
      <c r="BT18" s="536"/>
      <c r="BU18" s="536"/>
      <c r="BV18" s="537"/>
      <c r="BW18" s="534"/>
      <c r="BX18" s="534"/>
      <c r="BY18" s="534"/>
      <c r="BZ18" s="534"/>
      <c r="CA18" s="534"/>
      <c r="CB18" s="534"/>
      <c r="CC18" s="534"/>
      <c r="CD18" s="534"/>
      <c r="CE18" s="534"/>
      <c r="CF18" s="534"/>
      <c r="CG18" s="534"/>
      <c r="CH18" s="534"/>
      <c r="CI18" s="534"/>
      <c r="CJ18" s="534"/>
      <c r="CK18" s="534"/>
      <c r="CL18" s="534"/>
      <c r="CM18" s="534"/>
      <c r="CN18" s="534"/>
      <c r="CO18" s="534"/>
      <c r="CP18" s="534"/>
      <c r="CQ18" s="534"/>
      <c r="CR18" s="534"/>
      <c r="CS18" s="534"/>
      <c r="CT18" s="534"/>
      <c r="CU18" s="534"/>
      <c r="CV18" s="530">
        <f t="shared" si="0"/>
        <v>113755.33333333333</v>
      </c>
      <c r="CW18" s="530"/>
      <c r="CX18" s="530"/>
      <c r="CY18" s="530"/>
      <c r="CZ18" s="530"/>
      <c r="DA18" s="530"/>
      <c r="DB18" s="530"/>
      <c r="DC18" s="530"/>
      <c r="DD18" s="530"/>
      <c r="DE18" s="538"/>
    </row>
    <row r="19" spans="1:125" s="2" customFormat="1" ht="23.25" customHeight="1">
      <c r="A19" s="522" t="s">
        <v>1159</v>
      </c>
      <c r="B19" s="523"/>
      <c r="C19" s="523"/>
      <c r="D19" s="523"/>
      <c r="E19" s="523"/>
      <c r="F19" s="523"/>
      <c r="G19" s="523"/>
      <c r="H19" s="523"/>
      <c r="I19" s="523"/>
      <c r="J19" s="523"/>
      <c r="K19" s="523"/>
      <c r="L19" s="523"/>
      <c r="M19" s="523"/>
      <c r="N19" s="523"/>
      <c r="O19" s="523"/>
      <c r="P19" s="588" t="s">
        <v>1167</v>
      </c>
      <c r="Q19" s="588"/>
      <c r="R19" s="588"/>
      <c r="S19" s="588"/>
      <c r="T19" s="588"/>
      <c r="U19" s="588"/>
      <c r="V19" s="588"/>
      <c r="W19" s="588"/>
      <c r="X19" s="588"/>
      <c r="Y19" s="588"/>
      <c r="Z19" s="588"/>
      <c r="AA19" s="588"/>
      <c r="AB19" s="588"/>
      <c r="AC19" s="588"/>
      <c r="AD19" s="525">
        <v>401</v>
      </c>
      <c r="AE19" s="525"/>
      <c r="AF19" s="525"/>
      <c r="AG19" s="526">
        <v>1</v>
      </c>
      <c r="AH19" s="526"/>
      <c r="AI19" s="526"/>
      <c r="AJ19" s="526"/>
      <c r="AK19" s="527">
        <v>8654</v>
      </c>
      <c r="AL19" s="528"/>
      <c r="AM19" s="528"/>
      <c r="AN19" s="528"/>
      <c r="AO19" s="528"/>
      <c r="AP19" s="529"/>
      <c r="AQ19" s="530">
        <f t="shared" si="1"/>
        <v>103848</v>
      </c>
      <c r="AR19" s="530"/>
      <c r="AS19" s="530"/>
      <c r="AT19" s="530"/>
      <c r="AU19" s="530"/>
      <c r="AV19" s="530"/>
      <c r="AW19" s="530"/>
      <c r="AX19" s="530"/>
      <c r="AY19" s="531"/>
      <c r="AZ19" s="532"/>
      <c r="BA19" s="532"/>
      <c r="BB19" s="532"/>
      <c r="BC19" s="532"/>
      <c r="BD19" s="532"/>
      <c r="BE19" s="532"/>
      <c r="BF19" s="533"/>
      <c r="BG19" s="534">
        <v>2164</v>
      </c>
      <c r="BH19" s="534"/>
      <c r="BI19" s="534"/>
      <c r="BJ19" s="534"/>
      <c r="BK19" s="534"/>
      <c r="BL19" s="534"/>
      <c r="BM19" s="534"/>
      <c r="BN19" s="534"/>
      <c r="BO19" s="535">
        <f t="shared" si="3"/>
        <v>14423.333333333332</v>
      </c>
      <c r="BP19" s="536"/>
      <c r="BQ19" s="536"/>
      <c r="BR19" s="536"/>
      <c r="BS19" s="536"/>
      <c r="BT19" s="536"/>
      <c r="BU19" s="536"/>
      <c r="BV19" s="537"/>
      <c r="BW19" s="534"/>
      <c r="BX19" s="534"/>
      <c r="BY19" s="534"/>
      <c r="BZ19" s="534"/>
      <c r="CA19" s="534"/>
      <c r="CB19" s="534"/>
      <c r="CC19" s="534"/>
      <c r="CD19" s="534"/>
      <c r="CE19" s="534"/>
      <c r="CF19" s="534"/>
      <c r="CG19" s="534"/>
      <c r="CH19" s="534"/>
      <c r="CI19" s="534"/>
      <c r="CJ19" s="534"/>
      <c r="CK19" s="534"/>
      <c r="CL19" s="534"/>
      <c r="CM19" s="534"/>
      <c r="CN19" s="534"/>
      <c r="CO19" s="534"/>
      <c r="CP19" s="534"/>
      <c r="CQ19" s="534"/>
      <c r="CR19" s="534"/>
      <c r="CS19" s="534"/>
      <c r="CT19" s="534"/>
      <c r="CU19" s="534"/>
      <c r="CV19" s="530">
        <f t="shared" si="0"/>
        <v>120435.33333333333</v>
      </c>
      <c r="CW19" s="530"/>
      <c r="CX19" s="530"/>
      <c r="CY19" s="530"/>
      <c r="CZ19" s="530"/>
      <c r="DA19" s="530"/>
      <c r="DB19" s="530"/>
      <c r="DC19" s="530"/>
      <c r="DD19" s="530"/>
      <c r="DE19" s="538"/>
    </row>
    <row r="20" spans="1:125" s="2" customFormat="1" ht="23.25" customHeight="1">
      <c r="A20" s="522" t="s">
        <v>1170</v>
      </c>
      <c r="B20" s="523"/>
      <c r="C20" s="523"/>
      <c r="D20" s="523"/>
      <c r="E20" s="523"/>
      <c r="F20" s="523"/>
      <c r="G20" s="523"/>
      <c r="H20" s="523"/>
      <c r="I20" s="523"/>
      <c r="J20" s="523"/>
      <c r="K20" s="523"/>
      <c r="L20" s="523"/>
      <c r="M20" s="523"/>
      <c r="N20" s="523"/>
      <c r="O20" s="523"/>
      <c r="P20" s="588" t="s">
        <v>1171</v>
      </c>
      <c r="Q20" s="588"/>
      <c r="R20" s="588"/>
      <c r="S20" s="588"/>
      <c r="T20" s="588"/>
      <c r="U20" s="588"/>
      <c r="V20" s="588"/>
      <c r="W20" s="588"/>
      <c r="X20" s="588"/>
      <c r="Y20" s="588"/>
      <c r="Z20" s="588"/>
      <c r="AA20" s="588"/>
      <c r="AB20" s="588"/>
      <c r="AC20" s="588"/>
      <c r="AD20" s="525">
        <v>401</v>
      </c>
      <c r="AE20" s="525"/>
      <c r="AF20" s="525"/>
      <c r="AG20" s="526">
        <v>1</v>
      </c>
      <c r="AH20" s="526"/>
      <c r="AI20" s="526"/>
      <c r="AJ20" s="526"/>
      <c r="AK20" s="527">
        <v>14976</v>
      </c>
      <c r="AL20" s="528"/>
      <c r="AM20" s="528"/>
      <c r="AN20" s="528"/>
      <c r="AO20" s="528"/>
      <c r="AP20" s="529"/>
      <c r="AQ20" s="530">
        <f>AG20*AK20*12</f>
        <v>179712</v>
      </c>
      <c r="AR20" s="530"/>
      <c r="AS20" s="530"/>
      <c r="AT20" s="530"/>
      <c r="AU20" s="530"/>
      <c r="AV20" s="530"/>
      <c r="AW20" s="530"/>
      <c r="AX20" s="530"/>
      <c r="AY20" s="531"/>
      <c r="AZ20" s="532"/>
      <c r="BA20" s="532"/>
      <c r="BB20" s="532"/>
      <c r="BC20" s="532"/>
      <c r="BD20" s="532"/>
      <c r="BE20" s="532"/>
      <c r="BF20" s="533"/>
      <c r="BG20" s="534">
        <v>3744</v>
      </c>
      <c r="BH20" s="534"/>
      <c r="BI20" s="534"/>
      <c r="BJ20" s="534"/>
      <c r="BK20" s="534"/>
      <c r="BL20" s="534"/>
      <c r="BM20" s="534"/>
      <c r="BN20" s="534"/>
      <c r="BO20" s="535">
        <f t="shared" si="3"/>
        <v>24960</v>
      </c>
      <c r="BP20" s="536"/>
      <c r="BQ20" s="536"/>
      <c r="BR20" s="536"/>
      <c r="BS20" s="536"/>
      <c r="BT20" s="536"/>
      <c r="BU20" s="536"/>
      <c r="BV20" s="537"/>
      <c r="BW20" s="534">
        <v>7500</v>
      </c>
      <c r="BX20" s="534"/>
      <c r="BY20" s="534"/>
      <c r="BZ20" s="534"/>
      <c r="CA20" s="534"/>
      <c r="CB20" s="534"/>
      <c r="CC20" s="534"/>
      <c r="CD20" s="534"/>
      <c r="CE20" s="534"/>
      <c r="CF20" s="534"/>
      <c r="CG20" s="534"/>
      <c r="CH20" s="534"/>
      <c r="CI20" s="534"/>
      <c r="CJ20" s="534"/>
      <c r="CK20" s="534"/>
      <c r="CL20" s="534"/>
      <c r="CM20" s="534"/>
      <c r="CN20" s="534"/>
      <c r="CO20" s="534"/>
      <c r="CP20" s="534"/>
      <c r="CQ20" s="534"/>
      <c r="CR20" s="534"/>
      <c r="CS20" s="534"/>
      <c r="CT20" s="534"/>
      <c r="CU20" s="534"/>
      <c r="CV20" s="530">
        <f>SUM(AQ20:CU20)</f>
        <v>215916</v>
      </c>
      <c r="CW20" s="530"/>
      <c r="CX20" s="530"/>
      <c r="CY20" s="530"/>
      <c r="CZ20" s="530"/>
      <c r="DA20" s="530"/>
      <c r="DB20" s="530"/>
      <c r="DC20" s="530"/>
      <c r="DD20" s="530"/>
      <c r="DE20" s="538"/>
    </row>
    <row r="21" spans="1:125" s="2" customFormat="1" ht="23.25" customHeight="1">
      <c r="A21" s="522" t="s">
        <v>1172</v>
      </c>
      <c r="B21" s="523"/>
      <c r="C21" s="523"/>
      <c r="D21" s="523"/>
      <c r="E21" s="523"/>
      <c r="F21" s="523"/>
      <c r="G21" s="523"/>
      <c r="H21" s="523"/>
      <c r="I21" s="523"/>
      <c r="J21" s="523"/>
      <c r="K21" s="523"/>
      <c r="L21" s="523"/>
      <c r="M21" s="523"/>
      <c r="N21" s="523"/>
      <c r="O21" s="523"/>
      <c r="P21" s="588" t="s">
        <v>1171</v>
      </c>
      <c r="Q21" s="588"/>
      <c r="R21" s="588"/>
      <c r="S21" s="588"/>
      <c r="T21" s="588"/>
      <c r="U21" s="588"/>
      <c r="V21" s="588"/>
      <c r="W21" s="588"/>
      <c r="X21" s="588"/>
      <c r="Y21" s="588"/>
      <c r="Z21" s="588"/>
      <c r="AA21" s="588"/>
      <c r="AB21" s="588"/>
      <c r="AC21" s="588"/>
      <c r="AD21" s="525">
        <v>401</v>
      </c>
      <c r="AE21" s="525"/>
      <c r="AF21" s="525"/>
      <c r="AG21" s="526">
        <v>1</v>
      </c>
      <c r="AH21" s="526"/>
      <c r="AI21" s="526"/>
      <c r="AJ21" s="526"/>
      <c r="AK21" s="527">
        <v>7090</v>
      </c>
      <c r="AL21" s="528"/>
      <c r="AM21" s="528"/>
      <c r="AN21" s="528"/>
      <c r="AO21" s="528"/>
      <c r="AP21" s="529"/>
      <c r="AQ21" s="530">
        <f t="shared" si="1"/>
        <v>85080</v>
      </c>
      <c r="AR21" s="530"/>
      <c r="AS21" s="530"/>
      <c r="AT21" s="530"/>
      <c r="AU21" s="530"/>
      <c r="AV21" s="530"/>
      <c r="AW21" s="530"/>
      <c r="AX21" s="530"/>
      <c r="AY21" s="531"/>
      <c r="AZ21" s="532"/>
      <c r="BA21" s="532"/>
      <c r="BB21" s="532"/>
      <c r="BC21" s="532"/>
      <c r="BD21" s="532"/>
      <c r="BE21" s="532"/>
      <c r="BF21" s="533"/>
      <c r="BG21" s="534">
        <v>1772</v>
      </c>
      <c r="BH21" s="534"/>
      <c r="BI21" s="534"/>
      <c r="BJ21" s="534"/>
      <c r="BK21" s="534"/>
      <c r="BL21" s="534"/>
      <c r="BM21" s="534"/>
      <c r="BN21" s="534"/>
      <c r="BO21" s="535">
        <f t="shared" si="3"/>
        <v>11816.666666666668</v>
      </c>
      <c r="BP21" s="536"/>
      <c r="BQ21" s="536"/>
      <c r="BR21" s="536"/>
      <c r="BS21" s="536"/>
      <c r="BT21" s="536"/>
      <c r="BU21" s="536"/>
      <c r="BV21" s="537"/>
      <c r="BW21" s="534"/>
      <c r="BX21" s="534"/>
      <c r="BY21" s="534"/>
      <c r="BZ21" s="534"/>
      <c r="CA21" s="534"/>
      <c r="CB21" s="534"/>
      <c r="CC21" s="534"/>
      <c r="CD21" s="534"/>
      <c r="CE21" s="534"/>
      <c r="CF21" s="534"/>
      <c r="CG21" s="534"/>
      <c r="CH21" s="534"/>
      <c r="CI21" s="534"/>
      <c r="CJ21" s="534"/>
      <c r="CK21" s="534"/>
      <c r="CL21" s="534"/>
      <c r="CM21" s="534"/>
      <c r="CN21" s="534"/>
      <c r="CO21" s="534"/>
      <c r="CP21" s="534"/>
      <c r="CQ21" s="534"/>
      <c r="CR21" s="534"/>
      <c r="CS21" s="534"/>
      <c r="CT21" s="534"/>
      <c r="CU21" s="534"/>
      <c r="CV21" s="530">
        <f t="shared" si="0"/>
        <v>98668.666666666672</v>
      </c>
      <c r="CW21" s="530"/>
      <c r="CX21" s="530"/>
      <c r="CY21" s="530"/>
      <c r="CZ21" s="530"/>
      <c r="DA21" s="530"/>
      <c r="DB21" s="530"/>
      <c r="DC21" s="530"/>
      <c r="DD21" s="530"/>
      <c r="DE21" s="538"/>
    </row>
    <row r="22" spans="1:125" s="2" customFormat="1" ht="23.25" customHeight="1">
      <c r="A22" s="522" t="s">
        <v>1173</v>
      </c>
      <c r="B22" s="523"/>
      <c r="C22" s="523"/>
      <c r="D22" s="523"/>
      <c r="E22" s="523"/>
      <c r="F22" s="523"/>
      <c r="G22" s="523"/>
      <c r="H22" s="523"/>
      <c r="I22" s="523"/>
      <c r="J22" s="523"/>
      <c r="K22" s="523"/>
      <c r="L22" s="523"/>
      <c r="M22" s="523"/>
      <c r="N22" s="523"/>
      <c r="O22" s="523"/>
      <c r="P22" s="588" t="s">
        <v>1171</v>
      </c>
      <c r="Q22" s="588"/>
      <c r="R22" s="588"/>
      <c r="S22" s="588"/>
      <c r="T22" s="588"/>
      <c r="U22" s="588"/>
      <c r="V22" s="588"/>
      <c r="W22" s="588"/>
      <c r="X22" s="588"/>
      <c r="Y22" s="588"/>
      <c r="Z22" s="588"/>
      <c r="AA22" s="588"/>
      <c r="AB22" s="588"/>
      <c r="AC22" s="588"/>
      <c r="AD22" s="525">
        <v>401</v>
      </c>
      <c r="AE22" s="525"/>
      <c r="AF22" s="525"/>
      <c r="AG22" s="526">
        <v>1</v>
      </c>
      <c r="AH22" s="526"/>
      <c r="AI22" s="526"/>
      <c r="AJ22" s="526"/>
      <c r="AK22" s="527">
        <v>7980</v>
      </c>
      <c r="AL22" s="528"/>
      <c r="AM22" s="528"/>
      <c r="AN22" s="528"/>
      <c r="AO22" s="528"/>
      <c r="AP22" s="529"/>
      <c r="AQ22" s="530">
        <f t="shared" si="1"/>
        <v>95760</v>
      </c>
      <c r="AR22" s="530"/>
      <c r="AS22" s="530"/>
      <c r="AT22" s="530"/>
      <c r="AU22" s="530"/>
      <c r="AV22" s="530"/>
      <c r="AW22" s="530"/>
      <c r="AX22" s="530"/>
      <c r="AY22" s="531"/>
      <c r="AZ22" s="532"/>
      <c r="BA22" s="532"/>
      <c r="BB22" s="532"/>
      <c r="BC22" s="532"/>
      <c r="BD22" s="532"/>
      <c r="BE22" s="532"/>
      <c r="BF22" s="533"/>
      <c r="BG22" s="534">
        <v>1996</v>
      </c>
      <c r="BH22" s="534"/>
      <c r="BI22" s="534"/>
      <c r="BJ22" s="534"/>
      <c r="BK22" s="534"/>
      <c r="BL22" s="534"/>
      <c r="BM22" s="534"/>
      <c r="BN22" s="534"/>
      <c r="BO22" s="535">
        <f t="shared" si="3"/>
        <v>13300</v>
      </c>
      <c r="BP22" s="536"/>
      <c r="BQ22" s="536"/>
      <c r="BR22" s="536"/>
      <c r="BS22" s="536"/>
      <c r="BT22" s="536"/>
      <c r="BU22" s="536"/>
      <c r="BV22" s="537"/>
      <c r="BW22" s="534"/>
      <c r="BX22" s="534"/>
      <c r="BY22" s="534"/>
      <c r="BZ22" s="534"/>
      <c r="CA22" s="534"/>
      <c r="CB22" s="534"/>
      <c r="CC22" s="534"/>
      <c r="CD22" s="534"/>
      <c r="CE22" s="534"/>
      <c r="CF22" s="534"/>
      <c r="CG22" s="534"/>
      <c r="CH22" s="534"/>
      <c r="CI22" s="534"/>
      <c r="CJ22" s="534"/>
      <c r="CK22" s="534"/>
      <c r="CL22" s="534"/>
      <c r="CM22" s="534"/>
      <c r="CN22" s="534"/>
      <c r="CO22" s="534"/>
      <c r="CP22" s="534"/>
      <c r="CQ22" s="534"/>
      <c r="CR22" s="534"/>
      <c r="CS22" s="534"/>
      <c r="CT22" s="534"/>
      <c r="CU22" s="534"/>
      <c r="CV22" s="530">
        <f t="shared" si="0"/>
        <v>111056</v>
      </c>
      <c r="CW22" s="530"/>
      <c r="CX22" s="530"/>
      <c r="CY22" s="530"/>
      <c r="CZ22" s="530"/>
      <c r="DA22" s="530"/>
      <c r="DB22" s="530"/>
      <c r="DC22" s="530"/>
      <c r="DD22" s="530"/>
      <c r="DE22" s="538"/>
    </row>
    <row r="23" spans="1:125" s="2" customFormat="1" ht="23.25" customHeight="1">
      <c r="A23" s="522" t="s">
        <v>1159</v>
      </c>
      <c r="B23" s="523"/>
      <c r="C23" s="523"/>
      <c r="D23" s="523"/>
      <c r="E23" s="523"/>
      <c r="F23" s="523"/>
      <c r="G23" s="523"/>
      <c r="H23" s="523"/>
      <c r="I23" s="523"/>
      <c r="J23" s="523"/>
      <c r="K23" s="523"/>
      <c r="L23" s="523"/>
      <c r="M23" s="523"/>
      <c r="N23" s="523"/>
      <c r="O23" s="523"/>
      <c r="P23" s="588" t="s">
        <v>1171</v>
      </c>
      <c r="Q23" s="588"/>
      <c r="R23" s="588"/>
      <c r="S23" s="588"/>
      <c r="T23" s="588"/>
      <c r="U23" s="588"/>
      <c r="V23" s="588"/>
      <c r="W23" s="588"/>
      <c r="X23" s="588"/>
      <c r="Y23" s="588"/>
      <c r="Z23" s="588"/>
      <c r="AA23" s="588"/>
      <c r="AB23" s="588"/>
      <c r="AC23" s="588"/>
      <c r="AD23" s="525">
        <v>401</v>
      </c>
      <c r="AE23" s="525"/>
      <c r="AF23" s="525"/>
      <c r="AG23" s="526">
        <v>1</v>
      </c>
      <c r="AH23" s="526"/>
      <c r="AI23" s="526"/>
      <c r="AJ23" s="526"/>
      <c r="AK23" s="527">
        <v>12456</v>
      </c>
      <c r="AL23" s="528"/>
      <c r="AM23" s="528"/>
      <c r="AN23" s="528"/>
      <c r="AO23" s="528"/>
      <c r="AP23" s="529"/>
      <c r="AQ23" s="530">
        <f t="shared" si="1"/>
        <v>149472</v>
      </c>
      <c r="AR23" s="530"/>
      <c r="AS23" s="530"/>
      <c r="AT23" s="530"/>
      <c r="AU23" s="530"/>
      <c r="AV23" s="530"/>
      <c r="AW23" s="530"/>
      <c r="AX23" s="530"/>
      <c r="AY23" s="531"/>
      <c r="AZ23" s="532"/>
      <c r="BA23" s="532"/>
      <c r="BB23" s="532"/>
      <c r="BC23" s="532"/>
      <c r="BD23" s="532"/>
      <c r="BE23" s="532"/>
      <c r="BF23" s="533"/>
      <c r="BG23" s="534">
        <v>3114</v>
      </c>
      <c r="BH23" s="534"/>
      <c r="BI23" s="534"/>
      <c r="BJ23" s="534"/>
      <c r="BK23" s="534"/>
      <c r="BL23" s="534"/>
      <c r="BM23" s="534"/>
      <c r="BN23" s="534"/>
      <c r="BO23" s="535">
        <f t="shared" si="3"/>
        <v>20760</v>
      </c>
      <c r="BP23" s="536"/>
      <c r="BQ23" s="536"/>
      <c r="BR23" s="536"/>
      <c r="BS23" s="536"/>
      <c r="BT23" s="536"/>
      <c r="BU23" s="536"/>
      <c r="BV23" s="537"/>
      <c r="BW23" s="534"/>
      <c r="BX23" s="534"/>
      <c r="BY23" s="534"/>
      <c r="BZ23" s="534"/>
      <c r="CA23" s="534"/>
      <c r="CB23" s="534"/>
      <c r="CC23" s="534"/>
      <c r="CD23" s="534"/>
      <c r="CE23" s="534"/>
      <c r="CF23" s="534"/>
      <c r="CG23" s="534"/>
      <c r="CH23" s="534"/>
      <c r="CI23" s="534"/>
      <c r="CJ23" s="534"/>
      <c r="CK23" s="534"/>
      <c r="CL23" s="534"/>
      <c r="CM23" s="534"/>
      <c r="CN23" s="534"/>
      <c r="CO23" s="534"/>
      <c r="CP23" s="534"/>
      <c r="CQ23" s="534"/>
      <c r="CR23" s="534"/>
      <c r="CS23" s="534"/>
      <c r="CT23" s="534"/>
      <c r="CU23" s="534"/>
      <c r="CV23" s="530">
        <f t="shared" si="0"/>
        <v>173346</v>
      </c>
      <c r="CW23" s="530"/>
      <c r="CX23" s="530"/>
      <c r="CY23" s="530"/>
      <c r="CZ23" s="530"/>
      <c r="DA23" s="530"/>
      <c r="DB23" s="530"/>
      <c r="DC23" s="530"/>
      <c r="DD23" s="530"/>
      <c r="DE23" s="538"/>
    </row>
    <row r="24" spans="1:125" s="2" customFormat="1" ht="23.25" customHeight="1">
      <c r="A24" s="522" t="s">
        <v>1159</v>
      </c>
      <c r="B24" s="523"/>
      <c r="C24" s="523"/>
      <c r="D24" s="523"/>
      <c r="E24" s="523"/>
      <c r="F24" s="523"/>
      <c r="G24" s="523"/>
      <c r="H24" s="523"/>
      <c r="I24" s="523"/>
      <c r="J24" s="523"/>
      <c r="K24" s="523"/>
      <c r="L24" s="523"/>
      <c r="M24" s="523"/>
      <c r="N24" s="523"/>
      <c r="O24" s="523"/>
      <c r="P24" s="588" t="s">
        <v>1171</v>
      </c>
      <c r="Q24" s="588"/>
      <c r="R24" s="588"/>
      <c r="S24" s="588"/>
      <c r="T24" s="588"/>
      <c r="U24" s="588"/>
      <c r="V24" s="588"/>
      <c r="W24" s="588"/>
      <c r="X24" s="588"/>
      <c r="Y24" s="588"/>
      <c r="Z24" s="588"/>
      <c r="AA24" s="588"/>
      <c r="AB24" s="588"/>
      <c r="AC24" s="588"/>
      <c r="AD24" s="525">
        <v>401</v>
      </c>
      <c r="AE24" s="525"/>
      <c r="AF24" s="525"/>
      <c r="AG24" s="526">
        <v>1</v>
      </c>
      <c r="AH24" s="526"/>
      <c r="AI24" s="526"/>
      <c r="AJ24" s="526"/>
      <c r="AK24" s="527">
        <v>8700</v>
      </c>
      <c r="AL24" s="528"/>
      <c r="AM24" s="528"/>
      <c r="AN24" s="528"/>
      <c r="AO24" s="528"/>
      <c r="AP24" s="529"/>
      <c r="AQ24" s="530">
        <f t="shared" si="1"/>
        <v>104400</v>
      </c>
      <c r="AR24" s="530"/>
      <c r="AS24" s="530"/>
      <c r="AT24" s="530"/>
      <c r="AU24" s="530"/>
      <c r="AV24" s="530"/>
      <c r="AW24" s="530"/>
      <c r="AX24" s="530"/>
      <c r="AY24" s="531"/>
      <c r="AZ24" s="532"/>
      <c r="BA24" s="532"/>
      <c r="BB24" s="532"/>
      <c r="BC24" s="532"/>
      <c r="BD24" s="532"/>
      <c r="BE24" s="532"/>
      <c r="BF24" s="533"/>
      <c r="BG24" s="534">
        <v>2176</v>
      </c>
      <c r="BH24" s="534"/>
      <c r="BI24" s="534"/>
      <c r="BJ24" s="534"/>
      <c r="BK24" s="534"/>
      <c r="BL24" s="534"/>
      <c r="BM24" s="534"/>
      <c r="BN24" s="534"/>
      <c r="BO24" s="535">
        <f t="shared" si="3"/>
        <v>14500</v>
      </c>
      <c r="BP24" s="536"/>
      <c r="BQ24" s="536"/>
      <c r="BR24" s="536"/>
      <c r="BS24" s="536"/>
      <c r="BT24" s="536"/>
      <c r="BU24" s="536"/>
      <c r="BV24" s="537"/>
      <c r="BW24" s="534"/>
      <c r="BX24" s="534"/>
      <c r="BY24" s="534"/>
      <c r="BZ24" s="534"/>
      <c r="CA24" s="534"/>
      <c r="CB24" s="534"/>
      <c r="CC24" s="534"/>
      <c r="CD24" s="534"/>
      <c r="CE24" s="534"/>
      <c r="CF24" s="534"/>
      <c r="CG24" s="534"/>
      <c r="CH24" s="534"/>
      <c r="CI24" s="534"/>
      <c r="CJ24" s="534"/>
      <c r="CK24" s="534"/>
      <c r="CL24" s="534"/>
      <c r="CM24" s="534"/>
      <c r="CN24" s="534"/>
      <c r="CO24" s="534"/>
      <c r="CP24" s="534"/>
      <c r="CQ24" s="534"/>
      <c r="CR24" s="534"/>
      <c r="CS24" s="534"/>
      <c r="CT24" s="534"/>
      <c r="CU24" s="534"/>
      <c r="CV24" s="530">
        <f t="shared" si="0"/>
        <v>121076</v>
      </c>
      <c r="CW24" s="530"/>
      <c r="CX24" s="530"/>
      <c r="CY24" s="530"/>
      <c r="CZ24" s="530"/>
      <c r="DA24" s="530"/>
      <c r="DB24" s="530"/>
      <c r="DC24" s="530"/>
      <c r="DD24" s="530"/>
      <c r="DE24" s="538"/>
      <c r="DU24" s="46"/>
    </row>
    <row r="25" spans="1:125" s="2" customFormat="1" ht="23.25" customHeight="1">
      <c r="A25" s="522" t="s">
        <v>1174</v>
      </c>
      <c r="B25" s="523"/>
      <c r="C25" s="523"/>
      <c r="D25" s="523"/>
      <c r="E25" s="523"/>
      <c r="F25" s="523"/>
      <c r="G25" s="523"/>
      <c r="H25" s="523"/>
      <c r="I25" s="523"/>
      <c r="J25" s="523"/>
      <c r="K25" s="523"/>
      <c r="L25" s="523"/>
      <c r="M25" s="523"/>
      <c r="N25" s="523"/>
      <c r="O25" s="523"/>
      <c r="P25" s="588" t="s">
        <v>1171</v>
      </c>
      <c r="Q25" s="588"/>
      <c r="R25" s="588"/>
      <c r="S25" s="588"/>
      <c r="T25" s="588"/>
      <c r="U25" s="588"/>
      <c r="V25" s="588"/>
      <c r="W25" s="588"/>
      <c r="X25" s="588"/>
      <c r="Y25" s="588"/>
      <c r="Z25" s="588"/>
      <c r="AA25" s="588"/>
      <c r="AB25" s="588"/>
      <c r="AC25" s="588"/>
      <c r="AD25" s="525">
        <v>401</v>
      </c>
      <c r="AE25" s="525"/>
      <c r="AF25" s="525"/>
      <c r="AG25" s="526">
        <v>1</v>
      </c>
      <c r="AH25" s="526"/>
      <c r="AI25" s="526"/>
      <c r="AJ25" s="526"/>
      <c r="AK25" s="527">
        <v>5646</v>
      </c>
      <c r="AL25" s="528"/>
      <c r="AM25" s="528"/>
      <c r="AN25" s="528"/>
      <c r="AO25" s="528"/>
      <c r="AP25" s="529"/>
      <c r="AQ25" s="530">
        <f t="shared" si="1"/>
        <v>67752</v>
      </c>
      <c r="AR25" s="530"/>
      <c r="AS25" s="530"/>
      <c r="AT25" s="530"/>
      <c r="AU25" s="530"/>
      <c r="AV25" s="530"/>
      <c r="AW25" s="530"/>
      <c r="AX25" s="530"/>
      <c r="AY25" s="531"/>
      <c r="AZ25" s="532"/>
      <c r="BA25" s="532"/>
      <c r="BB25" s="532"/>
      <c r="BC25" s="532"/>
      <c r="BD25" s="532"/>
      <c r="BE25" s="532"/>
      <c r="BF25" s="533"/>
      <c r="BG25" s="534">
        <v>1412</v>
      </c>
      <c r="BH25" s="534"/>
      <c r="BI25" s="534"/>
      <c r="BJ25" s="534"/>
      <c r="BK25" s="534"/>
      <c r="BL25" s="534"/>
      <c r="BM25" s="534"/>
      <c r="BN25" s="534"/>
      <c r="BO25" s="535">
        <f t="shared" si="3"/>
        <v>9410</v>
      </c>
      <c r="BP25" s="536"/>
      <c r="BQ25" s="536"/>
      <c r="BR25" s="536"/>
      <c r="BS25" s="536"/>
      <c r="BT25" s="536"/>
      <c r="BU25" s="536"/>
      <c r="BV25" s="537"/>
      <c r="BW25" s="534"/>
      <c r="BX25" s="534"/>
      <c r="BY25" s="534"/>
      <c r="BZ25" s="534"/>
      <c r="CA25" s="534"/>
      <c r="CB25" s="534"/>
      <c r="CC25" s="534"/>
      <c r="CD25" s="534"/>
      <c r="CE25" s="534"/>
      <c r="CF25" s="534"/>
      <c r="CG25" s="534"/>
      <c r="CH25" s="534"/>
      <c r="CI25" s="534"/>
      <c r="CJ25" s="534"/>
      <c r="CK25" s="534"/>
      <c r="CL25" s="534"/>
      <c r="CM25" s="534"/>
      <c r="CN25" s="534"/>
      <c r="CO25" s="534"/>
      <c r="CP25" s="534"/>
      <c r="CQ25" s="534"/>
      <c r="CR25" s="534"/>
      <c r="CS25" s="534"/>
      <c r="CT25" s="534"/>
      <c r="CU25" s="534"/>
      <c r="CV25" s="530">
        <f t="shared" si="0"/>
        <v>78574</v>
      </c>
      <c r="CW25" s="530"/>
      <c r="CX25" s="530"/>
      <c r="CY25" s="530"/>
      <c r="CZ25" s="530"/>
      <c r="DA25" s="530"/>
      <c r="DB25" s="530"/>
      <c r="DC25" s="530"/>
      <c r="DD25" s="530"/>
      <c r="DE25" s="538"/>
    </row>
    <row r="26" spans="1:125" s="2" customFormat="1" ht="23.25" customHeight="1">
      <c r="A26" s="522" t="s">
        <v>1175</v>
      </c>
      <c r="B26" s="523"/>
      <c r="C26" s="523"/>
      <c r="D26" s="523"/>
      <c r="E26" s="523"/>
      <c r="F26" s="523"/>
      <c r="G26" s="523"/>
      <c r="H26" s="523"/>
      <c r="I26" s="523"/>
      <c r="J26" s="523"/>
      <c r="K26" s="523"/>
      <c r="L26" s="523"/>
      <c r="M26" s="523"/>
      <c r="N26" s="523"/>
      <c r="O26" s="523"/>
      <c r="P26" s="524" t="s">
        <v>1176</v>
      </c>
      <c r="Q26" s="524"/>
      <c r="R26" s="524"/>
      <c r="S26" s="524"/>
      <c r="T26" s="524"/>
      <c r="U26" s="524"/>
      <c r="V26" s="524"/>
      <c r="W26" s="524"/>
      <c r="X26" s="524"/>
      <c r="Y26" s="524"/>
      <c r="Z26" s="524"/>
      <c r="AA26" s="524"/>
      <c r="AB26" s="524"/>
      <c r="AC26" s="524"/>
      <c r="AD26" s="525">
        <v>401</v>
      </c>
      <c r="AE26" s="525"/>
      <c r="AF26" s="525"/>
      <c r="AG26" s="526">
        <v>1</v>
      </c>
      <c r="AH26" s="526"/>
      <c r="AI26" s="526"/>
      <c r="AJ26" s="526"/>
      <c r="AK26" s="527">
        <v>8968</v>
      </c>
      <c r="AL26" s="528"/>
      <c r="AM26" s="528"/>
      <c r="AN26" s="528"/>
      <c r="AO26" s="528"/>
      <c r="AP26" s="529"/>
      <c r="AQ26" s="530">
        <f t="shared" si="1"/>
        <v>107616</v>
      </c>
      <c r="AR26" s="530"/>
      <c r="AS26" s="530"/>
      <c r="AT26" s="530"/>
      <c r="AU26" s="530"/>
      <c r="AV26" s="530"/>
      <c r="AW26" s="530"/>
      <c r="AX26" s="530"/>
      <c r="AY26" s="531"/>
      <c r="AZ26" s="532"/>
      <c r="BA26" s="532"/>
      <c r="BB26" s="532"/>
      <c r="BC26" s="532"/>
      <c r="BD26" s="532"/>
      <c r="BE26" s="532"/>
      <c r="BF26" s="533"/>
      <c r="BG26" s="534">
        <v>2242</v>
      </c>
      <c r="BH26" s="534"/>
      <c r="BI26" s="534"/>
      <c r="BJ26" s="534"/>
      <c r="BK26" s="534"/>
      <c r="BL26" s="534"/>
      <c r="BM26" s="534"/>
      <c r="BN26" s="534"/>
      <c r="BO26" s="535">
        <f t="shared" si="3"/>
        <v>14946.666666666666</v>
      </c>
      <c r="BP26" s="536"/>
      <c r="BQ26" s="536"/>
      <c r="BR26" s="536"/>
      <c r="BS26" s="536"/>
      <c r="BT26" s="536"/>
      <c r="BU26" s="536"/>
      <c r="BV26" s="537"/>
      <c r="BW26" s="534"/>
      <c r="BX26" s="534"/>
      <c r="BY26" s="534"/>
      <c r="BZ26" s="534"/>
      <c r="CA26" s="534"/>
      <c r="CB26" s="534"/>
      <c r="CC26" s="534"/>
      <c r="CD26" s="534"/>
      <c r="CE26" s="534"/>
      <c r="CF26" s="534"/>
      <c r="CG26" s="534"/>
      <c r="CH26" s="534"/>
      <c r="CI26" s="534"/>
      <c r="CJ26" s="534"/>
      <c r="CK26" s="534"/>
      <c r="CL26" s="534"/>
      <c r="CM26" s="534"/>
      <c r="CN26" s="534"/>
      <c r="CO26" s="534"/>
      <c r="CP26" s="534"/>
      <c r="CQ26" s="534"/>
      <c r="CR26" s="534"/>
      <c r="CS26" s="534"/>
      <c r="CT26" s="534"/>
      <c r="CU26" s="534"/>
      <c r="CV26" s="530">
        <f t="shared" si="0"/>
        <v>124804.66666666667</v>
      </c>
      <c r="CW26" s="530"/>
      <c r="CX26" s="530"/>
      <c r="CY26" s="530"/>
      <c r="CZ26" s="530"/>
      <c r="DA26" s="530"/>
      <c r="DB26" s="530"/>
      <c r="DC26" s="530"/>
      <c r="DD26" s="530"/>
      <c r="DE26" s="538"/>
    </row>
    <row r="27" spans="1:125" s="2" customFormat="1" ht="23.25" customHeight="1">
      <c r="A27" s="522" t="s">
        <v>1177</v>
      </c>
      <c r="B27" s="523"/>
      <c r="C27" s="523"/>
      <c r="D27" s="523"/>
      <c r="E27" s="523"/>
      <c r="F27" s="523"/>
      <c r="G27" s="523"/>
      <c r="H27" s="523"/>
      <c r="I27" s="523"/>
      <c r="J27" s="523"/>
      <c r="K27" s="523"/>
      <c r="L27" s="523"/>
      <c r="M27" s="523"/>
      <c r="N27" s="523"/>
      <c r="O27" s="523"/>
      <c r="P27" s="524" t="s">
        <v>1176</v>
      </c>
      <c r="Q27" s="524"/>
      <c r="R27" s="524"/>
      <c r="S27" s="524"/>
      <c r="T27" s="524"/>
      <c r="U27" s="524"/>
      <c r="V27" s="524"/>
      <c r="W27" s="524"/>
      <c r="X27" s="524"/>
      <c r="Y27" s="524"/>
      <c r="Z27" s="524"/>
      <c r="AA27" s="524"/>
      <c r="AB27" s="524"/>
      <c r="AC27" s="524"/>
      <c r="AD27" s="525">
        <v>401</v>
      </c>
      <c r="AE27" s="525"/>
      <c r="AF27" s="525"/>
      <c r="AG27" s="526">
        <v>1</v>
      </c>
      <c r="AH27" s="526"/>
      <c r="AI27" s="526"/>
      <c r="AJ27" s="526"/>
      <c r="AK27" s="527">
        <v>11056</v>
      </c>
      <c r="AL27" s="528"/>
      <c r="AM27" s="528"/>
      <c r="AN27" s="528"/>
      <c r="AO27" s="528"/>
      <c r="AP27" s="529"/>
      <c r="AQ27" s="530">
        <f t="shared" si="1"/>
        <v>132672</v>
      </c>
      <c r="AR27" s="530"/>
      <c r="AS27" s="530"/>
      <c r="AT27" s="530"/>
      <c r="AU27" s="530"/>
      <c r="AV27" s="530"/>
      <c r="AW27" s="530"/>
      <c r="AX27" s="530"/>
      <c r="AY27" s="531"/>
      <c r="AZ27" s="532"/>
      <c r="BA27" s="532"/>
      <c r="BB27" s="532"/>
      <c r="BC27" s="532"/>
      <c r="BD27" s="532"/>
      <c r="BE27" s="532"/>
      <c r="BF27" s="533"/>
      <c r="BG27" s="534">
        <v>2764</v>
      </c>
      <c r="BH27" s="534"/>
      <c r="BI27" s="534"/>
      <c r="BJ27" s="534"/>
      <c r="BK27" s="534"/>
      <c r="BL27" s="534"/>
      <c r="BM27" s="534"/>
      <c r="BN27" s="534"/>
      <c r="BO27" s="535">
        <f t="shared" si="3"/>
        <v>18426.666666666668</v>
      </c>
      <c r="BP27" s="536"/>
      <c r="BQ27" s="536"/>
      <c r="BR27" s="536"/>
      <c r="BS27" s="536"/>
      <c r="BT27" s="536"/>
      <c r="BU27" s="536"/>
      <c r="BV27" s="537"/>
      <c r="BW27" s="534"/>
      <c r="BX27" s="534"/>
      <c r="BY27" s="534"/>
      <c r="BZ27" s="534"/>
      <c r="CA27" s="534"/>
      <c r="CB27" s="534"/>
      <c r="CC27" s="534"/>
      <c r="CD27" s="534"/>
      <c r="CE27" s="534"/>
      <c r="CF27" s="534"/>
      <c r="CG27" s="534"/>
      <c r="CH27" s="534"/>
      <c r="CI27" s="534"/>
      <c r="CJ27" s="534"/>
      <c r="CK27" s="534"/>
      <c r="CL27" s="534"/>
      <c r="CM27" s="534"/>
      <c r="CN27" s="534"/>
      <c r="CO27" s="534"/>
      <c r="CP27" s="534"/>
      <c r="CQ27" s="534"/>
      <c r="CR27" s="534"/>
      <c r="CS27" s="534"/>
      <c r="CT27" s="534"/>
      <c r="CU27" s="534"/>
      <c r="CV27" s="530">
        <f t="shared" si="0"/>
        <v>153862.66666666666</v>
      </c>
      <c r="CW27" s="530"/>
      <c r="CX27" s="530"/>
      <c r="CY27" s="530"/>
      <c r="CZ27" s="530"/>
      <c r="DA27" s="530"/>
      <c r="DB27" s="530"/>
      <c r="DC27" s="530"/>
      <c r="DD27" s="530"/>
      <c r="DE27" s="538"/>
    </row>
    <row r="28" spans="1:125" s="2" customFormat="1" ht="23.25" customHeight="1">
      <c r="A28" s="522" t="s">
        <v>1159</v>
      </c>
      <c r="B28" s="523"/>
      <c r="C28" s="523"/>
      <c r="D28" s="523"/>
      <c r="E28" s="523"/>
      <c r="F28" s="523"/>
      <c r="G28" s="523"/>
      <c r="H28" s="523"/>
      <c r="I28" s="523"/>
      <c r="J28" s="523"/>
      <c r="K28" s="523"/>
      <c r="L28" s="523"/>
      <c r="M28" s="523"/>
      <c r="N28" s="523"/>
      <c r="O28" s="523"/>
      <c r="P28" s="524" t="s">
        <v>1176</v>
      </c>
      <c r="Q28" s="524"/>
      <c r="R28" s="524"/>
      <c r="S28" s="524"/>
      <c r="T28" s="524"/>
      <c r="U28" s="524"/>
      <c r="V28" s="524"/>
      <c r="W28" s="524"/>
      <c r="X28" s="524"/>
      <c r="Y28" s="524"/>
      <c r="Z28" s="524"/>
      <c r="AA28" s="524"/>
      <c r="AB28" s="524"/>
      <c r="AC28" s="524"/>
      <c r="AD28" s="525">
        <v>401</v>
      </c>
      <c r="AE28" s="525"/>
      <c r="AF28" s="525"/>
      <c r="AG28" s="526">
        <v>1</v>
      </c>
      <c r="AH28" s="526"/>
      <c r="AI28" s="526"/>
      <c r="AJ28" s="526"/>
      <c r="AK28" s="527">
        <v>14266</v>
      </c>
      <c r="AL28" s="528"/>
      <c r="AM28" s="528"/>
      <c r="AN28" s="528"/>
      <c r="AO28" s="528"/>
      <c r="AP28" s="529"/>
      <c r="AQ28" s="530">
        <f t="shared" si="1"/>
        <v>171192</v>
      </c>
      <c r="AR28" s="530"/>
      <c r="AS28" s="530"/>
      <c r="AT28" s="530"/>
      <c r="AU28" s="530"/>
      <c r="AV28" s="530"/>
      <c r="AW28" s="530"/>
      <c r="AX28" s="530"/>
      <c r="AY28" s="531"/>
      <c r="AZ28" s="532"/>
      <c r="BA28" s="532"/>
      <c r="BB28" s="532"/>
      <c r="BC28" s="532"/>
      <c r="BD28" s="532"/>
      <c r="BE28" s="532"/>
      <c r="BF28" s="533"/>
      <c r="BG28" s="534">
        <v>3566</v>
      </c>
      <c r="BH28" s="534"/>
      <c r="BI28" s="534"/>
      <c r="BJ28" s="534"/>
      <c r="BK28" s="534"/>
      <c r="BL28" s="534"/>
      <c r="BM28" s="534"/>
      <c r="BN28" s="534"/>
      <c r="BO28" s="535">
        <f t="shared" si="3"/>
        <v>23776.666666666668</v>
      </c>
      <c r="BP28" s="536"/>
      <c r="BQ28" s="536"/>
      <c r="BR28" s="536"/>
      <c r="BS28" s="536"/>
      <c r="BT28" s="536"/>
      <c r="BU28" s="536"/>
      <c r="BV28" s="537"/>
      <c r="BW28" s="534"/>
      <c r="BX28" s="534"/>
      <c r="BY28" s="534"/>
      <c r="BZ28" s="534"/>
      <c r="CA28" s="534"/>
      <c r="CB28" s="534"/>
      <c r="CC28" s="534"/>
      <c r="CD28" s="534"/>
      <c r="CE28" s="534"/>
      <c r="CF28" s="534"/>
      <c r="CG28" s="534"/>
      <c r="CH28" s="534"/>
      <c r="CI28" s="534"/>
      <c r="CJ28" s="534"/>
      <c r="CK28" s="534"/>
      <c r="CL28" s="534"/>
      <c r="CM28" s="534"/>
      <c r="CN28" s="534"/>
      <c r="CO28" s="534"/>
      <c r="CP28" s="534"/>
      <c r="CQ28" s="534"/>
      <c r="CR28" s="534"/>
      <c r="CS28" s="534"/>
      <c r="CT28" s="534"/>
      <c r="CU28" s="534"/>
      <c r="CV28" s="530">
        <f t="shared" si="0"/>
        <v>198534.66666666666</v>
      </c>
      <c r="CW28" s="530"/>
      <c r="CX28" s="530"/>
      <c r="CY28" s="530"/>
      <c r="CZ28" s="530"/>
      <c r="DA28" s="530"/>
      <c r="DB28" s="530"/>
      <c r="DC28" s="530"/>
      <c r="DD28" s="530"/>
      <c r="DE28" s="538"/>
    </row>
    <row r="29" spans="1:125" s="2" customFormat="1" ht="23.25" customHeight="1">
      <c r="A29" s="522" t="s">
        <v>1173</v>
      </c>
      <c r="B29" s="523"/>
      <c r="C29" s="523"/>
      <c r="D29" s="523"/>
      <c r="E29" s="523"/>
      <c r="F29" s="523"/>
      <c r="G29" s="523"/>
      <c r="H29" s="523"/>
      <c r="I29" s="523"/>
      <c r="J29" s="523"/>
      <c r="K29" s="523"/>
      <c r="L29" s="523"/>
      <c r="M29" s="523"/>
      <c r="N29" s="523"/>
      <c r="O29" s="523"/>
      <c r="P29" s="524" t="s">
        <v>1176</v>
      </c>
      <c r="Q29" s="524"/>
      <c r="R29" s="524"/>
      <c r="S29" s="524"/>
      <c r="T29" s="524"/>
      <c r="U29" s="524"/>
      <c r="V29" s="524"/>
      <c r="W29" s="524"/>
      <c r="X29" s="524"/>
      <c r="Y29" s="524"/>
      <c r="Z29" s="524"/>
      <c r="AA29" s="524"/>
      <c r="AB29" s="524"/>
      <c r="AC29" s="524"/>
      <c r="AD29" s="525">
        <v>401</v>
      </c>
      <c r="AE29" s="525"/>
      <c r="AF29" s="525"/>
      <c r="AG29" s="526">
        <v>1</v>
      </c>
      <c r="AH29" s="526"/>
      <c r="AI29" s="526"/>
      <c r="AJ29" s="526"/>
      <c r="AK29" s="527">
        <v>5878</v>
      </c>
      <c r="AL29" s="528"/>
      <c r="AM29" s="528"/>
      <c r="AN29" s="528"/>
      <c r="AO29" s="528"/>
      <c r="AP29" s="529"/>
      <c r="AQ29" s="530">
        <f t="shared" si="1"/>
        <v>70536</v>
      </c>
      <c r="AR29" s="530"/>
      <c r="AS29" s="530"/>
      <c r="AT29" s="530"/>
      <c r="AU29" s="530"/>
      <c r="AV29" s="530"/>
      <c r="AW29" s="530"/>
      <c r="AX29" s="530"/>
      <c r="AY29" s="531"/>
      <c r="AZ29" s="532"/>
      <c r="BA29" s="532"/>
      <c r="BB29" s="532"/>
      <c r="BC29" s="532"/>
      <c r="BD29" s="532"/>
      <c r="BE29" s="532"/>
      <c r="BF29" s="533"/>
      <c r="BG29" s="534">
        <v>1470</v>
      </c>
      <c r="BH29" s="534"/>
      <c r="BI29" s="534"/>
      <c r="BJ29" s="534"/>
      <c r="BK29" s="534"/>
      <c r="BL29" s="534"/>
      <c r="BM29" s="534"/>
      <c r="BN29" s="534"/>
      <c r="BO29" s="535">
        <f t="shared" si="3"/>
        <v>9796.6666666666661</v>
      </c>
      <c r="BP29" s="536"/>
      <c r="BQ29" s="536"/>
      <c r="BR29" s="536"/>
      <c r="BS29" s="536"/>
      <c r="BT29" s="536"/>
      <c r="BU29" s="536"/>
      <c r="BV29" s="537"/>
      <c r="BW29" s="534"/>
      <c r="BX29" s="534"/>
      <c r="BY29" s="534"/>
      <c r="BZ29" s="534"/>
      <c r="CA29" s="534"/>
      <c r="CB29" s="534"/>
      <c r="CC29" s="534"/>
      <c r="CD29" s="534"/>
      <c r="CE29" s="534"/>
      <c r="CF29" s="534"/>
      <c r="CG29" s="534"/>
      <c r="CH29" s="534"/>
      <c r="CI29" s="534"/>
      <c r="CJ29" s="534"/>
      <c r="CK29" s="534"/>
      <c r="CL29" s="534"/>
      <c r="CM29" s="534"/>
      <c r="CN29" s="534"/>
      <c r="CO29" s="534"/>
      <c r="CP29" s="534"/>
      <c r="CQ29" s="534"/>
      <c r="CR29" s="534"/>
      <c r="CS29" s="534"/>
      <c r="CT29" s="534"/>
      <c r="CU29" s="534"/>
      <c r="CV29" s="530">
        <f t="shared" si="0"/>
        <v>81802.666666666672</v>
      </c>
      <c r="CW29" s="530"/>
      <c r="CX29" s="530"/>
      <c r="CY29" s="530"/>
      <c r="CZ29" s="530"/>
      <c r="DA29" s="530"/>
      <c r="DB29" s="530"/>
      <c r="DC29" s="530"/>
      <c r="DD29" s="530"/>
      <c r="DE29" s="538"/>
    </row>
    <row r="30" spans="1:125" s="2" customFormat="1" ht="23.25" customHeight="1">
      <c r="A30" s="579" t="s">
        <v>1178</v>
      </c>
      <c r="B30" s="580"/>
      <c r="C30" s="580"/>
      <c r="D30" s="580"/>
      <c r="E30" s="580"/>
      <c r="F30" s="580"/>
      <c r="G30" s="580"/>
      <c r="H30" s="580"/>
      <c r="I30" s="580"/>
      <c r="J30" s="580"/>
      <c r="K30" s="580"/>
      <c r="L30" s="580"/>
      <c r="M30" s="580"/>
      <c r="N30" s="580"/>
      <c r="O30" s="581"/>
      <c r="P30" s="524" t="s">
        <v>1176</v>
      </c>
      <c r="Q30" s="524"/>
      <c r="R30" s="524"/>
      <c r="S30" s="524"/>
      <c r="T30" s="524"/>
      <c r="U30" s="524"/>
      <c r="V30" s="524"/>
      <c r="W30" s="524"/>
      <c r="X30" s="524"/>
      <c r="Y30" s="524"/>
      <c r="Z30" s="524"/>
      <c r="AA30" s="524"/>
      <c r="AB30" s="524"/>
      <c r="AC30" s="524"/>
      <c r="AD30" s="525">
        <v>401</v>
      </c>
      <c r="AE30" s="525"/>
      <c r="AF30" s="525"/>
      <c r="AG30" s="526">
        <v>1</v>
      </c>
      <c r="AH30" s="526"/>
      <c r="AI30" s="526"/>
      <c r="AJ30" s="526"/>
      <c r="AK30" s="527">
        <v>14976</v>
      </c>
      <c r="AL30" s="528"/>
      <c r="AM30" s="528"/>
      <c r="AN30" s="528"/>
      <c r="AO30" s="528"/>
      <c r="AP30" s="529"/>
      <c r="AQ30" s="530">
        <f t="shared" si="1"/>
        <v>179712</v>
      </c>
      <c r="AR30" s="530"/>
      <c r="AS30" s="530"/>
      <c r="AT30" s="530"/>
      <c r="AU30" s="530"/>
      <c r="AV30" s="530"/>
      <c r="AW30" s="530"/>
      <c r="AX30" s="530"/>
      <c r="AY30" s="531"/>
      <c r="AZ30" s="532"/>
      <c r="BA30" s="532"/>
      <c r="BB30" s="532"/>
      <c r="BC30" s="532"/>
      <c r="BD30" s="532"/>
      <c r="BE30" s="532"/>
      <c r="BF30" s="533"/>
      <c r="BG30" s="534">
        <v>3744</v>
      </c>
      <c r="BH30" s="534"/>
      <c r="BI30" s="534"/>
      <c r="BJ30" s="534"/>
      <c r="BK30" s="534"/>
      <c r="BL30" s="534"/>
      <c r="BM30" s="534"/>
      <c r="BN30" s="534"/>
      <c r="BO30" s="535">
        <f t="shared" si="3"/>
        <v>24960</v>
      </c>
      <c r="BP30" s="536"/>
      <c r="BQ30" s="536"/>
      <c r="BR30" s="536"/>
      <c r="BS30" s="536"/>
      <c r="BT30" s="536"/>
      <c r="BU30" s="536"/>
      <c r="BV30" s="537"/>
      <c r="BW30" s="534"/>
      <c r="BX30" s="534"/>
      <c r="BY30" s="534"/>
      <c r="BZ30" s="534"/>
      <c r="CA30" s="534"/>
      <c r="CB30" s="534"/>
      <c r="CC30" s="534"/>
      <c r="CD30" s="534"/>
      <c r="CE30" s="534"/>
      <c r="CF30" s="534"/>
      <c r="CG30" s="534"/>
      <c r="CH30" s="534"/>
      <c r="CI30" s="534"/>
      <c r="CJ30" s="534"/>
      <c r="CK30" s="534"/>
      <c r="CL30" s="534"/>
      <c r="CM30" s="534"/>
      <c r="CN30" s="534"/>
      <c r="CO30" s="534"/>
      <c r="CP30" s="534"/>
      <c r="CQ30" s="534"/>
      <c r="CR30" s="534"/>
      <c r="CS30" s="534"/>
      <c r="CT30" s="534"/>
      <c r="CU30" s="534"/>
      <c r="CV30" s="530">
        <f t="shared" si="0"/>
        <v>208416</v>
      </c>
      <c r="CW30" s="530"/>
      <c r="CX30" s="530"/>
      <c r="CY30" s="530"/>
      <c r="CZ30" s="530"/>
      <c r="DA30" s="530"/>
      <c r="DB30" s="530"/>
      <c r="DC30" s="530"/>
      <c r="DD30" s="530"/>
      <c r="DE30" s="538"/>
      <c r="DS30" s="46"/>
    </row>
    <row r="31" spans="1:125" s="2" customFormat="1" ht="23.25" customHeight="1">
      <c r="A31" s="579" t="s">
        <v>1179</v>
      </c>
      <c r="B31" s="580"/>
      <c r="C31" s="580"/>
      <c r="D31" s="580"/>
      <c r="E31" s="580"/>
      <c r="F31" s="580"/>
      <c r="G31" s="580"/>
      <c r="H31" s="580"/>
      <c r="I31" s="580"/>
      <c r="J31" s="580"/>
      <c r="K31" s="580"/>
      <c r="L31" s="580"/>
      <c r="M31" s="580"/>
      <c r="N31" s="580"/>
      <c r="O31" s="581"/>
      <c r="P31" s="524" t="s">
        <v>1176</v>
      </c>
      <c r="Q31" s="524"/>
      <c r="R31" s="524"/>
      <c r="S31" s="524"/>
      <c r="T31" s="524"/>
      <c r="U31" s="524"/>
      <c r="V31" s="524"/>
      <c r="W31" s="524"/>
      <c r="X31" s="524"/>
      <c r="Y31" s="524"/>
      <c r="Z31" s="524"/>
      <c r="AA31" s="524"/>
      <c r="AB31" s="524"/>
      <c r="AC31" s="524"/>
      <c r="AD31" s="525">
        <v>401</v>
      </c>
      <c r="AE31" s="525"/>
      <c r="AF31" s="525"/>
      <c r="AG31" s="526">
        <v>1</v>
      </c>
      <c r="AH31" s="526"/>
      <c r="AI31" s="526"/>
      <c r="AJ31" s="526"/>
      <c r="AK31" s="527">
        <v>8190</v>
      </c>
      <c r="AL31" s="528"/>
      <c r="AM31" s="528"/>
      <c r="AN31" s="528"/>
      <c r="AO31" s="528"/>
      <c r="AP31" s="529"/>
      <c r="AQ31" s="530">
        <f t="shared" si="1"/>
        <v>98280</v>
      </c>
      <c r="AR31" s="530"/>
      <c r="AS31" s="530"/>
      <c r="AT31" s="530"/>
      <c r="AU31" s="530"/>
      <c r="AV31" s="530"/>
      <c r="AW31" s="530"/>
      <c r="AX31" s="530"/>
      <c r="AY31" s="531"/>
      <c r="AZ31" s="532"/>
      <c r="BA31" s="532"/>
      <c r="BB31" s="532"/>
      <c r="BC31" s="532"/>
      <c r="BD31" s="532"/>
      <c r="BE31" s="532"/>
      <c r="BF31" s="533"/>
      <c r="BG31" s="534">
        <v>2048</v>
      </c>
      <c r="BH31" s="534"/>
      <c r="BI31" s="534"/>
      <c r="BJ31" s="534"/>
      <c r="BK31" s="534"/>
      <c r="BL31" s="534"/>
      <c r="BM31" s="534"/>
      <c r="BN31" s="534"/>
      <c r="BO31" s="535">
        <f t="shared" si="3"/>
        <v>13650</v>
      </c>
      <c r="BP31" s="536"/>
      <c r="BQ31" s="536"/>
      <c r="BR31" s="536"/>
      <c r="BS31" s="536"/>
      <c r="BT31" s="536"/>
      <c r="BU31" s="536"/>
      <c r="BV31" s="537"/>
      <c r="BW31" s="534"/>
      <c r="BX31" s="534"/>
      <c r="BY31" s="534"/>
      <c r="BZ31" s="534"/>
      <c r="CA31" s="534"/>
      <c r="CB31" s="534"/>
      <c r="CC31" s="534"/>
      <c r="CD31" s="534"/>
      <c r="CE31" s="534"/>
      <c r="CF31" s="534"/>
      <c r="CG31" s="534"/>
      <c r="CH31" s="534"/>
      <c r="CI31" s="534"/>
      <c r="CJ31" s="534"/>
      <c r="CK31" s="534"/>
      <c r="CL31" s="534"/>
      <c r="CM31" s="534"/>
      <c r="CN31" s="534"/>
      <c r="CO31" s="534"/>
      <c r="CP31" s="534"/>
      <c r="CQ31" s="534"/>
      <c r="CR31" s="534"/>
      <c r="CS31" s="534"/>
      <c r="CT31" s="534"/>
      <c r="CU31" s="534"/>
      <c r="CV31" s="530">
        <f t="shared" si="0"/>
        <v>113978</v>
      </c>
      <c r="CW31" s="530"/>
      <c r="CX31" s="530"/>
      <c r="CY31" s="530"/>
      <c r="CZ31" s="530"/>
      <c r="DA31" s="530"/>
      <c r="DB31" s="530"/>
      <c r="DC31" s="530"/>
      <c r="DD31" s="530"/>
      <c r="DE31" s="538"/>
    </row>
    <row r="32" spans="1:125" s="2" customFormat="1" ht="23.25" customHeight="1">
      <c r="A32" s="579" t="s">
        <v>1173</v>
      </c>
      <c r="B32" s="580"/>
      <c r="C32" s="580"/>
      <c r="D32" s="580"/>
      <c r="E32" s="580"/>
      <c r="F32" s="580"/>
      <c r="G32" s="580"/>
      <c r="H32" s="580"/>
      <c r="I32" s="580"/>
      <c r="J32" s="580"/>
      <c r="K32" s="580"/>
      <c r="L32" s="580"/>
      <c r="M32" s="580"/>
      <c r="N32" s="580"/>
      <c r="O32" s="581"/>
      <c r="P32" s="524" t="s">
        <v>1176</v>
      </c>
      <c r="Q32" s="524"/>
      <c r="R32" s="524"/>
      <c r="S32" s="524"/>
      <c r="T32" s="524"/>
      <c r="U32" s="524"/>
      <c r="V32" s="524"/>
      <c r="W32" s="524"/>
      <c r="X32" s="524"/>
      <c r="Y32" s="524"/>
      <c r="Z32" s="524"/>
      <c r="AA32" s="524"/>
      <c r="AB32" s="524"/>
      <c r="AC32" s="524"/>
      <c r="AD32" s="525">
        <v>401</v>
      </c>
      <c r="AE32" s="525"/>
      <c r="AF32" s="525"/>
      <c r="AG32" s="526">
        <v>1</v>
      </c>
      <c r="AH32" s="526"/>
      <c r="AI32" s="526"/>
      <c r="AJ32" s="526"/>
      <c r="AK32" s="527">
        <v>6322</v>
      </c>
      <c r="AL32" s="528"/>
      <c r="AM32" s="528"/>
      <c r="AN32" s="528"/>
      <c r="AO32" s="528"/>
      <c r="AP32" s="529"/>
      <c r="AQ32" s="530">
        <f t="shared" si="1"/>
        <v>75864</v>
      </c>
      <c r="AR32" s="530"/>
      <c r="AS32" s="530"/>
      <c r="AT32" s="530"/>
      <c r="AU32" s="530"/>
      <c r="AV32" s="530"/>
      <c r="AW32" s="530"/>
      <c r="AX32" s="530"/>
      <c r="AY32" s="531"/>
      <c r="AZ32" s="532"/>
      <c r="BA32" s="532"/>
      <c r="BB32" s="532"/>
      <c r="BC32" s="532"/>
      <c r="BD32" s="532"/>
      <c r="BE32" s="532"/>
      <c r="BF32" s="533"/>
      <c r="BG32" s="534">
        <v>1580</v>
      </c>
      <c r="BH32" s="534"/>
      <c r="BI32" s="534"/>
      <c r="BJ32" s="534"/>
      <c r="BK32" s="534"/>
      <c r="BL32" s="534"/>
      <c r="BM32" s="534"/>
      <c r="BN32" s="534"/>
      <c r="BO32" s="535">
        <f t="shared" si="3"/>
        <v>10536.666666666666</v>
      </c>
      <c r="BP32" s="536"/>
      <c r="BQ32" s="536"/>
      <c r="BR32" s="536"/>
      <c r="BS32" s="536"/>
      <c r="BT32" s="536"/>
      <c r="BU32" s="536"/>
      <c r="BV32" s="537"/>
      <c r="BW32" s="534"/>
      <c r="BX32" s="534"/>
      <c r="BY32" s="534"/>
      <c r="BZ32" s="534"/>
      <c r="CA32" s="534"/>
      <c r="CB32" s="534"/>
      <c r="CC32" s="534"/>
      <c r="CD32" s="534"/>
      <c r="CE32" s="534"/>
      <c r="CF32" s="534"/>
      <c r="CG32" s="534"/>
      <c r="CH32" s="534"/>
      <c r="CI32" s="534"/>
      <c r="CJ32" s="534"/>
      <c r="CK32" s="534"/>
      <c r="CL32" s="534"/>
      <c r="CM32" s="534"/>
      <c r="CN32" s="534"/>
      <c r="CO32" s="534"/>
      <c r="CP32" s="534"/>
      <c r="CQ32" s="534"/>
      <c r="CR32" s="534"/>
      <c r="CS32" s="534"/>
      <c r="CT32" s="534"/>
      <c r="CU32" s="534"/>
      <c r="CV32" s="530">
        <f t="shared" si="0"/>
        <v>87980.666666666672</v>
      </c>
      <c r="CW32" s="530"/>
      <c r="CX32" s="530"/>
      <c r="CY32" s="530"/>
      <c r="CZ32" s="530"/>
      <c r="DA32" s="530"/>
      <c r="DB32" s="530"/>
      <c r="DC32" s="530"/>
      <c r="DD32" s="530"/>
      <c r="DE32" s="538"/>
    </row>
    <row r="33" spans="1:123" s="2" customFormat="1" ht="23.25" customHeight="1">
      <c r="A33" s="579" t="s">
        <v>1180</v>
      </c>
      <c r="B33" s="580"/>
      <c r="C33" s="580"/>
      <c r="D33" s="580"/>
      <c r="E33" s="580"/>
      <c r="F33" s="580"/>
      <c r="G33" s="580"/>
      <c r="H33" s="580"/>
      <c r="I33" s="580"/>
      <c r="J33" s="580"/>
      <c r="K33" s="580"/>
      <c r="L33" s="580"/>
      <c r="M33" s="580"/>
      <c r="N33" s="580"/>
      <c r="O33" s="581"/>
      <c r="P33" s="524" t="s">
        <v>1176</v>
      </c>
      <c r="Q33" s="524"/>
      <c r="R33" s="524"/>
      <c r="S33" s="524"/>
      <c r="T33" s="524"/>
      <c r="U33" s="524"/>
      <c r="V33" s="524"/>
      <c r="W33" s="524"/>
      <c r="X33" s="524"/>
      <c r="Y33" s="524"/>
      <c r="Z33" s="524"/>
      <c r="AA33" s="524"/>
      <c r="AB33" s="524"/>
      <c r="AC33" s="524"/>
      <c r="AD33" s="525">
        <v>401</v>
      </c>
      <c r="AE33" s="525"/>
      <c r="AF33" s="525"/>
      <c r="AG33" s="526">
        <v>1</v>
      </c>
      <c r="AH33" s="526"/>
      <c r="AI33" s="526"/>
      <c r="AJ33" s="526"/>
      <c r="AK33" s="527">
        <v>5578</v>
      </c>
      <c r="AL33" s="528"/>
      <c r="AM33" s="528"/>
      <c r="AN33" s="528"/>
      <c r="AO33" s="528"/>
      <c r="AP33" s="529"/>
      <c r="AQ33" s="530">
        <f t="shared" si="1"/>
        <v>66936</v>
      </c>
      <c r="AR33" s="530"/>
      <c r="AS33" s="530"/>
      <c r="AT33" s="530"/>
      <c r="AU33" s="530"/>
      <c r="AV33" s="530"/>
      <c r="AW33" s="530"/>
      <c r="AX33" s="530"/>
      <c r="AY33" s="531"/>
      <c r="AZ33" s="532"/>
      <c r="BA33" s="532"/>
      <c r="BB33" s="532"/>
      <c r="BC33" s="532"/>
      <c r="BD33" s="532"/>
      <c r="BE33" s="532"/>
      <c r="BF33" s="533"/>
      <c r="BG33" s="534">
        <v>1394</v>
      </c>
      <c r="BH33" s="534"/>
      <c r="BI33" s="534"/>
      <c r="BJ33" s="534"/>
      <c r="BK33" s="534"/>
      <c r="BL33" s="534"/>
      <c r="BM33" s="534"/>
      <c r="BN33" s="534"/>
      <c r="BO33" s="535">
        <f t="shared" si="3"/>
        <v>9296.6666666666661</v>
      </c>
      <c r="BP33" s="536"/>
      <c r="BQ33" s="536"/>
      <c r="BR33" s="536"/>
      <c r="BS33" s="536"/>
      <c r="BT33" s="536"/>
      <c r="BU33" s="536"/>
      <c r="BV33" s="537"/>
      <c r="BW33" s="534"/>
      <c r="BX33" s="534"/>
      <c r="BY33" s="534"/>
      <c r="BZ33" s="534"/>
      <c r="CA33" s="534"/>
      <c r="CB33" s="534"/>
      <c r="CC33" s="534"/>
      <c r="CD33" s="534"/>
      <c r="CE33" s="534"/>
      <c r="CF33" s="534"/>
      <c r="CG33" s="534"/>
      <c r="CH33" s="534"/>
      <c r="CI33" s="534"/>
      <c r="CJ33" s="534"/>
      <c r="CK33" s="534"/>
      <c r="CL33" s="534"/>
      <c r="CM33" s="534"/>
      <c r="CN33" s="534"/>
      <c r="CO33" s="534"/>
      <c r="CP33" s="534"/>
      <c r="CQ33" s="534"/>
      <c r="CR33" s="534"/>
      <c r="CS33" s="534"/>
      <c r="CT33" s="534"/>
      <c r="CU33" s="534"/>
      <c r="CV33" s="530">
        <f t="shared" si="0"/>
        <v>77626.666666666672</v>
      </c>
      <c r="CW33" s="530"/>
      <c r="CX33" s="530"/>
      <c r="CY33" s="530"/>
      <c r="CZ33" s="530"/>
      <c r="DA33" s="530"/>
      <c r="DB33" s="530"/>
      <c r="DC33" s="530"/>
      <c r="DD33" s="530"/>
      <c r="DE33" s="538"/>
    </row>
    <row r="34" spans="1:123" s="2" customFormat="1" ht="23.25" customHeight="1">
      <c r="A34" s="579" t="s">
        <v>1181</v>
      </c>
      <c r="B34" s="580"/>
      <c r="C34" s="580"/>
      <c r="D34" s="580"/>
      <c r="E34" s="580"/>
      <c r="F34" s="580"/>
      <c r="G34" s="580"/>
      <c r="H34" s="580"/>
      <c r="I34" s="580"/>
      <c r="J34" s="580"/>
      <c r="K34" s="580"/>
      <c r="L34" s="580"/>
      <c r="M34" s="580"/>
      <c r="N34" s="580"/>
      <c r="O34" s="581"/>
      <c r="P34" s="524" t="s">
        <v>1176</v>
      </c>
      <c r="Q34" s="524"/>
      <c r="R34" s="524"/>
      <c r="S34" s="524"/>
      <c r="T34" s="524"/>
      <c r="U34" s="524"/>
      <c r="V34" s="524"/>
      <c r="W34" s="524"/>
      <c r="X34" s="524"/>
      <c r="Y34" s="524"/>
      <c r="Z34" s="524"/>
      <c r="AA34" s="524"/>
      <c r="AB34" s="524"/>
      <c r="AC34" s="524"/>
      <c r="AD34" s="525">
        <v>401</v>
      </c>
      <c r="AE34" s="525"/>
      <c r="AF34" s="525"/>
      <c r="AG34" s="526">
        <v>1</v>
      </c>
      <c r="AH34" s="526"/>
      <c r="AI34" s="526"/>
      <c r="AJ34" s="526"/>
      <c r="AK34" s="527">
        <v>5330</v>
      </c>
      <c r="AL34" s="528"/>
      <c r="AM34" s="528"/>
      <c r="AN34" s="528"/>
      <c r="AO34" s="528"/>
      <c r="AP34" s="529"/>
      <c r="AQ34" s="530">
        <f>AG34*AK34*12</f>
        <v>63960</v>
      </c>
      <c r="AR34" s="530"/>
      <c r="AS34" s="530"/>
      <c r="AT34" s="530"/>
      <c r="AU34" s="530"/>
      <c r="AV34" s="530"/>
      <c r="AW34" s="530"/>
      <c r="AX34" s="530"/>
      <c r="AY34" s="531"/>
      <c r="AZ34" s="532"/>
      <c r="BA34" s="532"/>
      <c r="BB34" s="532"/>
      <c r="BC34" s="532"/>
      <c r="BD34" s="532"/>
      <c r="BE34" s="532"/>
      <c r="BF34" s="533"/>
      <c r="BG34" s="534">
        <v>800</v>
      </c>
      <c r="BH34" s="534"/>
      <c r="BI34" s="534"/>
      <c r="BJ34" s="534"/>
      <c r="BK34" s="534"/>
      <c r="BL34" s="534"/>
      <c r="BM34" s="534"/>
      <c r="BN34" s="534"/>
      <c r="BO34" s="535">
        <f t="shared" si="3"/>
        <v>8883.3333333333321</v>
      </c>
      <c r="BP34" s="536"/>
      <c r="BQ34" s="536"/>
      <c r="BR34" s="536"/>
      <c r="BS34" s="536"/>
      <c r="BT34" s="536"/>
      <c r="BU34" s="536"/>
      <c r="BV34" s="537"/>
      <c r="BW34" s="534"/>
      <c r="BX34" s="534"/>
      <c r="BY34" s="534"/>
      <c r="BZ34" s="534"/>
      <c r="CA34" s="534"/>
      <c r="CB34" s="534"/>
      <c r="CC34" s="534"/>
      <c r="CD34" s="534"/>
      <c r="CE34" s="534"/>
      <c r="CF34" s="534"/>
      <c r="CG34" s="534"/>
      <c r="CH34" s="534"/>
      <c r="CI34" s="534"/>
      <c r="CJ34" s="534"/>
      <c r="CK34" s="534"/>
      <c r="CL34" s="534"/>
      <c r="CM34" s="534"/>
      <c r="CN34" s="534"/>
      <c r="CO34" s="534"/>
      <c r="CP34" s="534"/>
      <c r="CQ34" s="534"/>
      <c r="CR34" s="534"/>
      <c r="CS34" s="534"/>
      <c r="CT34" s="534"/>
      <c r="CU34" s="534"/>
      <c r="CV34" s="530">
        <f>SUM(AQ34:CU34)</f>
        <v>73643.333333333328</v>
      </c>
      <c r="CW34" s="530"/>
      <c r="CX34" s="530"/>
      <c r="CY34" s="530"/>
      <c r="CZ34" s="530"/>
      <c r="DA34" s="530"/>
      <c r="DB34" s="530"/>
      <c r="DC34" s="530"/>
      <c r="DD34" s="530"/>
      <c r="DE34" s="538"/>
      <c r="DS34" s="46"/>
    </row>
    <row r="35" spans="1:123" s="2" customFormat="1" ht="23.25" customHeight="1">
      <c r="A35" s="579" t="s">
        <v>1182</v>
      </c>
      <c r="B35" s="580"/>
      <c r="C35" s="580"/>
      <c r="D35" s="580"/>
      <c r="E35" s="580"/>
      <c r="F35" s="580"/>
      <c r="G35" s="580"/>
      <c r="H35" s="580"/>
      <c r="I35" s="580"/>
      <c r="J35" s="580"/>
      <c r="K35" s="580"/>
      <c r="L35" s="580"/>
      <c r="M35" s="580"/>
      <c r="N35" s="580"/>
      <c r="O35" s="581"/>
      <c r="P35" s="524" t="s">
        <v>1176</v>
      </c>
      <c r="Q35" s="524"/>
      <c r="R35" s="524"/>
      <c r="S35" s="524"/>
      <c r="T35" s="524"/>
      <c r="U35" s="524"/>
      <c r="V35" s="524"/>
      <c r="W35" s="524"/>
      <c r="X35" s="524"/>
      <c r="Y35" s="524"/>
      <c r="Z35" s="524"/>
      <c r="AA35" s="524"/>
      <c r="AB35" s="524"/>
      <c r="AC35" s="524"/>
      <c r="AD35" s="525">
        <v>401</v>
      </c>
      <c r="AE35" s="525"/>
      <c r="AF35" s="525"/>
      <c r="AG35" s="526">
        <v>1</v>
      </c>
      <c r="AH35" s="526"/>
      <c r="AI35" s="526"/>
      <c r="AJ35" s="526"/>
      <c r="AK35" s="527">
        <v>5330</v>
      </c>
      <c r="AL35" s="528"/>
      <c r="AM35" s="528"/>
      <c r="AN35" s="528"/>
      <c r="AO35" s="528"/>
      <c r="AP35" s="529"/>
      <c r="AQ35" s="530">
        <f t="shared" si="1"/>
        <v>63960</v>
      </c>
      <c r="AR35" s="530"/>
      <c r="AS35" s="530"/>
      <c r="AT35" s="530"/>
      <c r="AU35" s="530"/>
      <c r="AV35" s="530"/>
      <c r="AW35" s="530"/>
      <c r="AX35" s="530"/>
      <c r="AY35" s="531"/>
      <c r="AZ35" s="532"/>
      <c r="BA35" s="532"/>
      <c r="BB35" s="532"/>
      <c r="BC35" s="532"/>
      <c r="BD35" s="532"/>
      <c r="BE35" s="532"/>
      <c r="BF35" s="533"/>
      <c r="BG35" s="534">
        <v>800</v>
      </c>
      <c r="BH35" s="534"/>
      <c r="BI35" s="534"/>
      <c r="BJ35" s="534"/>
      <c r="BK35" s="534"/>
      <c r="BL35" s="534"/>
      <c r="BM35" s="534"/>
      <c r="BN35" s="534"/>
      <c r="BO35" s="535">
        <f t="shared" si="3"/>
        <v>8883.3333333333321</v>
      </c>
      <c r="BP35" s="536"/>
      <c r="BQ35" s="536"/>
      <c r="BR35" s="536"/>
      <c r="BS35" s="536"/>
      <c r="BT35" s="536"/>
      <c r="BU35" s="536"/>
      <c r="BV35" s="537"/>
      <c r="BW35" s="534"/>
      <c r="BX35" s="534"/>
      <c r="BY35" s="534"/>
      <c r="BZ35" s="534"/>
      <c r="CA35" s="534"/>
      <c r="CB35" s="534"/>
      <c r="CC35" s="534"/>
      <c r="CD35" s="534"/>
      <c r="CE35" s="534"/>
      <c r="CF35" s="534"/>
      <c r="CG35" s="534"/>
      <c r="CH35" s="534"/>
      <c r="CI35" s="534"/>
      <c r="CJ35" s="534"/>
      <c r="CK35" s="534"/>
      <c r="CL35" s="534"/>
      <c r="CM35" s="534"/>
      <c r="CN35" s="534"/>
      <c r="CO35" s="534"/>
      <c r="CP35" s="534"/>
      <c r="CQ35" s="534"/>
      <c r="CR35" s="534"/>
      <c r="CS35" s="534"/>
      <c r="CT35" s="534"/>
      <c r="CU35" s="534"/>
      <c r="CV35" s="530">
        <f t="shared" si="0"/>
        <v>73643.333333333328</v>
      </c>
      <c r="CW35" s="530"/>
      <c r="CX35" s="530"/>
      <c r="CY35" s="530"/>
      <c r="CZ35" s="530"/>
      <c r="DA35" s="530"/>
      <c r="DB35" s="530"/>
      <c r="DC35" s="530"/>
      <c r="DD35" s="530"/>
      <c r="DE35" s="538"/>
    </row>
    <row r="36" spans="1:123" s="2" customFormat="1" ht="23.25" customHeight="1">
      <c r="A36" s="579" t="s">
        <v>1183</v>
      </c>
      <c r="B36" s="580"/>
      <c r="C36" s="580"/>
      <c r="D36" s="580"/>
      <c r="E36" s="580"/>
      <c r="F36" s="580"/>
      <c r="G36" s="580"/>
      <c r="H36" s="580"/>
      <c r="I36" s="580"/>
      <c r="J36" s="580"/>
      <c r="K36" s="580"/>
      <c r="L36" s="580"/>
      <c r="M36" s="580"/>
      <c r="N36" s="580"/>
      <c r="O36" s="581"/>
      <c r="P36" s="524" t="s">
        <v>1176</v>
      </c>
      <c r="Q36" s="524"/>
      <c r="R36" s="524"/>
      <c r="S36" s="524"/>
      <c r="T36" s="524"/>
      <c r="U36" s="524"/>
      <c r="V36" s="524"/>
      <c r="W36" s="524"/>
      <c r="X36" s="524"/>
      <c r="Y36" s="524"/>
      <c r="Z36" s="524"/>
      <c r="AA36" s="524"/>
      <c r="AB36" s="524"/>
      <c r="AC36" s="524"/>
      <c r="AD36" s="525">
        <v>401</v>
      </c>
      <c r="AE36" s="525"/>
      <c r="AF36" s="525"/>
      <c r="AG36" s="526">
        <v>1</v>
      </c>
      <c r="AH36" s="526"/>
      <c r="AI36" s="526"/>
      <c r="AJ36" s="526"/>
      <c r="AK36" s="527">
        <v>7888</v>
      </c>
      <c r="AL36" s="528"/>
      <c r="AM36" s="528"/>
      <c r="AN36" s="528"/>
      <c r="AO36" s="528"/>
      <c r="AP36" s="529"/>
      <c r="AQ36" s="530">
        <f t="shared" si="1"/>
        <v>94656</v>
      </c>
      <c r="AR36" s="530"/>
      <c r="AS36" s="530"/>
      <c r="AT36" s="530"/>
      <c r="AU36" s="530"/>
      <c r="AV36" s="530"/>
      <c r="AW36" s="530"/>
      <c r="AX36" s="530"/>
      <c r="AY36" s="531"/>
      <c r="AZ36" s="532"/>
      <c r="BA36" s="532"/>
      <c r="BB36" s="532"/>
      <c r="BC36" s="532"/>
      <c r="BD36" s="532"/>
      <c r="BE36" s="532"/>
      <c r="BF36" s="533"/>
      <c r="BG36" s="534">
        <v>1972</v>
      </c>
      <c r="BH36" s="534"/>
      <c r="BI36" s="534"/>
      <c r="BJ36" s="534"/>
      <c r="BK36" s="534"/>
      <c r="BL36" s="534"/>
      <c r="BM36" s="534"/>
      <c r="BN36" s="534"/>
      <c r="BO36" s="535">
        <f t="shared" si="3"/>
        <v>13146.666666666666</v>
      </c>
      <c r="BP36" s="536"/>
      <c r="BQ36" s="536"/>
      <c r="BR36" s="536"/>
      <c r="BS36" s="536"/>
      <c r="BT36" s="536"/>
      <c r="BU36" s="536"/>
      <c r="BV36" s="537"/>
      <c r="BW36" s="534"/>
      <c r="BX36" s="534"/>
      <c r="BY36" s="534"/>
      <c r="BZ36" s="534"/>
      <c r="CA36" s="534"/>
      <c r="CB36" s="534"/>
      <c r="CC36" s="534"/>
      <c r="CD36" s="534"/>
      <c r="CE36" s="534"/>
      <c r="CF36" s="534"/>
      <c r="CG36" s="534"/>
      <c r="CH36" s="534"/>
      <c r="CI36" s="534"/>
      <c r="CJ36" s="534"/>
      <c r="CK36" s="534"/>
      <c r="CL36" s="534"/>
      <c r="CM36" s="534"/>
      <c r="CN36" s="534"/>
      <c r="CO36" s="534"/>
      <c r="CP36" s="534"/>
      <c r="CQ36" s="534"/>
      <c r="CR36" s="534"/>
      <c r="CS36" s="534"/>
      <c r="CT36" s="534"/>
      <c r="CU36" s="534"/>
      <c r="CV36" s="530">
        <f t="shared" si="0"/>
        <v>109774.66666666667</v>
      </c>
      <c r="CW36" s="530"/>
      <c r="CX36" s="530"/>
      <c r="CY36" s="530"/>
      <c r="CZ36" s="530"/>
      <c r="DA36" s="530"/>
      <c r="DB36" s="530"/>
      <c r="DC36" s="530"/>
      <c r="DD36" s="530"/>
      <c r="DE36" s="538"/>
    </row>
    <row r="37" spans="1:123" s="2" customFormat="1" ht="23.25" customHeight="1">
      <c r="A37" s="579" t="s">
        <v>1184</v>
      </c>
      <c r="B37" s="580"/>
      <c r="C37" s="580"/>
      <c r="D37" s="580"/>
      <c r="E37" s="580"/>
      <c r="F37" s="580"/>
      <c r="G37" s="580"/>
      <c r="H37" s="580"/>
      <c r="I37" s="580"/>
      <c r="J37" s="580"/>
      <c r="K37" s="580"/>
      <c r="L37" s="580"/>
      <c r="M37" s="580"/>
      <c r="N37" s="580"/>
      <c r="O37" s="581"/>
      <c r="P37" s="524" t="s">
        <v>1176</v>
      </c>
      <c r="Q37" s="524"/>
      <c r="R37" s="524"/>
      <c r="S37" s="524"/>
      <c r="T37" s="524"/>
      <c r="U37" s="524"/>
      <c r="V37" s="524"/>
      <c r="W37" s="524"/>
      <c r="X37" s="524"/>
      <c r="Y37" s="524"/>
      <c r="Z37" s="524"/>
      <c r="AA37" s="524"/>
      <c r="AB37" s="524"/>
      <c r="AC37" s="524"/>
      <c r="AD37" s="525">
        <v>401</v>
      </c>
      <c r="AE37" s="525"/>
      <c r="AF37" s="525"/>
      <c r="AG37" s="526">
        <v>1</v>
      </c>
      <c r="AH37" s="526"/>
      <c r="AI37" s="526"/>
      <c r="AJ37" s="526"/>
      <c r="AK37" s="527">
        <v>5402</v>
      </c>
      <c r="AL37" s="528"/>
      <c r="AM37" s="528"/>
      <c r="AN37" s="528"/>
      <c r="AO37" s="528"/>
      <c r="AP37" s="529"/>
      <c r="AQ37" s="530">
        <f t="shared" si="1"/>
        <v>64824</v>
      </c>
      <c r="AR37" s="530"/>
      <c r="AS37" s="530"/>
      <c r="AT37" s="530"/>
      <c r="AU37" s="530"/>
      <c r="AV37" s="530"/>
      <c r="AW37" s="530"/>
      <c r="AX37" s="530"/>
      <c r="AY37" s="531"/>
      <c r="AZ37" s="532"/>
      <c r="BA37" s="532"/>
      <c r="BB37" s="532"/>
      <c r="BC37" s="532"/>
      <c r="BD37" s="532"/>
      <c r="BE37" s="532"/>
      <c r="BF37" s="533"/>
      <c r="BG37" s="534">
        <v>1350</v>
      </c>
      <c r="BH37" s="534"/>
      <c r="BI37" s="534"/>
      <c r="BJ37" s="534"/>
      <c r="BK37" s="534"/>
      <c r="BL37" s="534"/>
      <c r="BM37" s="534"/>
      <c r="BN37" s="534"/>
      <c r="BO37" s="535">
        <f t="shared" si="3"/>
        <v>9003.3333333333339</v>
      </c>
      <c r="BP37" s="536"/>
      <c r="BQ37" s="536"/>
      <c r="BR37" s="536"/>
      <c r="BS37" s="536"/>
      <c r="BT37" s="536"/>
      <c r="BU37" s="536"/>
      <c r="BV37" s="537"/>
      <c r="BW37" s="534"/>
      <c r="BX37" s="534"/>
      <c r="BY37" s="534"/>
      <c r="BZ37" s="534"/>
      <c r="CA37" s="534"/>
      <c r="CB37" s="534"/>
      <c r="CC37" s="534"/>
      <c r="CD37" s="534"/>
      <c r="CE37" s="534"/>
      <c r="CF37" s="534"/>
      <c r="CG37" s="534"/>
      <c r="CH37" s="534"/>
      <c r="CI37" s="534"/>
      <c r="CJ37" s="534"/>
      <c r="CK37" s="534"/>
      <c r="CL37" s="534"/>
      <c r="CM37" s="534"/>
      <c r="CN37" s="534"/>
      <c r="CO37" s="534"/>
      <c r="CP37" s="534"/>
      <c r="CQ37" s="534"/>
      <c r="CR37" s="534"/>
      <c r="CS37" s="534"/>
      <c r="CT37" s="534"/>
      <c r="CU37" s="534"/>
      <c r="CV37" s="530">
        <f t="shared" si="0"/>
        <v>75177.333333333328</v>
      </c>
      <c r="CW37" s="530"/>
      <c r="CX37" s="530"/>
      <c r="CY37" s="530"/>
      <c r="CZ37" s="530"/>
      <c r="DA37" s="530"/>
      <c r="DB37" s="530"/>
      <c r="DC37" s="530"/>
      <c r="DD37" s="530"/>
      <c r="DE37" s="538"/>
    </row>
    <row r="38" spans="1:123" s="2" customFormat="1" ht="23.25" customHeight="1">
      <c r="A38" s="579" t="s">
        <v>1185</v>
      </c>
      <c r="B38" s="580"/>
      <c r="C38" s="580"/>
      <c r="D38" s="580"/>
      <c r="E38" s="580"/>
      <c r="F38" s="580"/>
      <c r="G38" s="580"/>
      <c r="H38" s="580"/>
      <c r="I38" s="580"/>
      <c r="J38" s="580"/>
      <c r="K38" s="580"/>
      <c r="L38" s="580"/>
      <c r="M38" s="580"/>
      <c r="N38" s="580"/>
      <c r="O38" s="581"/>
      <c r="P38" s="524" t="s">
        <v>1176</v>
      </c>
      <c r="Q38" s="524"/>
      <c r="R38" s="524"/>
      <c r="S38" s="524"/>
      <c r="T38" s="524"/>
      <c r="U38" s="524"/>
      <c r="V38" s="524"/>
      <c r="W38" s="524"/>
      <c r="X38" s="524"/>
      <c r="Y38" s="524"/>
      <c r="Z38" s="524"/>
      <c r="AA38" s="524"/>
      <c r="AB38" s="524"/>
      <c r="AC38" s="524"/>
      <c r="AD38" s="525">
        <v>401</v>
      </c>
      <c r="AE38" s="525"/>
      <c r="AF38" s="525"/>
      <c r="AG38" s="526">
        <v>1</v>
      </c>
      <c r="AH38" s="526"/>
      <c r="AI38" s="526"/>
      <c r="AJ38" s="526"/>
      <c r="AK38" s="527">
        <v>6726</v>
      </c>
      <c r="AL38" s="528"/>
      <c r="AM38" s="528"/>
      <c r="AN38" s="528"/>
      <c r="AO38" s="528"/>
      <c r="AP38" s="529"/>
      <c r="AQ38" s="530">
        <f t="shared" si="1"/>
        <v>80712</v>
      </c>
      <c r="AR38" s="530"/>
      <c r="AS38" s="530"/>
      <c r="AT38" s="530"/>
      <c r="AU38" s="530"/>
      <c r="AV38" s="530"/>
      <c r="AW38" s="530"/>
      <c r="AX38" s="530"/>
      <c r="AY38" s="531"/>
      <c r="AZ38" s="532"/>
      <c r="BA38" s="532"/>
      <c r="BB38" s="532"/>
      <c r="BC38" s="532"/>
      <c r="BD38" s="532"/>
      <c r="BE38" s="532"/>
      <c r="BF38" s="533"/>
      <c r="BG38" s="534">
        <v>1682</v>
      </c>
      <c r="BH38" s="534"/>
      <c r="BI38" s="534"/>
      <c r="BJ38" s="534"/>
      <c r="BK38" s="534"/>
      <c r="BL38" s="534"/>
      <c r="BM38" s="534"/>
      <c r="BN38" s="534"/>
      <c r="BO38" s="535">
        <f t="shared" si="3"/>
        <v>11210</v>
      </c>
      <c r="BP38" s="536"/>
      <c r="BQ38" s="536"/>
      <c r="BR38" s="536"/>
      <c r="BS38" s="536"/>
      <c r="BT38" s="536"/>
      <c r="BU38" s="536"/>
      <c r="BV38" s="537"/>
      <c r="BW38" s="534"/>
      <c r="BX38" s="534"/>
      <c r="BY38" s="534"/>
      <c r="BZ38" s="534"/>
      <c r="CA38" s="534"/>
      <c r="CB38" s="534"/>
      <c r="CC38" s="534"/>
      <c r="CD38" s="534"/>
      <c r="CE38" s="534"/>
      <c r="CF38" s="534"/>
      <c r="CG38" s="534"/>
      <c r="CH38" s="534"/>
      <c r="CI38" s="534"/>
      <c r="CJ38" s="534"/>
      <c r="CK38" s="534"/>
      <c r="CL38" s="534"/>
      <c r="CM38" s="534"/>
      <c r="CN38" s="534"/>
      <c r="CO38" s="534"/>
      <c r="CP38" s="534"/>
      <c r="CQ38" s="534"/>
      <c r="CR38" s="534"/>
      <c r="CS38" s="534"/>
      <c r="CT38" s="534"/>
      <c r="CU38" s="534"/>
      <c r="CV38" s="530">
        <f t="shared" si="0"/>
        <v>93604</v>
      </c>
      <c r="CW38" s="530"/>
      <c r="CX38" s="530"/>
      <c r="CY38" s="530"/>
      <c r="CZ38" s="530"/>
      <c r="DA38" s="530"/>
      <c r="DB38" s="530"/>
      <c r="DC38" s="530"/>
      <c r="DD38" s="530"/>
      <c r="DE38" s="538"/>
    </row>
    <row r="39" spans="1:123" s="2" customFormat="1" ht="23.25" customHeight="1">
      <c r="A39" s="579" t="s">
        <v>1186</v>
      </c>
      <c r="B39" s="580"/>
      <c r="C39" s="580"/>
      <c r="D39" s="580"/>
      <c r="E39" s="580"/>
      <c r="F39" s="580"/>
      <c r="G39" s="580"/>
      <c r="H39" s="580"/>
      <c r="I39" s="580"/>
      <c r="J39" s="580"/>
      <c r="K39" s="580"/>
      <c r="L39" s="580"/>
      <c r="M39" s="580"/>
      <c r="N39" s="580"/>
      <c r="O39" s="581"/>
      <c r="P39" s="524" t="s">
        <v>1176</v>
      </c>
      <c r="Q39" s="524"/>
      <c r="R39" s="524"/>
      <c r="S39" s="524"/>
      <c r="T39" s="524"/>
      <c r="U39" s="524"/>
      <c r="V39" s="524"/>
      <c r="W39" s="524"/>
      <c r="X39" s="524"/>
      <c r="Y39" s="524"/>
      <c r="Z39" s="524"/>
      <c r="AA39" s="524"/>
      <c r="AB39" s="524"/>
      <c r="AC39" s="524"/>
      <c r="AD39" s="525">
        <v>401</v>
      </c>
      <c r="AE39" s="525"/>
      <c r="AF39" s="525"/>
      <c r="AG39" s="526">
        <v>1</v>
      </c>
      <c r="AH39" s="526"/>
      <c r="AI39" s="526"/>
      <c r="AJ39" s="526"/>
      <c r="AK39" s="527">
        <v>7512</v>
      </c>
      <c r="AL39" s="528"/>
      <c r="AM39" s="528"/>
      <c r="AN39" s="528"/>
      <c r="AO39" s="528"/>
      <c r="AP39" s="529"/>
      <c r="AQ39" s="530">
        <f t="shared" si="1"/>
        <v>90144</v>
      </c>
      <c r="AR39" s="530"/>
      <c r="AS39" s="530"/>
      <c r="AT39" s="530"/>
      <c r="AU39" s="530"/>
      <c r="AV39" s="530"/>
      <c r="AW39" s="530"/>
      <c r="AX39" s="530"/>
      <c r="AY39" s="531"/>
      <c r="AZ39" s="532"/>
      <c r="BA39" s="532"/>
      <c r="BB39" s="532"/>
      <c r="BC39" s="532"/>
      <c r="BD39" s="532"/>
      <c r="BE39" s="532"/>
      <c r="BF39" s="533"/>
      <c r="BG39" s="534">
        <v>1878</v>
      </c>
      <c r="BH39" s="534"/>
      <c r="BI39" s="534"/>
      <c r="BJ39" s="534"/>
      <c r="BK39" s="534"/>
      <c r="BL39" s="534"/>
      <c r="BM39" s="534"/>
      <c r="BN39" s="534"/>
      <c r="BO39" s="535">
        <f t="shared" si="3"/>
        <v>12520</v>
      </c>
      <c r="BP39" s="536"/>
      <c r="BQ39" s="536"/>
      <c r="BR39" s="536"/>
      <c r="BS39" s="536"/>
      <c r="BT39" s="536"/>
      <c r="BU39" s="536"/>
      <c r="BV39" s="537"/>
      <c r="BW39" s="534"/>
      <c r="BX39" s="534"/>
      <c r="BY39" s="534"/>
      <c r="BZ39" s="534"/>
      <c r="CA39" s="534"/>
      <c r="CB39" s="534"/>
      <c r="CC39" s="534"/>
      <c r="CD39" s="534"/>
      <c r="CE39" s="534"/>
      <c r="CF39" s="534"/>
      <c r="CG39" s="534"/>
      <c r="CH39" s="534"/>
      <c r="CI39" s="534"/>
      <c r="CJ39" s="534"/>
      <c r="CK39" s="534"/>
      <c r="CL39" s="534"/>
      <c r="CM39" s="534"/>
      <c r="CN39" s="534"/>
      <c r="CO39" s="534"/>
      <c r="CP39" s="534"/>
      <c r="CQ39" s="534"/>
      <c r="CR39" s="534"/>
      <c r="CS39" s="534"/>
      <c r="CT39" s="534"/>
      <c r="CU39" s="534"/>
      <c r="CV39" s="530">
        <f t="shared" si="0"/>
        <v>104542</v>
      </c>
      <c r="CW39" s="530"/>
      <c r="CX39" s="530"/>
      <c r="CY39" s="530"/>
      <c r="CZ39" s="530"/>
      <c r="DA39" s="530"/>
      <c r="DB39" s="530"/>
      <c r="DC39" s="530"/>
      <c r="DD39" s="530"/>
      <c r="DE39" s="538"/>
    </row>
    <row r="40" spans="1:123" s="2" customFormat="1" ht="23.25" customHeight="1">
      <c r="A40" s="579" t="s">
        <v>1159</v>
      </c>
      <c r="B40" s="580"/>
      <c r="C40" s="580"/>
      <c r="D40" s="580"/>
      <c r="E40" s="580"/>
      <c r="F40" s="580"/>
      <c r="G40" s="580"/>
      <c r="H40" s="580"/>
      <c r="I40" s="580"/>
      <c r="J40" s="580"/>
      <c r="K40" s="580"/>
      <c r="L40" s="580"/>
      <c r="M40" s="580"/>
      <c r="N40" s="580"/>
      <c r="O40" s="581"/>
      <c r="P40" s="524" t="s">
        <v>1176</v>
      </c>
      <c r="Q40" s="524"/>
      <c r="R40" s="524"/>
      <c r="S40" s="524"/>
      <c r="T40" s="524"/>
      <c r="U40" s="524"/>
      <c r="V40" s="524"/>
      <c r="W40" s="524"/>
      <c r="X40" s="524"/>
      <c r="Y40" s="524"/>
      <c r="Z40" s="524"/>
      <c r="AA40" s="524"/>
      <c r="AB40" s="524"/>
      <c r="AC40" s="524"/>
      <c r="AD40" s="525">
        <v>401</v>
      </c>
      <c r="AE40" s="525"/>
      <c r="AF40" s="525"/>
      <c r="AG40" s="526">
        <v>1</v>
      </c>
      <c r="AH40" s="526"/>
      <c r="AI40" s="526"/>
      <c r="AJ40" s="526"/>
      <c r="AK40" s="527">
        <v>8266</v>
      </c>
      <c r="AL40" s="528"/>
      <c r="AM40" s="528"/>
      <c r="AN40" s="528"/>
      <c r="AO40" s="528"/>
      <c r="AP40" s="529"/>
      <c r="AQ40" s="530">
        <f t="shared" si="1"/>
        <v>99192</v>
      </c>
      <c r="AR40" s="530"/>
      <c r="AS40" s="530"/>
      <c r="AT40" s="530"/>
      <c r="AU40" s="530"/>
      <c r="AV40" s="530"/>
      <c r="AW40" s="530"/>
      <c r="AX40" s="530"/>
      <c r="AY40" s="531"/>
      <c r="AZ40" s="532"/>
      <c r="BA40" s="532"/>
      <c r="BB40" s="532"/>
      <c r="BC40" s="532"/>
      <c r="BD40" s="532"/>
      <c r="BE40" s="532"/>
      <c r="BF40" s="533"/>
      <c r="BG40" s="534">
        <v>2066</v>
      </c>
      <c r="BH40" s="534"/>
      <c r="BI40" s="534"/>
      <c r="BJ40" s="534"/>
      <c r="BK40" s="534"/>
      <c r="BL40" s="534"/>
      <c r="BM40" s="534"/>
      <c r="BN40" s="534"/>
      <c r="BO40" s="535">
        <f t="shared" si="3"/>
        <v>13776.666666666668</v>
      </c>
      <c r="BP40" s="536"/>
      <c r="BQ40" s="536"/>
      <c r="BR40" s="536"/>
      <c r="BS40" s="536"/>
      <c r="BT40" s="536"/>
      <c r="BU40" s="536"/>
      <c r="BV40" s="537"/>
      <c r="BW40" s="534"/>
      <c r="BX40" s="534"/>
      <c r="BY40" s="534"/>
      <c r="BZ40" s="534"/>
      <c r="CA40" s="534"/>
      <c r="CB40" s="534"/>
      <c r="CC40" s="534"/>
      <c r="CD40" s="534"/>
      <c r="CE40" s="534"/>
      <c r="CF40" s="534"/>
      <c r="CG40" s="534"/>
      <c r="CH40" s="534"/>
      <c r="CI40" s="534"/>
      <c r="CJ40" s="534"/>
      <c r="CK40" s="534"/>
      <c r="CL40" s="534"/>
      <c r="CM40" s="534"/>
      <c r="CN40" s="534"/>
      <c r="CO40" s="534"/>
      <c r="CP40" s="534"/>
      <c r="CQ40" s="534"/>
      <c r="CR40" s="534"/>
      <c r="CS40" s="534"/>
      <c r="CT40" s="534"/>
      <c r="CU40" s="534"/>
      <c r="CV40" s="530">
        <f t="shared" si="0"/>
        <v>115034.66666666667</v>
      </c>
      <c r="CW40" s="530"/>
      <c r="CX40" s="530"/>
      <c r="CY40" s="530"/>
      <c r="CZ40" s="530"/>
      <c r="DA40" s="530"/>
      <c r="DB40" s="530"/>
      <c r="DC40" s="530"/>
      <c r="DD40" s="530"/>
      <c r="DE40" s="538"/>
    </row>
    <row r="41" spans="1:123" s="2" customFormat="1" ht="23.25" customHeight="1">
      <c r="A41" s="579" t="s">
        <v>1187</v>
      </c>
      <c r="B41" s="580"/>
      <c r="C41" s="580"/>
      <c r="D41" s="580"/>
      <c r="E41" s="580"/>
      <c r="F41" s="580"/>
      <c r="G41" s="580"/>
      <c r="H41" s="580"/>
      <c r="I41" s="580"/>
      <c r="J41" s="580"/>
      <c r="K41" s="580"/>
      <c r="L41" s="580"/>
      <c r="M41" s="580"/>
      <c r="N41" s="580"/>
      <c r="O41" s="581"/>
      <c r="P41" s="589" t="s">
        <v>1188</v>
      </c>
      <c r="Q41" s="590"/>
      <c r="R41" s="590"/>
      <c r="S41" s="590"/>
      <c r="T41" s="590"/>
      <c r="U41" s="590"/>
      <c r="V41" s="590"/>
      <c r="W41" s="590"/>
      <c r="X41" s="590"/>
      <c r="Y41" s="590"/>
      <c r="Z41" s="590"/>
      <c r="AA41" s="590"/>
      <c r="AB41" s="590"/>
      <c r="AC41" s="591"/>
      <c r="AD41" s="525">
        <v>401</v>
      </c>
      <c r="AE41" s="525"/>
      <c r="AF41" s="525"/>
      <c r="AG41" s="526">
        <v>1</v>
      </c>
      <c r="AH41" s="526"/>
      <c r="AI41" s="526"/>
      <c r="AJ41" s="526"/>
      <c r="AK41" s="527">
        <v>8654</v>
      </c>
      <c r="AL41" s="528"/>
      <c r="AM41" s="528"/>
      <c r="AN41" s="528"/>
      <c r="AO41" s="528"/>
      <c r="AP41" s="529"/>
      <c r="AQ41" s="530">
        <f t="shared" si="1"/>
        <v>103848</v>
      </c>
      <c r="AR41" s="530"/>
      <c r="AS41" s="530"/>
      <c r="AT41" s="530"/>
      <c r="AU41" s="530"/>
      <c r="AV41" s="530"/>
      <c r="AW41" s="530"/>
      <c r="AX41" s="530"/>
      <c r="AY41" s="531"/>
      <c r="AZ41" s="532"/>
      <c r="BA41" s="532"/>
      <c r="BB41" s="532"/>
      <c r="BC41" s="532"/>
      <c r="BD41" s="532"/>
      <c r="BE41" s="532"/>
      <c r="BF41" s="533"/>
      <c r="BG41" s="534">
        <v>2164</v>
      </c>
      <c r="BH41" s="534"/>
      <c r="BI41" s="534"/>
      <c r="BJ41" s="534"/>
      <c r="BK41" s="534"/>
      <c r="BL41" s="534"/>
      <c r="BM41" s="534"/>
      <c r="BN41" s="534"/>
      <c r="BO41" s="535">
        <f t="shared" si="3"/>
        <v>14423.333333333332</v>
      </c>
      <c r="BP41" s="536"/>
      <c r="BQ41" s="536"/>
      <c r="BR41" s="536"/>
      <c r="BS41" s="536"/>
      <c r="BT41" s="536"/>
      <c r="BU41" s="536"/>
      <c r="BV41" s="537"/>
      <c r="BW41" s="534"/>
      <c r="BX41" s="534"/>
      <c r="BY41" s="534"/>
      <c r="BZ41" s="534"/>
      <c r="CA41" s="534"/>
      <c r="CB41" s="534"/>
      <c r="CC41" s="534"/>
      <c r="CD41" s="534"/>
      <c r="CE41" s="534"/>
      <c r="CF41" s="534"/>
      <c r="CG41" s="534"/>
      <c r="CH41" s="534"/>
      <c r="CI41" s="534"/>
      <c r="CJ41" s="534"/>
      <c r="CK41" s="534"/>
      <c r="CL41" s="534"/>
      <c r="CM41" s="534"/>
      <c r="CN41" s="534"/>
      <c r="CO41" s="534"/>
      <c r="CP41" s="534"/>
      <c r="CQ41" s="534"/>
      <c r="CR41" s="534"/>
      <c r="CS41" s="534"/>
      <c r="CT41" s="534"/>
      <c r="CU41" s="534"/>
      <c r="CV41" s="530">
        <f t="shared" si="0"/>
        <v>120435.33333333333</v>
      </c>
      <c r="CW41" s="530"/>
      <c r="CX41" s="530"/>
      <c r="CY41" s="530"/>
      <c r="CZ41" s="530"/>
      <c r="DA41" s="530"/>
      <c r="DB41" s="530"/>
      <c r="DC41" s="530"/>
      <c r="DD41" s="530"/>
      <c r="DE41" s="538"/>
    </row>
    <row r="42" spans="1:123" s="2" customFormat="1" ht="23.25" customHeight="1">
      <c r="A42" s="579" t="s">
        <v>1189</v>
      </c>
      <c r="B42" s="580"/>
      <c r="C42" s="580"/>
      <c r="D42" s="580"/>
      <c r="E42" s="580"/>
      <c r="F42" s="580"/>
      <c r="G42" s="580"/>
      <c r="H42" s="580"/>
      <c r="I42" s="580"/>
      <c r="J42" s="580"/>
      <c r="K42" s="580"/>
      <c r="L42" s="580"/>
      <c r="M42" s="580"/>
      <c r="N42" s="580"/>
      <c r="O42" s="581"/>
      <c r="P42" s="589" t="s">
        <v>1190</v>
      </c>
      <c r="Q42" s="590"/>
      <c r="R42" s="590"/>
      <c r="S42" s="590"/>
      <c r="T42" s="590"/>
      <c r="U42" s="590"/>
      <c r="V42" s="590"/>
      <c r="W42" s="590"/>
      <c r="X42" s="590"/>
      <c r="Y42" s="590"/>
      <c r="Z42" s="590"/>
      <c r="AA42" s="590"/>
      <c r="AB42" s="590"/>
      <c r="AC42" s="591"/>
      <c r="AD42" s="525">
        <v>401</v>
      </c>
      <c r="AE42" s="525"/>
      <c r="AF42" s="525"/>
      <c r="AG42" s="526">
        <v>1</v>
      </c>
      <c r="AH42" s="526"/>
      <c r="AI42" s="526"/>
      <c r="AJ42" s="526"/>
      <c r="AK42" s="527">
        <v>7888</v>
      </c>
      <c r="AL42" s="528"/>
      <c r="AM42" s="528"/>
      <c r="AN42" s="528"/>
      <c r="AO42" s="528"/>
      <c r="AP42" s="529"/>
      <c r="AQ42" s="530">
        <f t="shared" si="1"/>
        <v>94656</v>
      </c>
      <c r="AR42" s="530"/>
      <c r="AS42" s="530"/>
      <c r="AT42" s="530"/>
      <c r="AU42" s="530"/>
      <c r="AV42" s="530"/>
      <c r="AW42" s="530"/>
      <c r="AX42" s="530"/>
      <c r="AY42" s="531"/>
      <c r="AZ42" s="532"/>
      <c r="BA42" s="532"/>
      <c r="BB42" s="532"/>
      <c r="BC42" s="532"/>
      <c r="BD42" s="532"/>
      <c r="BE42" s="532"/>
      <c r="BF42" s="533"/>
      <c r="BG42" s="534">
        <v>1972</v>
      </c>
      <c r="BH42" s="534"/>
      <c r="BI42" s="534"/>
      <c r="BJ42" s="534"/>
      <c r="BK42" s="534"/>
      <c r="BL42" s="534"/>
      <c r="BM42" s="534"/>
      <c r="BN42" s="534"/>
      <c r="BO42" s="535">
        <f t="shared" si="3"/>
        <v>13146.666666666666</v>
      </c>
      <c r="BP42" s="536"/>
      <c r="BQ42" s="536"/>
      <c r="BR42" s="536"/>
      <c r="BS42" s="536"/>
      <c r="BT42" s="536"/>
      <c r="BU42" s="536"/>
      <c r="BV42" s="537"/>
      <c r="BW42" s="534"/>
      <c r="BX42" s="534"/>
      <c r="BY42" s="534"/>
      <c r="BZ42" s="534"/>
      <c r="CA42" s="534"/>
      <c r="CB42" s="534"/>
      <c r="CC42" s="534"/>
      <c r="CD42" s="534"/>
      <c r="CE42" s="534"/>
      <c r="CF42" s="534"/>
      <c r="CG42" s="534"/>
      <c r="CH42" s="534"/>
      <c r="CI42" s="534"/>
      <c r="CJ42" s="534"/>
      <c r="CK42" s="534"/>
      <c r="CL42" s="534"/>
      <c r="CM42" s="534"/>
      <c r="CN42" s="534"/>
      <c r="CO42" s="534"/>
      <c r="CP42" s="534"/>
      <c r="CQ42" s="534"/>
      <c r="CR42" s="534"/>
      <c r="CS42" s="534"/>
      <c r="CT42" s="534"/>
      <c r="CU42" s="534"/>
      <c r="CV42" s="530">
        <f t="shared" si="0"/>
        <v>109774.66666666667</v>
      </c>
      <c r="CW42" s="530"/>
      <c r="CX42" s="530"/>
      <c r="CY42" s="530"/>
      <c r="CZ42" s="530"/>
      <c r="DA42" s="530"/>
      <c r="DB42" s="530"/>
      <c r="DC42" s="530"/>
      <c r="DD42" s="530"/>
      <c r="DE42" s="538"/>
    </row>
    <row r="43" spans="1:123" s="2" customFormat="1" ht="23.25" customHeight="1">
      <c r="A43" s="579" t="s">
        <v>1191</v>
      </c>
      <c r="B43" s="580"/>
      <c r="C43" s="580"/>
      <c r="D43" s="580"/>
      <c r="E43" s="580"/>
      <c r="F43" s="580"/>
      <c r="G43" s="580"/>
      <c r="H43" s="580"/>
      <c r="I43" s="580"/>
      <c r="J43" s="580"/>
      <c r="K43" s="580"/>
      <c r="L43" s="580"/>
      <c r="M43" s="580"/>
      <c r="N43" s="580"/>
      <c r="O43" s="581"/>
      <c r="P43" s="524" t="s">
        <v>1192</v>
      </c>
      <c r="Q43" s="524"/>
      <c r="R43" s="524"/>
      <c r="S43" s="524"/>
      <c r="T43" s="524"/>
      <c r="U43" s="524"/>
      <c r="V43" s="524"/>
      <c r="W43" s="524"/>
      <c r="X43" s="524"/>
      <c r="Y43" s="524"/>
      <c r="Z43" s="524"/>
      <c r="AA43" s="524"/>
      <c r="AB43" s="524"/>
      <c r="AC43" s="524"/>
      <c r="AD43" s="525">
        <v>401</v>
      </c>
      <c r="AE43" s="525"/>
      <c r="AF43" s="525"/>
      <c r="AG43" s="526">
        <v>1</v>
      </c>
      <c r="AH43" s="526"/>
      <c r="AI43" s="526"/>
      <c r="AJ43" s="526"/>
      <c r="AK43" s="527">
        <v>32982</v>
      </c>
      <c r="AL43" s="528"/>
      <c r="AM43" s="528"/>
      <c r="AN43" s="528"/>
      <c r="AO43" s="528"/>
      <c r="AP43" s="529"/>
      <c r="AQ43" s="530">
        <f t="shared" si="1"/>
        <v>395784</v>
      </c>
      <c r="AR43" s="530"/>
      <c r="AS43" s="530"/>
      <c r="AT43" s="530"/>
      <c r="AU43" s="530"/>
      <c r="AV43" s="530"/>
      <c r="AW43" s="530"/>
      <c r="AX43" s="530"/>
      <c r="AY43" s="531"/>
      <c r="AZ43" s="532"/>
      <c r="BA43" s="532"/>
      <c r="BB43" s="532"/>
      <c r="BC43" s="532"/>
      <c r="BD43" s="532"/>
      <c r="BE43" s="532"/>
      <c r="BF43" s="533"/>
      <c r="BG43" s="534">
        <v>8246</v>
      </c>
      <c r="BH43" s="534"/>
      <c r="BI43" s="534"/>
      <c r="BJ43" s="534"/>
      <c r="BK43" s="534"/>
      <c r="BL43" s="534"/>
      <c r="BM43" s="534"/>
      <c r="BN43" s="534"/>
      <c r="BO43" s="535">
        <f t="shared" si="3"/>
        <v>54970.000000000007</v>
      </c>
      <c r="BP43" s="536"/>
      <c r="BQ43" s="536"/>
      <c r="BR43" s="536"/>
      <c r="BS43" s="536"/>
      <c r="BT43" s="536"/>
      <c r="BU43" s="536"/>
      <c r="BV43" s="537"/>
      <c r="BW43" s="534"/>
      <c r="BX43" s="534"/>
      <c r="BY43" s="534"/>
      <c r="BZ43" s="534"/>
      <c r="CA43" s="534"/>
      <c r="CB43" s="534"/>
      <c r="CC43" s="534"/>
      <c r="CD43" s="534"/>
      <c r="CE43" s="534"/>
      <c r="CF43" s="534"/>
      <c r="CG43" s="534"/>
      <c r="CH43" s="534"/>
      <c r="CI43" s="534"/>
      <c r="CJ43" s="534"/>
      <c r="CK43" s="534"/>
      <c r="CL43" s="534"/>
      <c r="CM43" s="534"/>
      <c r="CN43" s="534"/>
      <c r="CO43" s="534"/>
      <c r="CP43" s="534"/>
      <c r="CQ43" s="534"/>
      <c r="CR43" s="534"/>
      <c r="CS43" s="534"/>
      <c r="CT43" s="534"/>
      <c r="CU43" s="534"/>
      <c r="CV43" s="530">
        <f t="shared" si="0"/>
        <v>459000</v>
      </c>
      <c r="CW43" s="530"/>
      <c r="CX43" s="530"/>
      <c r="CY43" s="530"/>
      <c r="CZ43" s="530"/>
      <c r="DA43" s="530"/>
      <c r="DB43" s="530"/>
      <c r="DC43" s="530"/>
      <c r="DD43" s="530"/>
      <c r="DE43" s="538"/>
    </row>
    <row r="44" spans="1:123" s="2" customFormat="1" ht="23.25" customHeight="1">
      <c r="A44" s="579" t="s">
        <v>1193</v>
      </c>
      <c r="B44" s="580"/>
      <c r="C44" s="580"/>
      <c r="D44" s="580"/>
      <c r="E44" s="580"/>
      <c r="F44" s="580"/>
      <c r="G44" s="580"/>
      <c r="H44" s="580"/>
      <c r="I44" s="580"/>
      <c r="J44" s="580"/>
      <c r="K44" s="580"/>
      <c r="L44" s="580"/>
      <c r="M44" s="580"/>
      <c r="N44" s="580"/>
      <c r="O44" s="581"/>
      <c r="P44" s="524" t="s">
        <v>1192</v>
      </c>
      <c r="Q44" s="524"/>
      <c r="R44" s="524"/>
      <c r="S44" s="524"/>
      <c r="T44" s="524"/>
      <c r="U44" s="524"/>
      <c r="V44" s="524"/>
      <c r="W44" s="524"/>
      <c r="X44" s="524"/>
      <c r="Y44" s="524"/>
      <c r="Z44" s="524"/>
      <c r="AA44" s="524"/>
      <c r="AB44" s="524"/>
      <c r="AC44" s="524"/>
      <c r="AD44" s="525">
        <v>401</v>
      </c>
      <c r="AE44" s="525"/>
      <c r="AF44" s="525"/>
      <c r="AG44" s="526">
        <v>1</v>
      </c>
      <c r="AH44" s="526"/>
      <c r="AI44" s="526"/>
      <c r="AJ44" s="526"/>
      <c r="AK44" s="527">
        <v>14266</v>
      </c>
      <c r="AL44" s="528"/>
      <c r="AM44" s="528"/>
      <c r="AN44" s="528"/>
      <c r="AO44" s="528"/>
      <c r="AP44" s="529"/>
      <c r="AQ44" s="530">
        <f t="shared" si="1"/>
        <v>171192</v>
      </c>
      <c r="AR44" s="530"/>
      <c r="AS44" s="530"/>
      <c r="AT44" s="530"/>
      <c r="AU44" s="530"/>
      <c r="AV44" s="530"/>
      <c r="AW44" s="530"/>
      <c r="AX44" s="530"/>
      <c r="AY44" s="531"/>
      <c r="AZ44" s="532"/>
      <c r="BA44" s="532"/>
      <c r="BB44" s="532"/>
      <c r="BC44" s="532"/>
      <c r="BD44" s="532"/>
      <c r="BE44" s="532"/>
      <c r="BF44" s="533"/>
      <c r="BG44" s="534">
        <v>3566</v>
      </c>
      <c r="BH44" s="534"/>
      <c r="BI44" s="534"/>
      <c r="BJ44" s="534"/>
      <c r="BK44" s="534"/>
      <c r="BL44" s="534"/>
      <c r="BM44" s="534"/>
      <c r="BN44" s="534"/>
      <c r="BO44" s="535">
        <f t="shared" si="3"/>
        <v>23776.666666666668</v>
      </c>
      <c r="BP44" s="536"/>
      <c r="BQ44" s="536"/>
      <c r="BR44" s="536"/>
      <c r="BS44" s="536"/>
      <c r="BT44" s="536"/>
      <c r="BU44" s="536"/>
      <c r="BV44" s="537"/>
      <c r="BW44" s="534">
        <v>5000</v>
      </c>
      <c r="BX44" s="534"/>
      <c r="BY44" s="534"/>
      <c r="BZ44" s="534"/>
      <c r="CA44" s="534"/>
      <c r="CB44" s="534"/>
      <c r="CC44" s="534"/>
      <c r="CD44" s="534"/>
      <c r="CE44" s="534"/>
      <c r="CF44" s="534"/>
      <c r="CG44" s="534"/>
      <c r="CH44" s="534"/>
      <c r="CI44" s="534"/>
      <c r="CJ44" s="534"/>
      <c r="CK44" s="534"/>
      <c r="CL44" s="534"/>
      <c r="CM44" s="534"/>
      <c r="CN44" s="534"/>
      <c r="CO44" s="534"/>
      <c r="CP44" s="534"/>
      <c r="CQ44" s="534"/>
      <c r="CR44" s="534"/>
      <c r="CS44" s="534"/>
      <c r="CT44" s="534"/>
      <c r="CU44" s="534"/>
      <c r="CV44" s="530">
        <f t="shared" si="0"/>
        <v>203534.66666666666</v>
      </c>
      <c r="CW44" s="530"/>
      <c r="CX44" s="530"/>
      <c r="CY44" s="530"/>
      <c r="CZ44" s="530"/>
      <c r="DA44" s="530"/>
      <c r="DB44" s="530"/>
      <c r="DC44" s="530"/>
      <c r="DD44" s="530"/>
      <c r="DE44" s="538"/>
    </row>
    <row r="45" spans="1:123" s="2" customFormat="1" ht="23.25" customHeight="1">
      <c r="A45" s="579" t="s">
        <v>1173</v>
      </c>
      <c r="B45" s="580"/>
      <c r="C45" s="580"/>
      <c r="D45" s="580"/>
      <c r="E45" s="580"/>
      <c r="F45" s="580"/>
      <c r="G45" s="580"/>
      <c r="H45" s="580"/>
      <c r="I45" s="580"/>
      <c r="J45" s="580"/>
      <c r="K45" s="580"/>
      <c r="L45" s="580"/>
      <c r="M45" s="580"/>
      <c r="N45" s="580"/>
      <c r="O45" s="581"/>
      <c r="P45" s="524" t="s">
        <v>1192</v>
      </c>
      <c r="Q45" s="524"/>
      <c r="R45" s="524"/>
      <c r="S45" s="524"/>
      <c r="T45" s="524"/>
      <c r="U45" s="524"/>
      <c r="V45" s="524"/>
      <c r="W45" s="524"/>
      <c r="X45" s="524"/>
      <c r="Y45" s="524"/>
      <c r="Z45" s="524"/>
      <c r="AA45" s="524"/>
      <c r="AB45" s="524"/>
      <c r="AC45" s="524"/>
      <c r="AD45" s="525">
        <v>401</v>
      </c>
      <c r="AE45" s="525"/>
      <c r="AF45" s="525"/>
      <c r="AG45" s="526">
        <v>1</v>
      </c>
      <c r="AH45" s="526"/>
      <c r="AI45" s="526"/>
      <c r="AJ45" s="526"/>
      <c r="AK45" s="527">
        <v>6774</v>
      </c>
      <c r="AL45" s="528"/>
      <c r="AM45" s="528"/>
      <c r="AN45" s="528"/>
      <c r="AO45" s="528"/>
      <c r="AP45" s="529"/>
      <c r="AQ45" s="530">
        <f t="shared" si="1"/>
        <v>81288</v>
      </c>
      <c r="AR45" s="530"/>
      <c r="AS45" s="530"/>
      <c r="AT45" s="530"/>
      <c r="AU45" s="530"/>
      <c r="AV45" s="530"/>
      <c r="AW45" s="530"/>
      <c r="AX45" s="530"/>
      <c r="AY45" s="531"/>
      <c r="AZ45" s="532"/>
      <c r="BA45" s="532"/>
      <c r="BB45" s="532"/>
      <c r="BC45" s="532"/>
      <c r="BD45" s="532"/>
      <c r="BE45" s="532"/>
      <c r="BF45" s="533"/>
      <c r="BG45" s="534">
        <v>1694</v>
      </c>
      <c r="BH45" s="534"/>
      <c r="BI45" s="534"/>
      <c r="BJ45" s="534"/>
      <c r="BK45" s="534"/>
      <c r="BL45" s="534"/>
      <c r="BM45" s="534"/>
      <c r="BN45" s="534"/>
      <c r="BO45" s="535">
        <f t="shared" si="3"/>
        <v>11290</v>
      </c>
      <c r="BP45" s="536"/>
      <c r="BQ45" s="536"/>
      <c r="BR45" s="536"/>
      <c r="BS45" s="536"/>
      <c r="BT45" s="536"/>
      <c r="BU45" s="536"/>
      <c r="BV45" s="537"/>
      <c r="BW45" s="534"/>
      <c r="BX45" s="534"/>
      <c r="BY45" s="534"/>
      <c r="BZ45" s="534"/>
      <c r="CA45" s="534"/>
      <c r="CB45" s="534"/>
      <c r="CC45" s="534"/>
      <c r="CD45" s="534"/>
      <c r="CE45" s="534"/>
      <c r="CF45" s="534"/>
      <c r="CG45" s="534"/>
      <c r="CH45" s="534"/>
      <c r="CI45" s="534"/>
      <c r="CJ45" s="534"/>
      <c r="CK45" s="534"/>
      <c r="CL45" s="534"/>
      <c r="CM45" s="534"/>
      <c r="CN45" s="534"/>
      <c r="CO45" s="534"/>
      <c r="CP45" s="534"/>
      <c r="CQ45" s="534"/>
      <c r="CR45" s="534"/>
      <c r="CS45" s="534"/>
      <c r="CT45" s="534"/>
      <c r="CU45" s="534"/>
      <c r="CV45" s="530">
        <f t="shared" si="0"/>
        <v>94272</v>
      </c>
      <c r="CW45" s="530"/>
      <c r="CX45" s="530"/>
      <c r="CY45" s="530"/>
      <c r="CZ45" s="530"/>
      <c r="DA45" s="530"/>
      <c r="DB45" s="530"/>
      <c r="DC45" s="530"/>
      <c r="DD45" s="530"/>
      <c r="DE45" s="538"/>
    </row>
    <row r="46" spans="1:123" s="2" customFormat="1" ht="23.25" customHeight="1">
      <c r="A46" s="579" t="s">
        <v>1159</v>
      </c>
      <c r="B46" s="580"/>
      <c r="C46" s="580"/>
      <c r="D46" s="580"/>
      <c r="E46" s="580"/>
      <c r="F46" s="580"/>
      <c r="G46" s="580"/>
      <c r="H46" s="580"/>
      <c r="I46" s="580"/>
      <c r="J46" s="580"/>
      <c r="K46" s="580"/>
      <c r="L46" s="580"/>
      <c r="M46" s="580"/>
      <c r="N46" s="580"/>
      <c r="O46" s="581"/>
      <c r="P46" s="524" t="s">
        <v>1192</v>
      </c>
      <c r="Q46" s="524"/>
      <c r="R46" s="524"/>
      <c r="S46" s="524"/>
      <c r="T46" s="524"/>
      <c r="U46" s="524"/>
      <c r="V46" s="524"/>
      <c r="W46" s="524"/>
      <c r="X46" s="524"/>
      <c r="Y46" s="524"/>
      <c r="Z46" s="524"/>
      <c r="AA46" s="524"/>
      <c r="AB46" s="524"/>
      <c r="AC46" s="524"/>
      <c r="AD46" s="525">
        <v>401</v>
      </c>
      <c r="AE46" s="525"/>
      <c r="AF46" s="525"/>
      <c r="AG46" s="526">
        <v>1</v>
      </c>
      <c r="AH46" s="526"/>
      <c r="AI46" s="526"/>
      <c r="AJ46" s="526"/>
      <c r="AK46" s="527">
        <v>14074</v>
      </c>
      <c r="AL46" s="528"/>
      <c r="AM46" s="528"/>
      <c r="AN46" s="528"/>
      <c r="AO46" s="528"/>
      <c r="AP46" s="529"/>
      <c r="AQ46" s="530">
        <f t="shared" si="1"/>
        <v>168888</v>
      </c>
      <c r="AR46" s="530"/>
      <c r="AS46" s="530"/>
      <c r="AT46" s="530"/>
      <c r="AU46" s="530"/>
      <c r="AV46" s="530"/>
      <c r="AW46" s="530"/>
      <c r="AX46" s="530"/>
      <c r="AY46" s="531"/>
      <c r="AZ46" s="532"/>
      <c r="BA46" s="532"/>
      <c r="BB46" s="532"/>
      <c r="BC46" s="532"/>
      <c r="BD46" s="532"/>
      <c r="BE46" s="532"/>
      <c r="BF46" s="533"/>
      <c r="BG46" s="534">
        <v>3518</v>
      </c>
      <c r="BH46" s="534"/>
      <c r="BI46" s="534"/>
      <c r="BJ46" s="534"/>
      <c r="BK46" s="534"/>
      <c r="BL46" s="534"/>
      <c r="BM46" s="534"/>
      <c r="BN46" s="534"/>
      <c r="BO46" s="535">
        <f t="shared" si="3"/>
        <v>23456.666666666668</v>
      </c>
      <c r="BP46" s="536"/>
      <c r="BQ46" s="536"/>
      <c r="BR46" s="536"/>
      <c r="BS46" s="536"/>
      <c r="BT46" s="536"/>
      <c r="BU46" s="536"/>
      <c r="BV46" s="537"/>
      <c r="BW46" s="534">
        <v>5000</v>
      </c>
      <c r="BX46" s="534"/>
      <c r="BY46" s="534"/>
      <c r="BZ46" s="534"/>
      <c r="CA46" s="534"/>
      <c r="CB46" s="534"/>
      <c r="CC46" s="534"/>
      <c r="CD46" s="534"/>
      <c r="CE46" s="534"/>
      <c r="CF46" s="534"/>
      <c r="CG46" s="534"/>
      <c r="CH46" s="534"/>
      <c r="CI46" s="534"/>
      <c r="CJ46" s="534"/>
      <c r="CK46" s="534"/>
      <c r="CL46" s="534"/>
      <c r="CM46" s="534"/>
      <c r="CN46" s="534"/>
      <c r="CO46" s="534"/>
      <c r="CP46" s="534"/>
      <c r="CQ46" s="534"/>
      <c r="CR46" s="534"/>
      <c r="CS46" s="534"/>
      <c r="CT46" s="534"/>
      <c r="CU46" s="534"/>
      <c r="CV46" s="530">
        <f t="shared" si="0"/>
        <v>200862.66666666666</v>
      </c>
      <c r="CW46" s="530"/>
      <c r="CX46" s="530"/>
      <c r="CY46" s="530"/>
      <c r="CZ46" s="530"/>
      <c r="DA46" s="530"/>
      <c r="DB46" s="530"/>
      <c r="DC46" s="530"/>
      <c r="DD46" s="530"/>
      <c r="DE46" s="538"/>
    </row>
    <row r="47" spans="1:123" s="2" customFormat="1" ht="23.25" customHeight="1">
      <c r="A47" s="579" t="s">
        <v>1194</v>
      </c>
      <c r="B47" s="580"/>
      <c r="C47" s="580"/>
      <c r="D47" s="580"/>
      <c r="E47" s="580"/>
      <c r="F47" s="580"/>
      <c r="G47" s="580"/>
      <c r="H47" s="580"/>
      <c r="I47" s="580"/>
      <c r="J47" s="580"/>
      <c r="K47" s="580"/>
      <c r="L47" s="580"/>
      <c r="M47" s="580"/>
      <c r="N47" s="580"/>
      <c r="O47" s="581"/>
      <c r="P47" s="524" t="s">
        <v>1195</v>
      </c>
      <c r="Q47" s="524"/>
      <c r="R47" s="524"/>
      <c r="S47" s="524"/>
      <c r="T47" s="524"/>
      <c r="U47" s="524"/>
      <c r="V47" s="524"/>
      <c r="W47" s="524"/>
      <c r="X47" s="524"/>
      <c r="Y47" s="524"/>
      <c r="Z47" s="524"/>
      <c r="AA47" s="524"/>
      <c r="AB47" s="524"/>
      <c r="AC47" s="524"/>
      <c r="AD47" s="525">
        <v>401</v>
      </c>
      <c r="AE47" s="525"/>
      <c r="AF47" s="525"/>
      <c r="AG47" s="526">
        <v>1</v>
      </c>
      <c r="AH47" s="526"/>
      <c r="AI47" s="526"/>
      <c r="AJ47" s="526"/>
      <c r="AK47" s="527">
        <v>21884</v>
      </c>
      <c r="AL47" s="528"/>
      <c r="AM47" s="528"/>
      <c r="AN47" s="528"/>
      <c r="AO47" s="528"/>
      <c r="AP47" s="529"/>
      <c r="AQ47" s="530">
        <f t="shared" si="1"/>
        <v>262608</v>
      </c>
      <c r="AR47" s="530"/>
      <c r="AS47" s="530"/>
      <c r="AT47" s="530"/>
      <c r="AU47" s="530"/>
      <c r="AV47" s="530"/>
      <c r="AW47" s="530"/>
      <c r="AX47" s="530"/>
      <c r="AY47" s="531"/>
      <c r="AZ47" s="532"/>
      <c r="BA47" s="532"/>
      <c r="BB47" s="532"/>
      <c r="BC47" s="532"/>
      <c r="BD47" s="532"/>
      <c r="BE47" s="532"/>
      <c r="BF47" s="533"/>
      <c r="BG47" s="534">
        <v>5470</v>
      </c>
      <c r="BH47" s="534"/>
      <c r="BI47" s="534"/>
      <c r="BJ47" s="534"/>
      <c r="BK47" s="534"/>
      <c r="BL47" s="534"/>
      <c r="BM47" s="534"/>
      <c r="BN47" s="534"/>
      <c r="BO47" s="535">
        <f t="shared" si="3"/>
        <v>36473.333333333336</v>
      </c>
      <c r="BP47" s="536"/>
      <c r="BQ47" s="536"/>
      <c r="BR47" s="536"/>
      <c r="BS47" s="536"/>
      <c r="BT47" s="536"/>
      <c r="BU47" s="536"/>
      <c r="BV47" s="537"/>
      <c r="BW47" s="534"/>
      <c r="BX47" s="534"/>
      <c r="BY47" s="534"/>
      <c r="BZ47" s="534"/>
      <c r="CA47" s="534"/>
      <c r="CB47" s="534"/>
      <c r="CC47" s="534"/>
      <c r="CD47" s="534"/>
      <c r="CE47" s="534"/>
      <c r="CF47" s="534"/>
      <c r="CG47" s="534"/>
      <c r="CH47" s="534"/>
      <c r="CI47" s="534"/>
      <c r="CJ47" s="534"/>
      <c r="CK47" s="534"/>
      <c r="CL47" s="534"/>
      <c r="CM47" s="534"/>
      <c r="CN47" s="534"/>
      <c r="CO47" s="534"/>
      <c r="CP47" s="534"/>
      <c r="CQ47" s="534"/>
      <c r="CR47" s="534"/>
      <c r="CS47" s="534"/>
      <c r="CT47" s="534"/>
      <c r="CU47" s="534"/>
      <c r="CV47" s="530">
        <f t="shared" si="0"/>
        <v>304551.33333333331</v>
      </c>
      <c r="CW47" s="530"/>
      <c r="CX47" s="530"/>
      <c r="CY47" s="530"/>
      <c r="CZ47" s="530"/>
      <c r="DA47" s="530"/>
      <c r="DB47" s="530"/>
      <c r="DC47" s="530"/>
      <c r="DD47" s="530"/>
      <c r="DE47" s="538"/>
    </row>
    <row r="48" spans="1:123" s="2" customFormat="1" ht="23.25" customHeight="1">
      <c r="A48" s="579" t="s">
        <v>1196</v>
      </c>
      <c r="B48" s="580"/>
      <c r="C48" s="580"/>
      <c r="D48" s="580"/>
      <c r="E48" s="580"/>
      <c r="F48" s="580"/>
      <c r="G48" s="580"/>
      <c r="H48" s="580"/>
      <c r="I48" s="580"/>
      <c r="J48" s="580"/>
      <c r="K48" s="580"/>
      <c r="L48" s="580"/>
      <c r="M48" s="580"/>
      <c r="N48" s="580"/>
      <c r="O48" s="581"/>
      <c r="P48" s="524" t="s">
        <v>1195</v>
      </c>
      <c r="Q48" s="524"/>
      <c r="R48" s="524"/>
      <c r="S48" s="524"/>
      <c r="T48" s="524"/>
      <c r="U48" s="524"/>
      <c r="V48" s="524"/>
      <c r="W48" s="524"/>
      <c r="X48" s="524"/>
      <c r="Y48" s="524"/>
      <c r="Z48" s="524"/>
      <c r="AA48" s="524"/>
      <c r="AB48" s="524"/>
      <c r="AC48" s="524"/>
      <c r="AD48" s="525">
        <v>401</v>
      </c>
      <c r="AE48" s="525"/>
      <c r="AF48" s="525"/>
      <c r="AG48" s="526">
        <v>3</v>
      </c>
      <c r="AH48" s="526"/>
      <c r="AI48" s="526"/>
      <c r="AJ48" s="526"/>
      <c r="AK48" s="527">
        <v>21884</v>
      </c>
      <c r="AL48" s="528"/>
      <c r="AM48" s="528"/>
      <c r="AN48" s="528"/>
      <c r="AO48" s="528"/>
      <c r="AP48" s="529"/>
      <c r="AQ48" s="530">
        <f t="shared" si="1"/>
        <v>787824</v>
      </c>
      <c r="AR48" s="530"/>
      <c r="AS48" s="530"/>
      <c r="AT48" s="530"/>
      <c r="AU48" s="530"/>
      <c r="AV48" s="530"/>
      <c r="AW48" s="530"/>
      <c r="AX48" s="530"/>
      <c r="AY48" s="531"/>
      <c r="AZ48" s="532"/>
      <c r="BA48" s="532"/>
      <c r="BB48" s="532"/>
      <c r="BC48" s="532"/>
      <c r="BD48" s="532"/>
      <c r="BE48" s="532"/>
      <c r="BF48" s="533"/>
      <c r="BG48" s="534">
        <v>16410</v>
      </c>
      <c r="BH48" s="534"/>
      <c r="BI48" s="534"/>
      <c r="BJ48" s="534"/>
      <c r="BK48" s="534"/>
      <c r="BL48" s="534"/>
      <c r="BM48" s="534"/>
      <c r="BN48" s="534"/>
      <c r="BO48" s="535">
        <f t="shared" si="3"/>
        <v>109420</v>
      </c>
      <c r="BP48" s="536"/>
      <c r="BQ48" s="536"/>
      <c r="BR48" s="536"/>
      <c r="BS48" s="536"/>
      <c r="BT48" s="536"/>
      <c r="BU48" s="536"/>
      <c r="BV48" s="537"/>
      <c r="BW48" s="534"/>
      <c r="BX48" s="534"/>
      <c r="BY48" s="534"/>
      <c r="BZ48" s="534"/>
      <c r="CA48" s="534"/>
      <c r="CB48" s="534"/>
      <c r="CC48" s="534"/>
      <c r="CD48" s="534"/>
      <c r="CE48" s="534"/>
      <c r="CF48" s="534"/>
      <c r="CG48" s="534"/>
      <c r="CH48" s="534"/>
      <c r="CI48" s="534"/>
      <c r="CJ48" s="534"/>
      <c r="CK48" s="534"/>
      <c r="CL48" s="534"/>
      <c r="CM48" s="534"/>
      <c r="CN48" s="534"/>
      <c r="CO48" s="534"/>
      <c r="CP48" s="534"/>
      <c r="CQ48" s="534"/>
      <c r="CR48" s="534"/>
      <c r="CS48" s="534"/>
      <c r="CT48" s="534"/>
      <c r="CU48" s="534"/>
      <c r="CV48" s="530">
        <f t="shared" si="0"/>
        <v>913654</v>
      </c>
      <c r="CW48" s="530"/>
      <c r="CX48" s="530"/>
      <c r="CY48" s="530"/>
      <c r="CZ48" s="530"/>
      <c r="DA48" s="530"/>
      <c r="DB48" s="530"/>
      <c r="DC48" s="530"/>
      <c r="DD48" s="530"/>
      <c r="DE48" s="538"/>
      <c r="DR48" s="46"/>
    </row>
    <row r="49" spans="1:109" s="2" customFormat="1" ht="23.25" customHeight="1">
      <c r="A49" s="579" t="s">
        <v>1197</v>
      </c>
      <c r="B49" s="580"/>
      <c r="C49" s="580"/>
      <c r="D49" s="580"/>
      <c r="E49" s="580"/>
      <c r="F49" s="580"/>
      <c r="G49" s="580"/>
      <c r="H49" s="580"/>
      <c r="I49" s="580"/>
      <c r="J49" s="580"/>
      <c r="K49" s="580"/>
      <c r="L49" s="580"/>
      <c r="M49" s="580"/>
      <c r="N49" s="580"/>
      <c r="O49" s="581"/>
      <c r="P49" s="524" t="s">
        <v>1195</v>
      </c>
      <c r="Q49" s="524"/>
      <c r="R49" s="524"/>
      <c r="S49" s="524"/>
      <c r="T49" s="524"/>
      <c r="U49" s="524"/>
      <c r="V49" s="524"/>
      <c r="W49" s="524"/>
      <c r="X49" s="524"/>
      <c r="Y49" s="524"/>
      <c r="Z49" s="524"/>
      <c r="AA49" s="524"/>
      <c r="AB49" s="524"/>
      <c r="AC49" s="524"/>
      <c r="AD49" s="525">
        <v>401</v>
      </c>
      <c r="AE49" s="525"/>
      <c r="AF49" s="525"/>
      <c r="AG49" s="526">
        <v>1</v>
      </c>
      <c r="AH49" s="526"/>
      <c r="AI49" s="526"/>
      <c r="AJ49" s="526"/>
      <c r="AK49" s="527">
        <v>12228</v>
      </c>
      <c r="AL49" s="528"/>
      <c r="AM49" s="528"/>
      <c r="AN49" s="528"/>
      <c r="AO49" s="528"/>
      <c r="AP49" s="529"/>
      <c r="AQ49" s="530">
        <f t="shared" si="1"/>
        <v>146736</v>
      </c>
      <c r="AR49" s="530"/>
      <c r="AS49" s="530"/>
      <c r="AT49" s="530"/>
      <c r="AU49" s="530"/>
      <c r="AV49" s="530"/>
      <c r="AW49" s="530"/>
      <c r="AX49" s="530"/>
      <c r="AY49" s="531"/>
      <c r="AZ49" s="532"/>
      <c r="BA49" s="532"/>
      <c r="BB49" s="532"/>
      <c r="BC49" s="532"/>
      <c r="BD49" s="532"/>
      <c r="BE49" s="532"/>
      <c r="BF49" s="533"/>
      <c r="BG49" s="534">
        <v>3058</v>
      </c>
      <c r="BH49" s="534"/>
      <c r="BI49" s="534"/>
      <c r="BJ49" s="534"/>
      <c r="BK49" s="534"/>
      <c r="BL49" s="534"/>
      <c r="BM49" s="534"/>
      <c r="BN49" s="534"/>
      <c r="BO49" s="535">
        <f t="shared" si="3"/>
        <v>20380</v>
      </c>
      <c r="BP49" s="536"/>
      <c r="BQ49" s="536"/>
      <c r="BR49" s="536"/>
      <c r="BS49" s="536"/>
      <c r="BT49" s="536"/>
      <c r="BU49" s="536"/>
      <c r="BV49" s="537"/>
      <c r="BW49" s="534"/>
      <c r="BX49" s="534"/>
      <c r="BY49" s="534"/>
      <c r="BZ49" s="534"/>
      <c r="CA49" s="534"/>
      <c r="CB49" s="534"/>
      <c r="CC49" s="534"/>
      <c r="CD49" s="534"/>
      <c r="CE49" s="534"/>
      <c r="CF49" s="534"/>
      <c r="CG49" s="534"/>
      <c r="CH49" s="534"/>
      <c r="CI49" s="534"/>
      <c r="CJ49" s="534"/>
      <c r="CK49" s="534"/>
      <c r="CL49" s="534"/>
      <c r="CM49" s="534"/>
      <c r="CN49" s="534"/>
      <c r="CO49" s="534"/>
      <c r="CP49" s="534"/>
      <c r="CQ49" s="534"/>
      <c r="CR49" s="534"/>
      <c r="CS49" s="534"/>
      <c r="CT49" s="534"/>
      <c r="CU49" s="534"/>
      <c r="CV49" s="530">
        <f t="shared" si="0"/>
        <v>170174</v>
      </c>
      <c r="CW49" s="530"/>
      <c r="CX49" s="530"/>
      <c r="CY49" s="530"/>
      <c r="CZ49" s="530"/>
      <c r="DA49" s="530"/>
      <c r="DB49" s="530"/>
      <c r="DC49" s="530"/>
      <c r="DD49" s="530"/>
      <c r="DE49" s="538"/>
    </row>
    <row r="50" spans="1:109" s="2" customFormat="1" ht="23.25" customHeight="1">
      <c r="A50" s="579" t="s">
        <v>1198</v>
      </c>
      <c r="B50" s="580"/>
      <c r="C50" s="580"/>
      <c r="D50" s="580"/>
      <c r="E50" s="580"/>
      <c r="F50" s="580"/>
      <c r="G50" s="580"/>
      <c r="H50" s="580"/>
      <c r="I50" s="580"/>
      <c r="J50" s="580"/>
      <c r="K50" s="580"/>
      <c r="L50" s="580"/>
      <c r="M50" s="580"/>
      <c r="N50" s="580"/>
      <c r="O50" s="581"/>
      <c r="P50" s="524" t="s">
        <v>1195</v>
      </c>
      <c r="Q50" s="524"/>
      <c r="R50" s="524"/>
      <c r="S50" s="524"/>
      <c r="T50" s="524"/>
      <c r="U50" s="524"/>
      <c r="V50" s="524"/>
      <c r="W50" s="524"/>
      <c r="X50" s="524"/>
      <c r="Y50" s="524"/>
      <c r="Z50" s="524"/>
      <c r="AA50" s="524"/>
      <c r="AB50" s="524"/>
      <c r="AC50" s="524"/>
      <c r="AD50" s="525">
        <v>401</v>
      </c>
      <c r="AE50" s="525"/>
      <c r="AF50" s="525"/>
      <c r="AG50" s="526">
        <v>1</v>
      </c>
      <c r="AH50" s="526"/>
      <c r="AI50" s="526"/>
      <c r="AJ50" s="526"/>
      <c r="AK50" s="527">
        <v>8504</v>
      </c>
      <c r="AL50" s="528"/>
      <c r="AM50" s="528"/>
      <c r="AN50" s="528"/>
      <c r="AO50" s="528"/>
      <c r="AP50" s="529"/>
      <c r="AQ50" s="530">
        <f t="shared" si="1"/>
        <v>102048</v>
      </c>
      <c r="AR50" s="530"/>
      <c r="AS50" s="530"/>
      <c r="AT50" s="530"/>
      <c r="AU50" s="530"/>
      <c r="AV50" s="530"/>
      <c r="AW50" s="530"/>
      <c r="AX50" s="530"/>
      <c r="AY50" s="531"/>
      <c r="AZ50" s="532"/>
      <c r="BA50" s="532"/>
      <c r="BB50" s="532"/>
      <c r="BC50" s="532"/>
      <c r="BD50" s="532"/>
      <c r="BE50" s="532"/>
      <c r="BF50" s="533"/>
      <c r="BG50" s="534">
        <v>2126</v>
      </c>
      <c r="BH50" s="534"/>
      <c r="BI50" s="534"/>
      <c r="BJ50" s="534"/>
      <c r="BK50" s="534"/>
      <c r="BL50" s="534"/>
      <c r="BM50" s="534"/>
      <c r="BN50" s="534"/>
      <c r="BO50" s="535">
        <f t="shared" si="3"/>
        <v>14173.333333333332</v>
      </c>
      <c r="BP50" s="536"/>
      <c r="BQ50" s="536"/>
      <c r="BR50" s="536"/>
      <c r="BS50" s="536"/>
      <c r="BT50" s="536"/>
      <c r="BU50" s="536"/>
      <c r="BV50" s="537"/>
      <c r="BW50" s="534"/>
      <c r="BX50" s="534"/>
      <c r="BY50" s="534"/>
      <c r="BZ50" s="534"/>
      <c r="CA50" s="534"/>
      <c r="CB50" s="534"/>
      <c r="CC50" s="534"/>
      <c r="CD50" s="534"/>
      <c r="CE50" s="534"/>
      <c r="CF50" s="534"/>
      <c r="CG50" s="534"/>
      <c r="CH50" s="534"/>
      <c r="CI50" s="534"/>
      <c r="CJ50" s="534"/>
      <c r="CK50" s="534"/>
      <c r="CL50" s="534"/>
      <c r="CM50" s="534"/>
      <c r="CN50" s="534"/>
      <c r="CO50" s="534"/>
      <c r="CP50" s="534"/>
      <c r="CQ50" s="534"/>
      <c r="CR50" s="534"/>
      <c r="CS50" s="534"/>
      <c r="CT50" s="534"/>
      <c r="CU50" s="534"/>
      <c r="CV50" s="530">
        <f t="shared" si="0"/>
        <v>118347.33333333333</v>
      </c>
      <c r="CW50" s="530"/>
      <c r="CX50" s="530"/>
      <c r="CY50" s="530"/>
      <c r="CZ50" s="530"/>
      <c r="DA50" s="530"/>
      <c r="DB50" s="530"/>
      <c r="DC50" s="530"/>
      <c r="DD50" s="530"/>
      <c r="DE50" s="538"/>
    </row>
    <row r="51" spans="1:109" s="2" customFormat="1" ht="23.25" customHeight="1">
      <c r="A51" s="579" t="s">
        <v>1196</v>
      </c>
      <c r="B51" s="580"/>
      <c r="C51" s="580"/>
      <c r="D51" s="580"/>
      <c r="E51" s="580"/>
      <c r="F51" s="580"/>
      <c r="G51" s="580"/>
      <c r="H51" s="580"/>
      <c r="I51" s="580"/>
      <c r="J51" s="580"/>
      <c r="K51" s="580"/>
      <c r="L51" s="580"/>
      <c r="M51" s="580"/>
      <c r="N51" s="580"/>
      <c r="O51" s="581"/>
      <c r="P51" s="524" t="s">
        <v>1195</v>
      </c>
      <c r="Q51" s="524"/>
      <c r="R51" s="524"/>
      <c r="S51" s="524"/>
      <c r="T51" s="524"/>
      <c r="U51" s="524"/>
      <c r="V51" s="524"/>
      <c r="W51" s="524"/>
      <c r="X51" s="524"/>
      <c r="Y51" s="524"/>
      <c r="Z51" s="524"/>
      <c r="AA51" s="524"/>
      <c r="AB51" s="524"/>
      <c r="AC51" s="524"/>
      <c r="AD51" s="525">
        <v>401</v>
      </c>
      <c r="AE51" s="525"/>
      <c r="AF51" s="525"/>
      <c r="AG51" s="526">
        <v>1</v>
      </c>
      <c r="AH51" s="526"/>
      <c r="AI51" s="526"/>
      <c r="AJ51" s="526"/>
      <c r="AK51" s="527">
        <v>10428</v>
      </c>
      <c r="AL51" s="528"/>
      <c r="AM51" s="528"/>
      <c r="AN51" s="528"/>
      <c r="AO51" s="528"/>
      <c r="AP51" s="529"/>
      <c r="AQ51" s="530">
        <f t="shared" si="1"/>
        <v>125136</v>
      </c>
      <c r="AR51" s="530"/>
      <c r="AS51" s="530"/>
      <c r="AT51" s="530"/>
      <c r="AU51" s="530"/>
      <c r="AV51" s="530"/>
      <c r="AW51" s="530"/>
      <c r="AX51" s="530"/>
      <c r="AY51" s="531"/>
      <c r="AZ51" s="532"/>
      <c r="BA51" s="532"/>
      <c r="BB51" s="532"/>
      <c r="BC51" s="532"/>
      <c r="BD51" s="532"/>
      <c r="BE51" s="532"/>
      <c r="BF51" s="533"/>
      <c r="BG51" s="534">
        <v>2608</v>
      </c>
      <c r="BH51" s="534"/>
      <c r="BI51" s="534"/>
      <c r="BJ51" s="534"/>
      <c r="BK51" s="534"/>
      <c r="BL51" s="534"/>
      <c r="BM51" s="534"/>
      <c r="BN51" s="534"/>
      <c r="BO51" s="535">
        <f t="shared" si="3"/>
        <v>17380</v>
      </c>
      <c r="BP51" s="536"/>
      <c r="BQ51" s="536"/>
      <c r="BR51" s="536"/>
      <c r="BS51" s="536"/>
      <c r="BT51" s="536"/>
      <c r="BU51" s="536"/>
      <c r="BV51" s="537"/>
      <c r="BW51" s="534"/>
      <c r="BX51" s="534"/>
      <c r="BY51" s="534"/>
      <c r="BZ51" s="534"/>
      <c r="CA51" s="534"/>
      <c r="CB51" s="534"/>
      <c r="CC51" s="534"/>
      <c r="CD51" s="534"/>
      <c r="CE51" s="534"/>
      <c r="CF51" s="534"/>
      <c r="CG51" s="534"/>
      <c r="CH51" s="534"/>
      <c r="CI51" s="534"/>
      <c r="CJ51" s="534"/>
      <c r="CK51" s="534"/>
      <c r="CL51" s="534"/>
      <c r="CM51" s="534"/>
      <c r="CN51" s="534"/>
      <c r="CO51" s="534"/>
      <c r="CP51" s="534"/>
      <c r="CQ51" s="534"/>
      <c r="CR51" s="534"/>
      <c r="CS51" s="534"/>
      <c r="CT51" s="534"/>
      <c r="CU51" s="534"/>
      <c r="CV51" s="530">
        <f t="shared" si="0"/>
        <v>145124</v>
      </c>
      <c r="CW51" s="530"/>
      <c r="CX51" s="530"/>
      <c r="CY51" s="530"/>
      <c r="CZ51" s="530"/>
      <c r="DA51" s="530"/>
      <c r="DB51" s="530"/>
      <c r="DC51" s="530"/>
      <c r="DD51" s="530"/>
      <c r="DE51" s="538"/>
    </row>
    <row r="52" spans="1:109" s="2" customFormat="1" ht="23.25" customHeight="1">
      <c r="A52" s="579" t="s">
        <v>1196</v>
      </c>
      <c r="B52" s="580"/>
      <c r="C52" s="580"/>
      <c r="D52" s="580"/>
      <c r="E52" s="580"/>
      <c r="F52" s="580"/>
      <c r="G52" s="580"/>
      <c r="H52" s="580"/>
      <c r="I52" s="580"/>
      <c r="J52" s="580"/>
      <c r="K52" s="580"/>
      <c r="L52" s="580"/>
      <c r="M52" s="580"/>
      <c r="N52" s="580"/>
      <c r="O52" s="581"/>
      <c r="P52" s="524" t="s">
        <v>1195</v>
      </c>
      <c r="Q52" s="524"/>
      <c r="R52" s="524"/>
      <c r="S52" s="524"/>
      <c r="T52" s="524"/>
      <c r="U52" s="524"/>
      <c r="V52" s="524"/>
      <c r="W52" s="524"/>
      <c r="X52" s="524"/>
      <c r="Y52" s="524"/>
      <c r="Z52" s="524"/>
      <c r="AA52" s="524"/>
      <c r="AB52" s="524"/>
      <c r="AC52" s="524"/>
      <c r="AD52" s="525">
        <v>401</v>
      </c>
      <c r="AE52" s="525"/>
      <c r="AF52" s="525"/>
      <c r="AG52" s="526">
        <v>1</v>
      </c>
      <c r="AH52" s="526"/>
      <c r="AI52" s="526"/>
      <c r="AJ52" s="526"/>
      <c r="AK52" s="527">
        <v>16642</v>
      </c>
      <c r="AL52" s="528"/>
      <c r="AM52" s="528"/>
      <c r="AN52" s="528"/>
      <c r="AO52" s="528"/>
      <c r="AP52" s="529"/>
      <c r="AQ52" s="530">
        <f t="shared" si="1"/>
        <v>199704</v>
      </c>
      <c r="AR52" s="530"/>
      <c r="AS52" s="530"/>
      <c r="AT52" s="530"/>
      <c r="AU52" s="530"/>
      <c r="AV52" s="530"/>
      <c r="AW52" s="530"/>
      <c r="AX52" s="530"/>
      <c r="AY52" s="531"/>
      <c r="AZ52" s="532"/>
      <c r="BA52" s="532"/>
      <c r="BB52" s="532"/>
      <c r="BC52" s="532"/>
      <c r="BD52" s="532"/>
      <c r="BE52" s="532"/>
      <c r="BF52" s="533"/>
      <c r="BG52" s="534">
        <v>4160</v>
      </c>
      <c r="BH52" s="534"/>
      <c r="BI52" s="534"/>
      <c r="BJ52" s="534"/>
      <c r="BK52" s="534"/>
      <c r="BL52" s="534"/>
      <c r="BM52" s="534"/>
      <c r="BN52" s="534"/>
      <c r="BO52" s="535">
        <f t="shared" si="3"/>
        <v>27736.666666666668</v>
      </c>
      <c r="BP52" s="536"/>
      <c r="BQ52" s="536"/>
      <c r="BR52" s="536"/>
      <c r="BS52" s="536"/>
      <c r="BT52" s="536"/>
      <c r="BU52" s="536"/>
      <c r="BV52" s="537"/>
      <c r="BW52" s="534"/>
      <c r="BX52" s="534"/>
      <c r="BY52" s="534"/>
      <c r="BZ52" s="534"/>
      <c r="CA52" s="534"/>
      <c r="CB52" s="534"/>
      <c r="CC52" s="534"/>
      <c r="CD52" s="534"/>
      <c r="CE52" s="534"/>
      <c r="CF52" s="534"/>
      <c r="CG52" s="534"/>
      <c r="CH52" s="534"/>
      <c r="CI52" s="534"/>
      <c r="CJ52" s="534"/>
      <c r="CK52" s="534"/>
      <c r="CL52" s="534"/>
      <c r="CM52" s="534"/>
      <c r="CN52" s="534"/>
      <c r="CO52" s="534"/>
      <c r="CP52" s="534"/>
      <c r="CQ52" s="534"/>
      <c r="CR52" s="534"/>
      <c r="CS52" s="534"/>
      <c r="CT52" s="534"/>
      <c r="CU52" s="534"/>
      <c r="CV52" s="530">
        <f t="shared" si="0"/>
        <v>231600.66666666666</v>
      </c>
      <c r="CW52" s="530"/>
      <c r="CX52" s="530"/>
      <c r="CY52" s="530"/>
      <c r="CZ52" s="530"/>
      <c r="DA52" s="530"/>
      <c r="DB52" s="530"/>
      <c r="DC52" s="530"/>
      <c r="DD52" s="530"/>
      <c r="DE52" s="538"/>
    </row>
    <row r="53" spans="1:109" s="2" customFormat="1" ht="23.25" customHeight="1">
      <c r="A53" s="579" t="s">
        <v>1199</v>
      </c>
      <c r="B53" s="580"/>
      <c r="C53" s="580"/>
      <c r="D53" s="580"/>
      <c r="E53" s="580"/>
      <c r="F53" s="580"/>
      <c r="G53" s="580"/>
      <c r="H53" s="580"/>
      <c r="I53" s="580"/>
      <c r="J53" s="580"/>
      <c r="K53" s="580"/>
      <c r="L53" s="580"/>
      <c r="M53" s="580"/>
      <c r="N53" s="580"/>
      <c r="O53" s="581"/>
      <c r="P53" s="524" t="s">
        <v>1195</v>
      </c>
      <c r="Q53" s="524"/>
      <c r="R53" s="524"/>
      <c r="S53" s="524"/>
      <c r="T53" s="524"/>
      <c r="U53" s="524"/>
      <c r="V53" s="524"/>
      <c r="W53" s="524"/>
      <c r="X53" s="524"/>
      <c r="Y53" s="524"/>
      <c r="Z53" s="524"/>
      <c r="AA53" s="524"/>
      <c r="AB53" s="524"/>
      <c r="AC53" s="524"/>
      <c r="AD53" s="525">
        <v>401</v>
      </c>
      <c r="AE53" s="525"/>
      <c r="AF53" s="525"/>
      <c r="AG53" s="526">
        <v>1</v>
      </c>
      <c r="AH53" s="526"/>
      <c r="AI53" s="526"/>
      <c r="AJ53" s="526"/>
      <c r="AK53" s="527">
        <v>10864</v>
      </c>
      <c r="AL53" s="528"/>
      <c r="AM53" s="528"/>
      <c r="AN53" s="528"/>
      <c r="AO53" s="528"/>
      <c r="AP53" s="529"/>
      <c r="AQ53" s="530">
        <f t="shared" si="1"/>
        <v>130368</v>
      </c>
      <c r="AR53" s="530"/>
      <c r="AS53" s="530"/>
      <c r="AT53" s="530"/>
      <c r="AU53" s="530"/>
      <c r="AV53" s="530"/>
      <c r="AW53" s="530"/>
      <c r="AX53" s="530"/>
      <c r="AY53" s="531"/>
      <c r="AZ53" s="532"/>
      <c r="BA53" s="532"/>
      <c r="BB53" s="532"/>
      <c r="BC53" s="532"/>
      <c r="BD53" s="532"/>
      <c r="BE53" s="532"/>
      <c r="BF53" s="533"/>
      <c r="BG53" s="534">
        <v>2716</v>
      </c>
      <c r="BH53" s="534"/>
      <c r="BI53" s="534"/>
      <c r="BJ53" s="534"/>
      <c r="BK53" s="534"/>
      <c r="BL53" s="534"/>
      <c r="BM53" s="534"/>
      <c r="BN53" s="534"/>
      <c r="BO53" s="535">
        <f t="shared" si="3"/>
        <v>18106.666666666668</v>
      </c>
      <c r="BP53" s="536"/>
      <c r="BQ53" s="536"/>
      <c r="BR53" s="536"/>
      <c r="BS53" s="536"/>
      <c r="BT53" s="536"/>
      <c r="BU53" s="536"/>
      <c r="BV53" s="537"/>
      <c r="BW53" s="534"/>
      <c r="BX53" s="534"/>
      <c r="BY53" s="534"/>
      <c r="BZ53" s="534"/>
      <c r="CA53" s="534"/>
      <c r="CB53" s="534"/>
      <c r="CC53" s="534"/>
      <c r="CD53" s="534"/>
      <c r="CE53" s="534"/>
      <c r="CF53" s="534"/>
      <c r="CG53" s="534"/>
      <c r="CH53" s="534"/>
      <c r="CI53" s="534"/>
      <c r="CJ53" s="534"/>
      <c r="CK53" s="534"/>
      <c r="CL53" s="534"/>
      <c r="CM53" s="534"/>
      <c r="CN53" s="534"/>
      <c r="CO53" s="534"/>
      <c r="CP53" s="534"/>
      <c r="CQ53" s="534"/>
      <c r="CR53" s="534"/>
      <c r="CS53" s="534"/>
      <c r="CT53" s="534"/>
      <c r="CU53" s="534"/>
      <c r="CV53" s="530">
        <f t="shared" si="0"/>
        <v>151190.66666666666</v>
      </c>
      <c r="CW53" s="530"/>
      <c r="CX53" s="530"/>
      <c r="CY53" s="530"/>
      <c r="CZ53" s="530"/>
      <c r="DA53" s="530"/>
      <c r="DB53" s="530"/>
      <c r="DC53" s="530"/>
      <c r="DD53" s="530"/>
      <c r="DE53" s="538"/>
    </row>
    <row r="54" spans="1:109" s="2" customFormat="1" ht="23.25" customHeight="1">
      <c r="A54" s="592" t="s">
        <v>1159</v>
      </c>
      <c r="B54" s="590"/>
      <c r="C54" s="590"/>
      <c r="D54" s="590"/>
      <c r="E54" s="590"/>
      <c r="F54" s="590"/>
      <c r="G54" s="590"/>
      <c r="H54" s="590"/>
      <c r="I54" s="590"/>
      <c r="J54" s="590"/>
      <c r="K54" s="590"/>
      <c r="L54" s="590"/>
      <c r="M54" s="590"/>
      <c r="N54" s="590"/>
      <c r="O54" s="591"/>
      <c r="P54" s="524" t="s">
        <v>1195</v>
      </c>
      <c r="Q54" s="524"/>
      <c r="R54" s="524"/>
      <c r="S54" s="524"/>
      <c r="T54" s="524"/>
      <c r="U54" s="524"/>
      <c r="V54" s="524"/>
      <c r="W54" s="524"/>
      <c r="X54" s="524"/>
      <c r="Y54" s="524"/>
      <c r="Z54" s="524"/>
      <c r="AA54" s="524"/>
      <c r="AB54" s="524"/>
      <c r="AC54" s="524"/>
      <c r="AD54" s="525">
        <v>401</v>
      </c>
      <c r="AE54" s="525"/>
      <c r="AF54" s="525"/>
      <c r="AG54" s="526">
        <v>1</v>
      </c>
      <c r="AH54" s="526"/>
      <c r="AI54" s="526"/>
      <c r="AJ54" s="526"/>
      <c r="AK54" s="527">
        <v>6602</v>
      </c>
      <c r="AL54" s="528"/>
      <c r="AM54" s="528"/>
      <c r="AN54" s="528"/>
      <c r="AO54" s="528"/>
      <c r="AP54" s="529"/>
      <c r="AQ54" s="530">
        <f t="shared" ref="AQ54" si="4">AG54*AK54*12</f>
        <v>79224</v>
      </c>
      <c r="AR54" s="530"/>
      <c r="AS54" s="530"/>
      <c r="AT54" s="530"/>
      <c r="AU54" s="530"/>
      <c r="AV54" s="530"/>
      <c r="AW54" s="530"/>
      <c r="AX54" s="530"/>
      <c r="AY54" s="531"/>
      <c r="AZ54" s="532"/>
      <c r="BA54" s="532"/>
      <c r="BB54" s="532"/>
      <c r="BC54" s="532"/>
      <c r="BD54" s="532"/>
      <c r="BE54" s="532"/>
      <c r="BF54" s="533"/>
      <c r="BG54" s="534">
        <v>1650</v>
      </c>
      <c r="BH54" s="534"/>
      <c r="BI54" s="534"/>
      <c r="BJ54" s="534"/>
      <c r="BK54" s="534"/>
      <c r="BL54" s="534"/>
      <c r="BM54" s="534"/>
      <c r="BN54" s="534"/>
      <c r="BO54" s="535">
        <f t="shared" ref="BO54" si="5">AQ54/360*50</f>
        <v>11003.333333333334</v>
      </c>
      <c r="BP54" s="536"/>
      <c r="BQ54" s="536"/>
      <c r="BR54" s="536"/>
      <c r="BS54" s="536"/>
      <c r="BT54" s="536"/>
      <c r="BU54" s="536"/>
      <c r="BV54" s="537"/>
      <c r="BW54" s="534"/>
      <c r="BX54" s="534"/>
      <c r="BY54" s="534"/>
      <c r="BZ54" s="534"/>
      <c r="CA54" s="534"/>
      <c r="CB54" s="534"/>
      <c r="CC54" s="534"/>
      <c r="CD54" s="534"/>
      <c r="CE54" s="534"/>
      <c r="CF54" s="534"/>
      <c r="CG54" s="534"/>
      <c r="CH54" s="534"/>
      <c r="CI54" s="534"/>
      <c r="CJ54" s="534"/>
      <c r="CK54" s="534"/>
      <c r="CL54" s="534"/>
      <c r="CM54" s="534"/>
      <c r="CN54" s="534"/>
      <c r="CO54" s="534"/>
      <c r="CP54" s="534"/>
      <c r="CQ54" s="534"/>
      <c r="CR54" s="534"/>
      <c r="CS54" s="534"/>
      <c r="CT54" s="534"/>
      <c r="CU54" s="534"/>
      <c r="CV54" s="530">
        <f t="shared" ref="CV54" si="6">SUM(AQ54:CU54)</f>
        <v>91877.333333333328</v>
      </c>
      <c r="CW54" s="530"/>
      <c r="CX54" s="530"/>
      <c r="CY54" s="530"/>
      <c r="CZ54" s="530"/>
      <c r="DA54" s="530"/>
      <c r="DB54" s="530"/>
      <c r="DC54" s="530"/>
      <c r="DD54" s="530"/>
      <c r="DE54" s="538"/>
    </row>
    <row r="55" spans="1:109" s="2" customFormat="1" ht="23.25" customHeight="1">
      <c r="A55" s="579" t="s">
        <v>1200</v>
      </c>
      <c r="B55" s="580"/>
      <c r="C55" s="580"/>
      <c r="D55" s="580"/>
      <c r="E55" s="580"/>
      <c r="F55" s="580"/>
      <c r="G55" s="580"/>
      <c r="H55" s="580"/>
      <c r="I55" s="580"/>
      <c r="J55" s="580"/>
      <c r="K55" s="580"/>
      <c r="L55" s="580"/>
      <c r="M55" s="580"/>
      <c r="N55" s="580"/>
      <c r="O55" s="581"/>
      <c r="P55" s="524" t="s">
        <v>1201</v>
      </c>
      <c r="Q55" s="524"/>
      <c r="R55" s="524"/>
      <c r="S55" s="524"/>
      <c r="T55" s="524"/>
      <c r="U55" s="524"/>
      <c r="V55" s="524"/>
      <c r="W55" s="524"/>
      <c r="X55" s="524"/>
      <c r="Y55" s="524"/>
      <c r="Z55" s="524"/>
      <c r="AA55" s="524"/>
      <c r="AB55" s="524"/>
      <c r="AC55" s="524"/>
      <c r="AD55" s="525">
        <v>401</v>
      </c>
      <c r="AE55" s="525"/>
      <c r="AF55" s="525"/>
      <c r="AG55" s="526">
        <v>1</v>
      </c>
      <c r="AH55" s="526"/>
      <c r="AI55" s="526"/>
      <c r="AJ55" s="526"/>
      <c r="AK55" s="527">
        <v>19504</v>
      </c>
      <c r="AL55" s="528"/>
      <c r="AM55" s="528"/>
      <c r="AN55" s="528"/>
      <c r="AO55" s="528"/>
      <c r="AP55" s="529"/>
      <c r="AQ55" s="530">
        <f t="shared" si="1"/>
        <v>234048</v>
      </c>
      <c r="AR55" s="530"/>
      <c r="AS55" s="530"/>
      <c r="AT55" s="530"/>
      <c r="AU55" s="530"/>
      <c r="AV55" s="530"/>
      <c r="AW55" s="530"/>
      <c r="AX55" s="530"/>
      <c r="AY55" s="531"/>
      <c r="AZ55" s="532"/>
      <c r="BA55" s="532"/>
      <c r="BB55" s="532"/>
      <c r="BC55" s="532"/>
      <c r="BD55" s="532"/>
      <c r="BE55" s="532"/>
      <c r="BF55" s="533"/>
      <c r="BG55" s="534">
        <v>4876</v>
      </c>
      <c r="BH55" s="534"/>
      <c r="BI55" s="534"/>
      <c r="BJ55" s="534"/>
      <c r="BK55" s="534"/>
      <c r="BL55" s="534"/>
      <c r="BM55" s="534"/>
      <c r="BN55" s="534"/>
      <c r="BO55" s="535">
        <f t="shared" si="3"/>
        <v>32506.666666666668</v>
      </c>
      <c r="BP55" s="536"/>
      <c r="BQ55" s="536"/>
      <c r="BR55" s="536"/>
      <c r="BS55" s="536"/>
      <c r="BT55" s="536"/>
      <c r="BU55" s="536"/>
      <c r="BV55" s="537"/>
      <c r="BW55" s="534"/>
      <c r="BX55" s="534"/>
      <c r="BY55" s="534"/>
      <c r="BZ55" s="534"/>
      <c r="CA55" s="534"/>
      <c r="CB55" s="534"/>
      <c r="CC55" s="534"/>
      <c r="CD55" s="534"/>
      <c r="CE55" s="534"/>
      <c r="CF55" s="534"/>
      <c r="CG55" s="534"/>
      <c r="CH55" s="534"/>
      <c r="CI55" s="534"/>
      <c r="CJ55" s="534"/>
      <c r="CK55" s="534"/>
      <c r="CL55" s="534"/>
      <c r="CM55" s="534"/>
      <c r="CN55" s="534"/>
      <c r="CO55" s="534"/>
      <c r="CP55" s="534"/>
      <c r="CQ55" s="534"/>
      <c r="CR55" s="534"/>
      <c r="CS55" s="534"/>
      <c r="CT55" s="534"/>
      <c r="CU55" s="534"/>
      <c r="CV55" s="530">
        <f t="shared" si="0"/>
        <v>271430.66666666669</v>
      </c>
      <c r="CW55" s="530"/>
      <c r="CX55" s="530"/>
      <c r="CY55" s="530"/>
      <c r="CZ55" s="530"/>
      <c r="DA55" s="530"/>
      <c r="DB55" s="530"/>
      <c r="DC55" s="530"/>
      <c r="DD55" s="530"/>
      <c r="DE55" s="538"/>
    </row>
    <row r="56" spans="1:109" s="2" customFormat="1" ht="23.25" customHeight="1">
      <c r="A56" s="579" t="s">
        <v>1159</v>
      </c>
      <c r="B56" s="580"/>
      <c r="C56" s="580"/>
      <c r="D56" s="580"/>
      <c r="E56" s="580"/>
      <c r="F56" s="580"/>
      <c r="G56" s="580"/>
      <c r="H56" s="580"/>
      <c r="I56" s="580"/>
      <c r="J56" s="580"/>
      <c r="K56" s="580"/>
      <c r="L56" s="580"/>
      <c r="M56" s="580"/>
      <c r="N56" s="580"/>
      <c r="O56" s="581"/>
      <c r="P56" s="524" t="s">
        <v>1201</v>
      </c>
      <c r="Q56" s="524"/>
      <c r="R56" s="524"/>
      <c r="S56" s="524"/>
      <c r="T56" s="524"/>
      <c r="U56" s="524"/>
      <c r="V56" s="524"/>
      <c r="W56" s="524"/>
      <c r="X56" s="524"/>
      <c r="Y56" s="524"/>
      <c r="Z56" s="524"/>
      <c r="AA56" s="524"/>
      <c r="AB56" s="524"/>
      <c r="AC56" s="524"/>
      <c r="AD56" s="525">
        <v>401</v>
      </c>
      <c r="AE56" s="525"/>
      <c r="AF56" s="525"/>
      <c r="AG56" s="526">
        <v>1</v>
      </c>
      <c r="AH56" s="526"/>
      <c r="AI56" s="526"/>
      <c r="AJ56" s="526"/>
      <c r="AK56" s="527">
        <v>6686</v>
      </c>
      <c r="AL56" s="528"/>
      <c r="AM56" s="528"/>
      <c r="AN56" s="528"/>
      <c r="AO56" s="528"/>
      <c r="AP56" s="529"/>
      <c r="AQ56" s="530">
        <f t="shared" si="1"/>
        <v>80232</v>
      </c>
      <c r="AR56" s="530"/>
      <c r="AS56" s="530"/>
      <c r="AT56" s="530"/>
      <c r="AU56" s="530"/>
      <c r="AV56" s="530"/>
      <c r="AW56" s="530"/>
      <c r="AX56" s="530"/>
      <c r="AY56" s="531"/>
      <c r="AZ56" s="532"/>
      <c r="BA56" s="532"/>
      <c r="BB56" s="532"/>
      <c r="BC56" s="532"/>
      <c r="BD56" s="532"/>
      <c r="BE56" s="532"/>
      <c r="BF56" s="533"/>
      <c r="BG56" s="534">
        <v>1672</v>
      </c>
      <c r="BH56" s="534"/>
      <c r="BI56" s="534"/>
      <c r="BJ56" s="534"/>
      <c r="BK56" s="534"/>
      <c r="BL56" s="534"/>
      <c r="BM56" s="534"/>
      <c r="BN56" s="534"/>
      <c r="BO56" s="535">
        <f t="shared" si="3"/>
        <v>11143.333333333334</v>
      </c>
      <c r="BP56" s="536"/>
      <c r="BQ56" s="536"/>
      <c r="BR56" s="536"/>
      <c r="BS56" s="536"/>
      <c r="BT56" s="536"/>
      <c r="BU56" s="536"/>
      <c r="BV56" s="537"/>
      <c r="BW56" s="534"/>
      <c r="BX56" s="534"/>
      <c r="BY56" s="534"/>
      <c r="BZ56" s="534"/>
      <c r="CA56" s="534"/>
      <c r="CB56" s="534"/>
      <c r="CC56" s="534"/>
      <c r="CD56" s="534"/>
      <c r="CE56" s="534"/>
      <c r="CF56" s="534"/>
      <c r="CG56" s="534"/>
      <c r="CH56" s="534"/>
      <c r="CI56" s="534"/>
      <c r="CJ56" s="534"/>
      <c r="CK56" s="534"/>
      <c r="CL56" s="534"/>
      <c r="CM56" s="534"/>
      <c r="CN56" s="534"/>
      <c r="CO56" s="534"/>
      <c r="CP56" s="534"/>
      <c r="CQ56" s="534"/>
      <c r="CR56" s="534"/>
      <c r="CS56" s="534"/>
      <c r="CT56" s="534"/>
      <c r="CU56" s="534"/>
      <c r="CV56" s="530">
        <f t="shared" si="0"/>
        <v>93047.333333333328</v>
      </c>
      <c r="CW56" s="530"/>
      <c r="CX56" s="530"/>
      <c r="CY56" s="530"/>
      <c r="CZ56" s="530"/>
      <c r="DA56" s="530"/>
      <c r="DB56" s="530"/>
      <c r="DC56" s="530"/>
      <c r="DD56" s="530"/>
      <c r="DE56" s="538"/>
    </row>
    <row r="57" spans="1:109" s="2" customFormat="1" ht="23.25" customHeight="1">
      <c r="A57" s="579" t="s">
        <v>1173</v>
      </c>
      <c r="B57" s="580"/>
      <c r="C57" s="580"/>
      <c r="D57" s="580"/>
      <c r="E57" s="580"/>
      <c r="F57" s="580"/>
      <c r="G57" s="580"/>
      <c r="H57" s="580"/>
      <c r="I57" s="580"/>
      <c r="J57" s="580"/>
      <c r="K57" s="580"/>
      <c r="L57" s="580"/>
      <c r="M57" s="580"/>
      <c r="N57" s="580"/>
      <c r="O57" s="581"/>
      <c r="P57" s="524" t="s">
        <v>1201</v>
      </c>
      <c r="Q57" s="524"/>
      <c r="R57" s="524"/>
      <c r="S57" s="524"/>
      <c r="T57" s="524"/>
      <c r="U57" s="524"/>
      <c r="V57" s="524"/>
      <c r="W57" s="524"/>
      <c r="X57" s="524"/>
      <c r="Y57" s="524"/>
      <c r="Z57" s="524"/>
      <c r="AA57" s="524"/>
      <c r="AB57" s="524"/>
      <c r="AC57" s="524"/>
      <c r="AD57" s="525">
        <v>401</v>
      </c>
      <c r="AE57" s="525"/>
      <c r="AF57" s="525"/>
      <c r="AG57" s="526">
        <v>2</v>
      </c>
      <c r="AH57" s="526"/>
      <c r="AI57" s="526"/>
      <c r="AJ57" s="526"/>
      <c r="AK57" s="527">
        <v>7842</v>
      </c>
      <c r="AL57" s="528"/>
      <c r="AM57" s="528"/>
      <c r="AN57" s="528"/>
      <c r="AO57" s="528"/>
      <c r="AP57" s="529"/>
      <c r="AQ57" s="530">
        <f t="shared" si="1"/>
        <v>188208</v>
      </c>
      <c r="AR57" s="530"/>
      <c r="AS57" s="530"/>
      <c r="AT57" s="530"/>
      <c r="AU57" s="530"/>
      <c r="AV57" s="530"/>
      <c r="AW57" s="530"/>
      <c r="AX57" s="530"/>
      <c r="AY57" s="531"/>
      <c r="AZ57" s="532"/>
      <c r="BA57" s="532"/>
      <c r="BB57" s="532"/>
      <c r="BC57" s="532"/>
      <c r="BD57" s="532"/>
      <c r="BE57" s="532"/>
      <c r="BF57" s="533"/>
      <c r="BG57" s="534">
        <v>3920</v>
      </c>
      <c r="BH57" s="534"/>
      <c r="BI57" s="534"/>
      <c r="BJ57" s="534"/>
      <c r="BK57" s="534"/>
      <c r="BL57" s="534"/>
      <c r="BM57" s="534"/>
      <c r="BN57" s="534"/>
      <c r="BO57" s="535">
        <f t="shared" si="3"/>
        <v>26139.999999999996</v>
      </c>
      <c r="BP57" s="536"/>
      <c r="BQ57" s="536"/>
      <c r="BR57" s="536"/>
      <c r="BS57" s="536"/>
      <c r="BT57" s="536"/>
      <c r="BU57" s="536"/>
      <c r="BV57" s="537"/>
      <c r="BW57" s="534"/>
      <c r="BX57" s="534"/>
      <c r="BY57" s="534"/>
      <c r="BZ57" s="534"/>
      <c r="CA57" s="534"/>
      <c r="CB57" s="534"/>
      <c r="CC57" s="534"/>
      <c r="CD57" s="534"/>
      <c r="CE57" s="534"/>
      <c r="CF57" s="534"/>
      <c r="CG57" s="534"/>
      <c r="CH57" s="534"/>
      <c r="CI57" s="534"/>
      <c r="CJ57" s="534"/>
      <c r="CK57" s="534"/>
      <c r="CL57" s="534"/>
      <c r="CM57" s="534"/>
      <c r="CN57" s="534"/>
      <c r="CO57" s="534"/>
      <c r="CP57" s="534"/>
      <c r="CQ57" s="534"/>
      <c r="CR57" s="534"/>
      <c r="CS57" s="534"/>
      <c r="CT57" s="534"/>
      <c r="CU57" s="534"/>
      <c r="CV57" s="530">
        <f t="shared" si="0"/>
        <v>218268</v>
      </c>
      <c r="CW57" s="530"/>
      <c r="CX57" s="530"/>
      <c r="CY57" s="530"/>
      <c r="CZ57" s="530"/>
      <c r="DA57" s="530"/>
      <c r="DB57" s="530"/>
      <c r="DC57" s="530"/>
      <c r="DD57" s="530"/>
      <c r="DE57" s="538"/>
    </row>
    <row r="58" spans="1:109" s="2" customFormat="1" ht="23.25" customHeight="1">
      <c r="A58" s="579" t="s">
        <v>1180</v>
      </c>
      <c r="B58" s="580"/>
      <c r="C58" s="580"/>
      <c r="D58" s="580"/>
      <c r="E58" s="580"/>
      <c r="F58" s="580"/>
      <c r="G58" s="580"/>
      <c r="H58" s="580"/>
      <c r="I58" s="580"/>
      <c r="J58" s="580"/>
      <c r="K58" s="580"/>
      <c r="L58" s="580"/>
      <c r="M58" s="580"/>
      <c r="N58" s="580"/>
      <c r="O58" s="581"/>
      <c r="P58" s="524" t="s">
        <v>1201</v>
      </c>
      <c r="Q58" s="524"/>
      <c r="R58" s="524"/>
      <c r="S58" s="524"/>
      <c r="T58" s="524"/>
      <c r="U58" s="524"/>
      <c r="V58" s="524"/>
      <c r="W58" s="524"/>
      <c r="X58" s="524"/>
      <c r="Y58" s="524"/>
      <c r="Z58" s="524"/>
      <c r="AA58" s="524"/>
      <c r="AB58" s="524"/>
      <c r="AC58" s="524"/>
      <c r="AD58" s="525">
        <v>401</v>
      </c>
      <c r="AE58" s="525"/>
      <c r="AF58" s="525"/>
      <c r="AG58" s="526">
        <v>1</v>
      </c>
      <c r="AH58" s="526"/>
      <c r="AI58" s="526"/>
      <c r="AJ58" s="526"/>
      <c r="AK58" s="527">
        <v>6686</v>
      </c>
      <c r="AL58" s="528"/>
      <c r="AM58" s="528"/>
      <c r="AN58" s="528"/>
      <c r="AO58" s="528"/>
      <c r="AP58" s="529"/>
      <c r="AQ58" s="530">
        <f t="shared" si="1"/>
        <v>80232</v>
      </c>
      <c r="AR58" s="530"/>
      <c r="AS58" s="530"/>
      <c r="AT58" s="530"/>
      <c r="AU58" s="530"/>
      <c r="AV58" s="530"/>
      <c r="AW58" s="530"/>
      <c r="AX58" s="530"/>
      <c r="AY58" s="531"/>
      <c r="AZ58" s="532"/>
      <c r="BA58" s="532"/>
      <c r="BB58" s="532"/>
      <c r="BC58" s="532"/>
      <c r="BD58" s="532"/>
      <c r="BE58" s="532"/>
      <c r="BF58" s="533"/>
      <c r="BG58" s="534">
        <v>1672</v>
      </c>
      <c r="BH58" s="534"/>
      <c r="BI58" s="534"/>
      <c r="BJ58" s="534"/>
      <c r="BK58" s="534"/>
      <c r="BL58" s="534"/>
      <c r="BM58" s="534"/>
      <c r="BN58" s="534"/>
      <c r="BO58" s="535">
        <f t="shared" si="3"/>
        <v>11143.333333333334</v>
      </c>
      <c r="BP58" s="536"/>
      <c r="BQ58" s="536"/>
      <c r="BR58" s="536"/>
      <c r="BS58" s="536"/>
      <c r="BT58" s="536"/>
      <c r="BU58" s="536"/>
      <c r="BV58" s="537"/>
      <c r="BW58" s="534"/>
      <c r="BX58" s="534"/>
      <c r="BY58" s="534"/>
      <c r="BZ58" s="534"/>
      <c r="CA58" s="534"/>
      <c r="CB58" s="534"/>
      <c r="CC58" s="534"/>
      <c r="CD58" s="534"/>
      <c r="CE58" s="534"/>
      <c r="CF58" s="534"/>
      <c r="CG58" s="534"/>
      <c r="CH58" s="534"/>
      <c r="CI58" s="534"/>
      <c r="CJ58" s="534"/>
      <c r="CK58" s="534"/>
      <c r="CL58" s="534"/>
      <c r="CM58" s="534"/>
      <c r="CN58" s="534"/>
      <c r="CO58" s="534"/>
      <c r="CP58" s="534"/>
      <c r="CQ58" s="534"/>
      <c r="CR58" s="534"/>
      <c r="CS58" s="534"/>
      <c r="CT58" s="534"/>
      <c r="CU58" s="534"/>
      <c r="CV58" s="530">
        <f t="shared" si="0"/>
        <v>93047.333333333328</v>
      </c>
      <c r="CW58" s="530"/>
      <c r="CX58" s="530"/>
      <c r="CY58" s="530"/>
      <c r="CZ58" s="530"/>
      <c r="DA58" s="530"/>
      <c r="DB58" s="530"/>
      <c r="DC58" s="530"/>
      <c r="DD58" s="530"/>
      <c r="DE58" s="538"/>
    </row>
    <row r="59" spans="1:109" s="2" customFormat="1" ht="23.25" customHeight="1">
      <c r="A59" s="579" t="s">
        <v>1173</v>
      </c>
      <c r="B59" s="580"/>
      <c r="C59" s="580"/>
      <c r="D59" s="580"/>
      <c r="E59" s="580"/>
      <c r="F59" s="580"/>
      <c r="G59" s="580"/>
      <c r="H59" s="580"/>
      <c r="I59" s="580"/>
      <c r="J59" s="580"/>
      <c r="K59" s="580"/>
      <c r="L59" s="580"/>
      <c r="M59" s="580"/>
      <c r="N59" s="580"/>
      <c r="O59" s="581"/>
      <c r="P59" s="524" t="s">
        <v>1201</v>
      </c>
      <c r="Q59" s="524"/>
      <c r="R59" s="524"/>
      <c r="S59" s="524"/>
      <c r="T59" s="524"/>
      <c r="U59" s="524"/>
      <c r="V59" s="524"/>
      <c r="W59" s="524"/>
      <c r="X59" s="524"/>
      <c r="Y59" s="524"/>
      <c r="Z59" s="524"/>
      <c r="AA59" s="524"/>
      <c r="AB59" s="524"/>
      <c r="AC59" s="524"/>
      <c r="AD59" s="525">
        <v>401</v>
      </c>
      <c r="AE59" s="525"/>
      <c r="AF59" s="525"/>
      <c r="AG59" s="526">
        <v>1</v>
      </c>
      <c r="AH59" s="526"/>
      <c r="AI59" s="526"/>
      <c r="AJ59" s="526"/>
      <c r="AK59" s="527">
        <v>6774</v>
      </c>
      <c r="AL59" s="528"/>
      <c r="AM59" s="528"/>
      <c r="AN59" s="528"/>
      <c r="AO59" s="528"/>
      <c r="AP59" s="529"/>
      <c r="AQ59" s="530">
        <f t="shared" si="1"/>
        <v>81288</v>
      </c>
      <c r="AR59" s="530"/>
      <c r="AS59" s="530"/>
      <c r="AT59" s="530"/>
      <c r="AU59" s="530"/>
      <c r="AV59" s="530"/>
      <c r="AW59" s="530"/>
      <c r="AX59" s="530"/>
      <c r="AY59" s="531"/>
      <c r="AZ59" s="532"/>
      <c r="BA59" s="532"/>
      <c r="BB59" s="532"/>
      <c r="BC59" s="532"/>
      <c r="BD59" s="532"/>
      <c r="BE59" s="532"/>
      <c r="BF59" s="533"/>
      <c r="BG59" s="534">
        <v>1694</v>
      </c>
      <c r="BH59" s="534"/>
      <c r="BI59" s="534"/>
      <c r="BJ59" s="534"/>
      <c r="BK59" s="534"/>
      <c r="BL59" s="534"/>
      <c r="BM59" s="534"/>
      <c r="BN59" s="534"/>
      <c r="BO59" s="535">
        <f t="shared" si="3"/>
        <v>11290</v>
      </c>
      <c r="BP59" s="536"/>
      <c r="BQ59" s="536"/>
      <c r="BR59" s="536"/>
      <c r="BS59" s="536"/>
      <c r="BT59" s="536"/>
      <c r="BU59" s="536"/>
      <c r="BV59" s="537"/>
      <c r="BW59" s="534"/>
      <c r="BX59" s="534"/>
      <c r="BY59" s="534"/>
      <c r="BZ59" s="534"/>
      <c r="CA59" s="534"/>
      <c r="CB59" s="534"/>
      <c r="CC59" s="534"/>
      <c r="CD59" s="534"/>
      <c r="CE59" s="534"/>
      <c r="CF59" s="534"/>
      <c r="CG59" s="534"/>
      <c r="CH59" s="534"/>
      <c r="CI59" s="534"/>
      <c r="CJ59" s="534"/>
      <c r="CK59" s="534"/>
      <c r="CL59" s="534"/>
      <c r="CM59" s="534"/>
      <c r="CN59" s="534"/>
      <c r="CO59" s="534"/>
      <c r="CP59" s="534"/>
      <c r="CQ59" s="534"/>
      <c r="CR59" s="534"/>
      <c r="CS59" s="534"/>
      <c r="CT59" s="534"/>
      <c r="CU59" s="534"/>
      <c r="CV59" s="530">
        <f t="shared" si="0"/>
        <v>94272</v>
      </c>
      <c r="CW59" s="530"/>
      <c r="CX59" s="530"/>
      <c r="CY59" s="530"/>
      <c r="CZ59" s="530"/>
      <c r="DA59" s="530"/>
      <c r="DB59" s="530"/>
      <c r="DC59" s="530"/>
      <c r="DD59" s="530"/>
      <c r="DE59" s="538"/>
    </row>
    <row r="60" spans="1:109" s="2" customFormat="1" ht="23.25" customHeight="1">
      <c r="A60" s="579" t="s">
        <v>1159</v>
      </c>
      <c r="B60" s="580"/>
      <c r="C60" s="580"/>
      <c r="D60" s="580"/>
      <c r="E60" s="580"/>
      <c r="F60" s="580"/>
      <c r="G60" s="580"/>
      <c r="H60" s="580"/>
      <c r="I60" s="580"/>
      <c r="J60" s="580"/>
      <c r="K60" s="580"/>
      <c r="L60" s="580"/>
      <c r="M60" s="580"/>
      <c r="N60" s="580"/>
      <c r="O60" s="581"/>
      <c r="P60" s="524" t="s">
        <v>1201</v>
      </c>
      <c r="Q60" s="524"/>
      <c r="R60" s="524"/>
      <c r="S60" s="524"/>
      <c r="T60" s="524"/>
      <c r="U60" s="524"/>
      <c r="V60" s="524"/>
      <c r="W60" s="524"/>
      <c r="X60" s="524"/>
      <c r="Y60" s="524"/>
      <c r="Z60" s="524"/>
      <c r="AA60" s="524"/>
      <c r="AB60" s="524"/>
      <c r="AC60" s="524"/>
      <c r="AD60" s="525">
        <v>401</v>
      </c>
      <c r="AE60" s="525"/>
      <c r="AF60" s="525"/>
      <c r="AG60" s="526">
        <v>1</v>
      </c>
      <c r="AH60" s="526"/>
      <c r="AI60" s="526"/>
      <c r="AJ60" s="526"/>
      <c r="AK60" s="527">
        <v>11696</v>
      </c>
      <c r="AL60" s="528"/>
      <c r="AM60" s="528"/>
      <c r="AN60" s="528"/>
      <c r="AO60" s="528"/>
      <c r="AP60" s="529"/>
      <c r="AQ60" s="530">
        <f t="shared" si="1"/>
        <v>140352</v>
      </c>
      <c r="AR60" s="530"/>
      <c r="AS60" s="530"/>
      <c r="AT60" s="530"/>
      <c r="AU60" s="530"/>
      <c r="AV60" s="530"/>
      <c r="AW60" s="530"/>
      <c r="AX60" s="530"/>
      <c r="AY60" s="531"/>
      <c r="AZ60" s="532"/>
      <c r="BA60" s="532"/>
      <c r="BB60" s="532"/>
      <c r="BC60" s="532"/>
      <c r="BD60" s="532"/>
      <c r="BE60" s="532"/>
      <c r="BF60" s="533"/>
      <c r="BG60" s="534">
        <v>2924</v>
      </c>
      <c r="BH60" s="534"/>
      <c r="BI60" s="534"/>
      <c r="BJ60" s="534"/>
      <c r="BK60" s="534"/>
      <c r="BL60" s="534"/>
      <c r="BM60" s="534"/>
      <c r="BN60" s="534"/>
      <c r="BO60" s="535">
        <f t="shared" si="3"/>
        <v>19493.333333333332</v>
      </c>
      <c r="BP60" s="536"/>
      <c r="BQ60" s="536"/>
      <c r="BR60" s="536"/>
      <c r="BS60" s="536"/>
      <c r="BT60" s="536"/>
      <c r="BU60" s="536"/>
      <c r="BV60" s="537"/>
      <c r="BW60" s="534"/>
      <c r="BX60" s="534"/>
      <c r="BY60" s="534"/>
      <c r="BZ60" s="534"/>
      <c r="CA60" s="534"/>
      <c r="CB60" s="534"/>
      <c r="CC60" s="534"/>
      <c r="CD60" s="534"/>
      <c r="CE60" s="534"/>
      <c r="CF60" s="534"/>
      <c r="CG60" s="534"/>
      <c r="CH60" s="534"/>
      <c r="CI60" s="534"/>
      <c r="CJ60" s="534"/>
      <c r="CK60" s="534"/>
      <c r="CL60" s="534"/>
      <c r="CM60" s="534"/>
      <c r="CN60" s="534"/>
      <c r="CO60" s="534"/>
      <c r="CP60" s="534"/>
      <c r="CQ60" s="534"/>
      <c r="CR60" s="534"/>
      <c r="CS60" s="534"/>
      <c r="CT60" s="534"/>
      <c r="CU60" s="534"/>
      <c r="CV60" s="530">
        <f t="shared" si="0"/>
        <v>162769.33333333334</v>
      </c>
      <c r="CW60" s="530"/>
      <c r="CX60" s="530"/>
      <c r="CY60" s="530"/>
      <c r="CZ60" s="530"/>
      <c r="DA60" s="530"/>
      <c r="DB60" s="530"/>
      <c r="DC60" s="530"/>
      <c r="DD60" s="530"/>
      <c r="DE60" s="538"/>
    </row>
    <row r="61" spans="1:109" s="2" customFormat="1" ht="23.25" customHeight="1">
      <c r="A61" s="579" t="s">
        <v>1189</v>
      </c>
      <c r="B61" s="580"/>
      <c r="C61" s="580"/>
      <c r="D61" s="580"/>
      <c r="E61" s="580"/>
      <c r="F61" s="580"/>
      <c r="G61" s="580"/>
      <c r="H61" s="580"/>
      <c r="I61" s="580"/>
      <c r="J61" s="580"/>
      <c r="K61" s="580"/>
      <c r="L61" s="580"/>
      <c r="M61" s="580"/>
      <c r="N61" s="580"/>
      <c r="O61" s="581"/>
      <c r="P61" s="589" t="s">
        <v>1202</v>
      </c>
      <c r="Q61" s="590"/>
      <c r="R61" s="590"/>
      <c r="S61" s="590"/>
      <c r="T61" s="590"/>
      <c r="U61" s="590"/>
      <c r="V61" s="590"/>
      <c r="W61" s="590"/>
      <c r="X61" s="590"/>
      <c r="Y61" s="590"/>
      <c r="Z61" s="590"/>
      <c r="AA61" s="590"/>
      <c r="AB61" s="590"/>
      <c r="AC61" s="591"/>
      <c r="AD61" s="525">
        <v>401</v>
      </c>
      <c r="AE61" s="525"/>
      <c r="AF61" s="525"/>
      <c r="AG61" s="526">
        <v>1</v>
      </c>
      <c r="AH61" s="526"/>
      <c r="AI61" s="526"/>
      <c r="AJ61" s="526"/>
      <c r="AK61" s="527">
        <v>14266</v>
      </c>
      <c r="AL61" s="528"/>
      <c r="AM61" s="528"/>
      <c r="AN61" s="528"/>
      <c r="AO61" s="528"/>
      <c r="AP61" s="529"/>
      <c r="AQ61" s="530">
        <f t="shared" si="1"/>
        <v>171192</v>
      </c>
      <c r="AR61" s="530"/>
      <c r="AS61" s="530"/>
      <c r="AT61" s="530"/>
      <c r="AU61" s="530"/>
      <c r="AV61" s="530"/>
      <c r="AW61" s="530"/>
      <c r="AX61" s="530"/>
      <c r="AY61" s="531"/>
      <c r="AZ61" s="532"/>
      <c r="BA61" s="532"/>
      <c r="BB61" s="532"/>
      <c r="BC61" s="532"/>
      <c r="BD61" s="532"/>
      <c r="BE61" s="532"/>
      <c r="BF61" s="533"/>
      <c r="BG61" s="534">
        <v>3566</v>
      </c>
      <c r="BH61" s="534"/>
      <c r="BI61" s="534"/>
      <c r="BJ61" s="534"/>
      <c r="BK61" s="534"/>
      <c r="BL61" s="534"/>
      <c r="BM61" s="534"/>
      <c r="BN61" s="534"/>
      <c r="BO61" s="535">
        <f t="shared" si="3"/>
        <v>23776.666666666668</v>
      </c>
      <c r="BP61" s="536"/>
      <c r="BQ61" s="536"/>
      <c r="BR61" s="536"/>
      <c r="BS61" s="536"/>
      <c r="BT61" s="536"/>
      <c r="BU61" s="536"/>
      <c r="BV61" s="537"/>
      <c r="BW61" s="534"/>
      <c r="BX61" s="534"/>
      <c r="BY61" s="534"/>
      <c r="BZ61" s="534"/>
      <c r="CA61" s="534"/>
      <c r="CB61" s="534"/>
      <c r="CC61" s="534"/>
      <c r="CD61" s="534"/>
      <c r="CE61" s="534"/>
      <c r="CF61" s="534"/>
      <c r="CG61" s="534"/>
      <c r="CH61" s="534"/>
      <c r="CI61" s="534"/>
      <c r="CJ61" s="534"/>
      <c r="CK61" s="534"/>
      <c r="CL61" s="534"/>
      <c r="CM61" s="534"/>
      <c r="CN61" s="534"/>
      <c r="CO61" s="534"/>
      <c r="CP61" s="534"/>
      <c r="CQ61" s="534"/>
      <c r="CR61" s="534"/>
      <c r="CS61" s="534"/>
      <c r="CT61" s="534"/>
      <c r="CU61" s="534"/>
      <c r="CV61" s="530">
        <f t="shared" si="0"/>
        <v>198534.66666666666</v>
      </c>
      <c r="CW61" s="530"/>
      <c r="CX61" s="530"/>
      <c r="CY61" s="530"/>
      <c r="CZ61" s="530"/>
      <c r="DA61" s="530"/>
      <c r="DB61" s="530"/>
      <c r="DC61" s="530"/>
      <c r="DD61" s="530"/>
      <c r="DE61" s="538"/>
    </row>
    <row r="62" spans="1:109" s="2" customFormat="1" ht="23.25" customHeight="1">
      <c r="A62" s="579" t="s">
        <v>1203</v>
      </c>
      <c r="B62" s="580"/>
      <c r="C62" s="580"/>
      <c r="D62" s="580"/>
      <c r="E62" s="580"/>
      <c r="F62" s="580"/>
      <c r="G62" s="580"/>
      <c r="H62" s="580"/>
      <c r="I62" s="580"/>
      <c r="J62" s="580"/>
      <c r="K62" s="580"/>
      <c r="L62" s="580"/>
      <c r="M62" s="580"/>
      <c r="N62" s="580"/>
      <c r="O62" s="581"/>
      <c r="P62" s="589" t="s">
        <v>1202</v>
      </c>
      <c r="Q62" s="590"/>
      <c r="R62" s="590"/>
      <c r="S62" s="590"/>
      <c r="T62" s="590"/>
      <c r="U62" s="590"/>
      <c r="V62" s="590"/>
      <c r="W62" s="590"/>
      <c r="X62" s="590"/>
      <c r="Y62" s="590"/>
      <c r="Z62" s="590"/>
      <c r="AA62" s="590"/>
      <c r="AB62" s="590"/>
      <c r="AC62" s="591"/>
      <c r="AD62" s="525">
        <v>401</v>
      </c>
      <c r="AE62" s="525"/>
      <c r="AF62" s="525"/>
      <c r="AG62" s="526">
        <v>1</v>
      </c>
      <c r="AH62" s="526"/>
      <c r="AI62" s="526"/>
      <c r="AJ62" s="526"/>
      <c r="AK62" s="527">
        <v>3984</v>
      </c>
      <c r="AL62" s="528"/>
      <c r="AM62" s="528"/>
      <c r="AN62" s="528"/>
      <c r="AO62" s="528"/>
      <c r="AP62" s="529"/>
      <c r="AQ62" s="530">
        <f t="shared" si="1"/>
        <v>47808</v>
      </c>
      <c r="AR62" s="530"/>
      <c r="AS62" s="530"/>
      <c r="AT62" s="530"/>
      <c r="AU62" s="530"/>
      <c r="AV62" s="530"/>
      <c r="AW62" s="530"/>
      <c r="AX62" s="530"/>
      <c r="AY62" s="531"/>
      <c r="AZ62" s="532"/>
      <c r="BA62" s="532"/>
      <c r="BB62" s="532"/>
      <c r="BC62" s="532"/>
      <c r="BD62" s="532"/>
      <c r="BE62" s="532"/>
      <c r="BF62" s="533"/>
      <c r="BG62" s="534">
        <v>996</v>
      </c>
      <c r="BH62" s="534"/>
      <c r="BI62" s="534"/>
      <c r="BJ62" s="534"/>
      <c r="BK62" s="534"/>
      <c r="BL62" s="534"/>
      <c r="BM62" s="534"/>
      <c r="BN62" s="534"/>
      <c r="BO62" s="535">
        <f t="shared" si="3"/>
        <v>6640.0000000000009</v>
      </c>
      <c r="BP62" s="536"/>
      <c r="BQ62" s="536"/>
      <c r="BR62" s="536"/>
      <c r="BS62" s="536"/>
      <c r="BT62" s="536"/>
      <c r="BU62" s="536"/>
      <c r="BV62" s="537"/>
      <c r="BW62" s="534"/>
      <c r="BX62" s="534"/>
      <c r="BY62" s="534"/>
      <c r="BZ62" s="534"/>
      <c r="CA62" s="534"/>
      <c r="CB62" s="534"/>
      <c r="CC62" s="534"/>
      <c r="CD62" s="534"/>
      <c r="CE62" s="534"/>
      <c r="CF62" s="534"/>
      <c r="CG62" s="534"/>
      <c r="CH62" s="534"/>
      <c r="CI62" s="534"/>
      <c r="CJ62" s="534"/>
      <c r="CK62" s="534"/>
      <c r="CL62" s="534"/>
      <c r="CM62" s="534"/>
      <c r="CN62" s="534"/>
      <c r="CO62" s="534"/>
      <c r="CP62" s="534"/>
      <c r="CQ62" s="534"/>
      <c r="CR62" s="534"/>
      <c r="CS62" s="534"/>
      <c r="CT62" s="534"/>
      <c r="CU62" s="534"/>
      <c r="CV62" s="530">
        <f t="shared" si="0"/>
        <v>55444</v>
      </c>
      <c r="CW62" s="530"/>
      <c r="CX62" s="530"/>
      <c r="CY62" s="530"/>
      <c r="CZ62" s="530"/>
      <c r="DA62" s="530"/>
      <c r="DB62" s="530"/>
      <c r="DC62" s="530"/>
      <c r="DD62" s="530"/>
      <c r="DE62" s="538"/>
    </row>
    <row r="63" spans="1:109" s="2" customFormat="1" ht="23.25" customHeight="1">
      <c r="A63" s="579" t="s">
        <v>1204</v>
      </c>
      <c r="B63" s="580"/>
      <c r="C63" s="580"/>
      <c r="D63" s="580"/>
      <c r="E63" s="580"/>
      <c r="F63" s="580"/>
      <c r="G63" s="580"/>
      <c r="H63" s="580"/>
      <c r="I63" s="580"/>
      <c r="J63" s="580"/>
      <c r="K63" s="580"/>
      <c r="L63" s="580"/>
      <c r="M63" s="580"/>
      <c r="N63" s="580"/>
      <c r="O63" s="581"/>
      <c r="P63" s="589" t="s">
        <v>1202</v>
      </c>
      <c r="Q63" s="590"/>
      <c r="R63" s="590"/>
      <c r="S63" s="590"/>
      <c r="T63" s="590"/>
      <c r="U63" s="590"/>
      <c r="V63" s="590"/>
      <c r="W63" s="590"/>
      <c r="X63" s="590"/>
      <c r="Y63" s="590"/>
      <c r="Z63" s="590"/>
      <c r="AA63" s="590"/>
      <c r="AB63" s="590"/>
      <c r="AC63" s="591"/>
      <c r="AD63" s="525">
        <v>401</v>
      </c>
      <c r="AE63" s="525"/>
      <c r="AF63" s="525"/>
      <c r="AG63" s="526">
        <v>1</v>
      </c>
      <c r="AH63" s="526"/>
      <c r="AI63" s="526"/>
      <c r="AJ63" s="526"/>
      <c r="AK63" s="527">
        <v>1886</v>
      </c>
      <c r="AL63" s="528"/>
      <c r="AM63" s="528"/>
      <c r="AN63" s="528"/>
      <c r="AO63" s="528"/>
      <c r="AP63" s="529"/>
      <c r="AQ63" s="530">
        <f t="shared" si="1"/>
        <v>22632</v>
      </c>
      <c r="AR63" s="530"/>
      <c r="AS63" s="530"/>
      <c r="AT63" s="530"/>
      <c r="AU63" s="530"/>
      <c r="AV63" s="530"/>
      <c r="AW63" s="530"/>
      <c r="AX63" s="530"/>
      <c r="AY63" s="531"/>
      <c r="AZ63" s="532"/>
      <c r="BA63" s="532"/>
      <c r="BB63" s="532"/>
      <c r="BC63" s="532"/>
      <c r="BD63" s="532"/>
      <c r="BE63" s="532"/>
      <c r="BF63" s="533"/>
      <c r="BG63" s="534">
        <v>472</v>
      </c>
      <c r="BH63" s="534"/>
      <c r="BI63" s="534"/>
      <c r="BJ63" s="534"/>
      <c r="BK63" s="534"/>
      <c r="BL63" s="534"/>
      <c r="BM63" s="534"/>
      <c r="BN63" s="534"/>
      <c r="BO63" s="535">
        <f t="shared" si="3"/>
        <v>3143.3333333333335</v>
      </c>
      <c r="BP63" s="536"/>
      <c r="BQ63" s="536"/>
      <c r="BR63" s="536"/>
      <c r="BS63" s="536"/>
      <c r="BT63" s="536"/>
      <c r="BU63" s="536"/>
      <c r="BV63" s="537"/>
      <c r="BW63" s="534"/>
      <c r="BX63" s="534"/>
      <c r="BY63" s="534"/>
      <c r="BZ63" s="534"/>
      <c r="CA63" s="534"/>
      <c r="CB63" s="534"/>
      <c r="CC63" s="534"/>
      <c r="CD63" s="534"/>
      <c r="CE63" s="534"/>
      <c r="CF63" s="534"/>
      <c r="CG63" s="534"/>
      <c r="CH63" s="534"/>
      <c r="CI63" s="534"/>
      <c r="CJ63" s="534"/>
      <c r="CK63" s="534"/>
      <c r="CL63" s="534"/>
      <c r="CM63" s="534"/>
      <c r="CN63" s="534"/>
      <c r="CO63" s="534"/>
      <c r="CP63" s="534"/>
      <c r="CQ63" s="534"/>
      <c r="CR63" s="534"/>
      <c r="CS63" s="534"/>
      <c r="CT63" s="534"/>
      <c r="CU63" s="534"/>
      <c r="CV63" s="530">
        <f t="shared" si="0"/>
        <v>26247.333333333332</v>
      </c>
      <c r="CW63" s="530"/>
      <c r="CX63" s="530"/>
      <c r="CY63" s="530"/>
      <c r="CZ63" s="530"/>
      <c r="DA63" s="530"/>
      <c r="DB63" s="530"/>
      <c r="DC63" s="530"/>
      <c r="DD63" s="530"/>
      <c r="DE63" s="538"/>
    </row>
    <row r="64" spans="1:109" s="2" customFormat="1" ht="23.25" customHeight="1">
      <c r="A64" s="579" t="s">
        <v>1205</v>
      </c>
      <c r="B64" s="580"/>
      <c r="C64" s="580"/>
      <c r="D64" s="580"/>
      <c r="E64" s="580"/>
      <c r="F64" s="580"/>
      <c r="G64" s="580"/>
      <c r="H64" s="580"/>
      <c r="I64" s="580"/>
      <c r="J64" s="580"/>
      <c r="K64" s="580"/>
      <c r="L64" s="580"/>
      <c r="M64" s="580"/>
      <c r="N64" s="580"/>
      <c r="O64" s="581"/>
      <c r="P64" s="589" t="s">
        <v>1202</v>
      </c>
      <c r="Q64" s="590"/>
      <c r="R64" s="590"/>
      <c r="S64" s="590"/>
      <c r="T64" s="590"/>
      <c r="U64" s="590"/>
      <c r="V64" s="590"/>
      <c r="W64" s="590"/>
      <c r="X64" s="590"/>
      <c r="Y64" s="590"/>
      <c r="Z64" s="590"/>
      <c r="AA64" s="590"/>
      <c r="AB64" s="590"/>
      <c r="AC64" s="591"/>
      <c r="AD64" s="525">
        <v>401</v>
      </c>
      <c r="AE64" s="525"/>
      <c r="AF64" s="525"/>
      <c r="AG64" s="526">
        <v>1</v>
      </c>
      <c r="AH64" s="526"/>
      <c r="AI64" s="526"/>
      <c r="AJ64" s="526"/>
      <c r="AK64" s="527">
        <v>5064</v>
      </c>
      <c r="AL64" s="528"/>
      <c r="AM64" s="528"/>
      <c r="AN64" s="528"/>
      <c r="AO64" s="528"/>
      <c r="AP64" s="529"/>
      <c r="AQ64" s="530">
        <f t="shared" si="1"/>
        <v>60768</v>
      </c>
      <c r="AR64" s="530"/>
      <c r="AS64" s="530"/>
      <c r="AT64" s="530"/>
      <c r="AU64" s="530"/>
      <c r="AV64" s="530"/>
      <c r="AW64" s="530"/>
      <c r="AX64" s="530"/>
      <c r="AY64" s="531"/>
      <c r="AZ64" s="532"/>
      <c r="BA64" s="532"/>
      <c r="BB64" s="532"/>
      <c r="BC64" s="532"/>
      <c r="BD64" s="532"/>
      <c r="BE64" s="532"/>
      <c r="BF64" s="533"/>
      <c r="BG64" s="534">
        <v>1266</v>
      </c>
      <c r="BH64" s="534"/>
      <c r="BI64" s="534"/>
      <c r="BJ64" s="534"/>
      <c r="BK64" s="534"/>
      <c r="BL64" s="534"/>
      <c r="BM64" s="534"/>
      <c r="BN64" s="534"/>
      <c r="BO64" s="535">
        <f t="shared" si="3"/>
        <v>8440</v>
      </c>
      <c r="BP64" s="536"/>
      <c r="BQ64" s="536"/>
      <c r="BR64" s="536"/>
      <c r="BS64" s="536"/>
      <c r="BT64" s="536"/>
      <c r="BU64" s="536"/>
      <c r="BV64" s="537"/>
      <c r="BW64" s="534"/>
      <c r="BX64" s="534"/>
      <c r="BY64" s="534"/>
      <c r="BZ64" s="534"/>
      <c r="CA64" s="534"/>
      <c r="CB64" s="534"/>
      <c r="CC64" s="534"/>
      <c r="CD64" s="534"/>
      <c r="CE64" s="534"/>
      <c r="CF64" s="534"/>
      <c r="CG64" s="534"/>
      <c r="CH64" s="534"/>
      <c r="CI64" s="534"/>
      <c r="CJ64" s="534"/>
      <c r="CK64" s="534"/>
      <c r="CL64" s="534"/>
      <c r="CM64" s="534"/>
      <c r="CN64" s="534"/>
      <c r="CO64" s="534"/>
      <c r="CP64" s="534"/>
      <c r="CQ64" s="534"/>
      <c r="CR64" s="534"/>
      <c r="CS64" s="534"/>
      <c r="CT64" s="534"/>
      <c r="CU64" s="534"/>
      <c r="CV64" s="530">
        <f t="shared" si="0"/>
        <v>70474</v>
      </c>
      <c r="CW64" s="530"/>
      <c r="CX64" s="530"/>
      <c r="CY64" s="530"/>
      <c r="CZ64" s="530"/>
      <c r="DA64" s="530"/>
      <c r="DB64" s="530"/>
      <c r="DC64" s="530"/>
      <c r="DD64" s="530"/>
      <c r="DE64" s="538"/>
    </row>
    <row r="65" spans="1:121" s="2" customFormat="1" ht="23.25" customHeight="1">
      <c r="A65" s="579" t="s">
        <v>1206</v>
      </c>
      <c r="B65" s="580"/>
      <c r="C65" s="580"/>
      <c r="D65" s="580"/>
      <c r="E65" s="580"/>
      <c r="F65" s="580"/>
      <c r="G65" s="580"/>
      <c r="H65" s="580"/>
      <c r="I65" s="580"/>
      <c r="J65" s="580"/>
      <c r="K65" s="580"/>
      <c r="L65" s="580"/>
      <c r="M65" s="580"/>
      <c r="N65" s="580"/>
      <c r="O65" s="581"/>
      <c r="P65" s="589" t="s">
        <v>1202</v>
      </c>
      <c r="Q65" s="590"/>
      <c r="R65" s="590"/>
      <c r="S65" s="590"/>
      <c r="T65" s="590"/>
      <c r="U65" s="590"/>
      <c r="V65" s="590"/>
      <c r="W65" s="590"/>
      <c r="X65" s="590"/>
      <c r="Y65" s="590"/>
      <c r="Z65" s="590"/>
      <c r="AA65" s="590"/>
      <c r="AB65" s="590"/>
      <c r="AC65" s="591"/>
      <c r="AD65" s="525">
        <v>401</v>
      </c>
      <c r="AE65" s="525"/>
      <c r="AF65" s="525"/>
      <c r="AG65" s="526">
        <v>1</v>
      </c>
      <c r="AH65" s="526"/>
      <c r="AI65" s="526"/>
      <c r="AJ65" s="526"/>
      <c r="AK65" s="527">
        <v>9092</v>
      </c>
      <c r="AL65" s="528"/>
      <c r="AM65" s="528"/>
      <c r="AN65" s="528"/>
      <c r="AO65" s="528"/>
      <c r="AP65" s="529"/>
      <c r="AQ65" s="530">
        <f t="shared" si="1"/>
        <v>109104</v>
      </c>
      <c r="AR65" s="530"/>
      <c r="AS65" s="530"/>
      <c r="AT65" s="530"/>
      <c r="AU65" s="530"/>
      <c r="AV65" s="530"/>
      <c r="AW65" s="530"/>
      <c r="AX65" s="530"/>
      <c r="AY65" s="531"/>
      <c r="AZ65" s="532"/>
      <c r="BA65" s="532"/>
      <c r="BB65" s="532"/>
      <c r="BC65" s="532"/>
      <c r="BD65" s="532"/>
      <c r="BE65" s="532"/>
      <c r="BF65" s="533"/>
      <c r="BG65" s="534">
        <v>2272</v>
      </c>
      <c r="BH65" s="534"/>
      <c r="BI65" s="534"/>
      <c r="BJ65" s="534"/>
      <c r="BK65" s="534"/>
      <c r="BL65" s="534"/>
      <c r="BM65" s="534"/>
      <c r="BN65" s="534"/>
      <c r="BO65" s="535">
        <f t="shared" si="3"/>
        <v>15153.333333333334</v>
      </c>
      <c r="BP65" s="536"/>
      <c r="BQ65" s="536"/>
      <c r="BR65" s="536"/>
      <c r="BS65" s="536"/>
      <c r="BT65" s="536"/>
      <c r="BU65" s="536"/>
      <c r="BV65" s="537"/>
      <c r="BW65" s="534"/>
      <c r="BX65" s="534"/>
      <c r="BY65" s="534"/>
      <c r="BZ65" s="534"/>
      <c r="CA65" s="534"/>
      <c r="CB65" s="534"/>
      <c r="CC65" s="534"/>
      <c r="CD65" s="534"/>
      <c r="CE65" s="534"/>
      <c r="CF65" s="534"/>
      <c r="CG65" s="534"/>
      <c r="CH65" s="534"/>
      <c r="CI65" s="534"/>
      <c r="CJ65" s="534"/>
      <c r="CK65" s="534"/>
      <c r="CL65" s="534"/>
      <c r="CM65" s="534"/>
      <c r="CN65" s="534"/>
      <c r="CO65" s="534"/>
      <c r="CP65" s="534"/>
      <c r="CQ65" s="534"/>
      <c r="CR65" s="534"/>
      <c r="CS65" s="534"/>
      <c r="CT65" s="534"/>
      <c r="CU65" s="534"/>
      <c r="CV65" s="530">
        <f t="shared" si="0"/>
        <v>126529.33333333333</v>
      </c>
      <c r="CW65" s="530"/>
      <c r="CX65" s="530"/>
      <c r="CY65" s="530"/>
      <c r="CZ65" s="530"/>
      <c r="DA65" s="530"/>
      <c r="DB65" s="530"/>
      <c r="DC65" s="530"/>
      <c r="DD65" s="530"/>
      <c r="DE65" s="538"/>
    </row>
    <row r="66" spans="1:121" s="2" customFormat="1" ht="23.25" customHeight="1">
      <c r="A66" s="579" t="s">
        <v>1206</v>
      </c>
      <c r="B66" s="580"/>
      <c r="C66" s="580"/>
      <c r="D66" s="580"/>
      <c r="E66" s="580"/>
      <c r="F66" s="580"/>
      <c r="G66" s="580"/>
      <c r="H66" s="580"/>
      <c r="I66" s="580"/>
      <c r="J66" s="580"/>
      <c r="K66" s="580"/>
      <c r="L66" s="580"/>
      <c r="M66" s="580"/>
      <c r="N66" s="580"/>
      <c r="O66" s="581"/>
      <c r="P66" s="589" t="s">
        <v>1202</v>
      </c>
      <c r="Q66" s="590"/>
      <c r="R66" s="590"/>
      <c r="S66" s="590"/>
      <c r="T66" s="590"/>
      <c r="U66" s="590"/>
      <c r="V66" s="590"/>
      <c r="W66" s="590"/>
      <c r="X66" s="590"/>
      <c r="Y66" s="590"/>
      <c r="Z66" s="590"/>
      <c r="AA66" s="590"/>
      <c r="AB66" s="590"/>
      <c r="AC66" s="591"/>
      <c r="AD66" s="525">
        <v>401</v>
      </c>
      <c r="AE66" s="525"/>
      <c r="AF66" s="525"/>
      <c r="AG66" s="526">
        <v>1</v>
      </c>
      <c r="AH66" s="526"/>
      <c r="AI66" s="526"/>
      <c r="AJ66" s="526"/>
      <c r="AK66" s="527">
        <v>8986</v>
      </c>
      <c r="AL66" s="528"/>
      <c r="AM66" s="528"/>
      <c r="AN66" s="528"/>
      <c r="AO66" s="528"/>
      <c r="AP66" s="529"/>
      <c r="AQ66" s="530">
        <f t="shared" si="1"/>
        <v>107832</v>
      </c>
      <c r="AR66" s="530"/>
      <c r="AS66" s="530"/>
      <c r="AT66" s="530"/>
      <c r="AU66" s="530"/>
      <c r="AV66" s="530"/>
      <c r="AW66" s="530"/>
      <c r="AX66" s="530"/>
      <c r="AY66" s="531"/>
      <c r="AZ66" s="532"/>
      <c r="BA66" s="532"/>
      <c r="BB66" s="532"/>
      <c r="BC66" s="532"/>
      <c r="BD66" s="532"/>
      <c r="BE66" s="532"/>
      <c r="BF66" s="533"/>
      <c r="BG66" s="534">
        <v>2246</v>
      </c>
      <c r="BH66" s="534"/>
      <c r="BI66" s="534"/>
      <c r="BJ66" s="534"/>
      <c r="BK66" s="534"/>
      <c r="BL66" s="534"/>
      <c r="BM66" s="534"/>
      <c r="BN66" s="534"/>
      <c r="BO66" s="535">
        <f t="shared" si="3"/>
        <v>14976.666666666668</v>
      </c>
      <c r="BP66" s="536"/>
      <c r="BQ66" s="536"/>
      <c r="BR66" s="536"/>
      <c r="BS66" s="536"/>
      <c r="BT66" s="536"/>
      <c r="BU66" s="536"/>
      <c r="BV66" s="537"/>
      <c r="BW66" s="534"/>
      <c r="BX66" s="534"/>
      <c r="BY66" s="534"/>
      <c r="BZ66" s="534"/>
      <c r="CA66" s="534"/>
      <c r="CB66" s="534"/>
      <c r="CC66" s="534"/>
      <c r="CD66" s="534"/>
      <c r="CE66" s="534"/>
      <c r="CF66" s="534"/>
      <c r="CG66" s="534"/>
      <c r="CH66" s="534"/>
      <c r="CI66" s="534"/>
      <c r="CJ66" s="534"/>
      <c r="CK66" s="534"/>
      <c r="CL66" s="534"/>
      <c r="CM66" s="534"/>
      <c r="CN66" s="534"/>
      <c r="CO66" s="534"/>
      <c r="CP66" s="534"/>
      <c r="CQ66" s="534"/>
      <c r="CR66" s="534"/>
      <c r="CS66" s="534"/>
      <c r="CT66" s="534"/>
      <c r="CU66" s="534"/>
      <c r="CV66" s="530">
        <f t="shared" si="0"/>
        <v>125054.66666666667</v>
      </c>
      <c r="CW66" s="530"/>
      <c r="CX66" s="530"/>
      <c r="CY66" s="530"/>
      <c r="CZ66" s="530"/>
      <c r="DA66" s="530"/>
      <c r="DB66" s="530"/>
      <c r="DC66" s="530"/>
      <c r="DD66" s="530"/>
      <c r="DE66" s="538"/>
    </row>
    <row r="67" spans="1:121" s="2" customFormat="1" ht="23.25" customHeight="1">
      <c r="A67" s="579" t="s">
        <v>1207</v>
      </c>
      <c r="B67" s="580"/>
      <c r="C67" s="580"/>
      <c r="D67" s="580"/>
      <c r="E67" s="580"/>
      <c r="F67" s="580"/>
      <c r="G67" s="580"/>
      <c r="H67" s="580"/>
      <c r="I67" s="580"/>
      <c r="J67" s="580"/>
      <c r="K67" s="580"/>
      <c r="L67" s="580"/>
      <c r="M67" s="580"/>
      <c r="N67" s="580"/>
      <c r="O67" s="581"/>
      <c r="P67" s="589" t="s">
        <v>1202</v>
      </c>
      <c r="Q67" s="590"/>
      <c r="R67" s="590"/>
      <c r="S67" s="590"/>
      <c r="T67" s="590"/>
      <c r="U67" s="590"/>
      <c r="V67" s="590"/>
      <c r="W67" s="590"/>
      <c r="X67" s="590"/>
      <c r="Y67" s="590"/>
      <c r="Z67" s="590"/>
      <c r="AA67" s="590"/>
      <c r="AB67" s="590"/>
      <c r="AC67" s="591"/>
      <c r="AD67" s="525">
        <v>401</v>
      </c>
      <c r="AE67" s="525"/>
      <c r="AF67" s="525"/>
      <c r="AG67" s="526">
        <v>1</v>
      </c>
      <c r="AH67" s="526"/>
      <c r="AI67" s="526"/>
      <c r="AJ67" s="526"/>
      <c r="AK67" s="527">
        <v>5454</v>
      </c>
      <c r="AL67" s="528"/>
      <c r="AM67" s="528"/>
      <c r="AN67" s="528"/>
      <c r="AO67" s="528"/>
      <c r="AP67" s="529"/>
      <c r="AQ67" s="530">
        <f t="shared" si="1"/>
        <v>65448</v>
      </c>
      <c r="AR67" s="530"/>
      <c r="AS67" s="530"/>
      <c r="AT67" s="530"/>
      <c r="AU67" s="530"/>
      <c r="AV67" s="530"/>
      <c r="AW67" s="530"/>
      <c r="AX67" s="530"/>
      <c r="AY67" s="531"/>
      <c r="AZ67" s="532"/>
      <c r="BA67" s="532"/>
      <c r="BB67" s="532"/>
      <c r="BC67" s="532"/>
      <c r="BD67" s="532"/>
      <c r="BE67" s="532"/>
      <c r="BF67" s="533"/>
      <c r="BG67" s="534">
        <v>1364</v>
      </c>
      <c r="BH67" s="534"/>
      <c r="BI67" s="534"/>
      <c r="BJ67" s="534"/>
      <c r="BK67" s="534"/>
      <c r="BL67" s="534"/>
      <c r="BM67" s="534"/>
      <c r="BN67" s="534"/>
      <c r="BO67" s="535">
        <f t="shared" si="3"/>
        <v>9090</v>
      </c>
      <c r="BP67" s="536"/>
      <c r="BQ67" s="536"/>
      <c r="BR67" s="536"/>
      <c r="BS67" s="536"/>
      <c r="BT67" s="536"/>
      <c r="BU67" s="536"/>
      <c r="BV67" s="537"/>
      <c r="BW67" s="534"/>
      <c r="BX67" s="534"/>
      <c r="BY67" s="534"/>
      <c r="BZ67" s="534"/>
      <c r="CA67" s="534"/>
      <c r="CB67" s="534"/>
      <c r="CC67" s="534"/>
      <c r="CD67" s="534"/>
      <c r="CE67" s="534"/>
      <c r="CF67" s="534"/>
      <c r="CG67" s="534"/>
      <c r="CH67" s="534"/>
      <c r="CI67" s="534"/>
      <c r="CJ67" s="534"/>
      <c r="CK67" s="534"/>
      <c r="CL67" s="534"/>
      <c r="CM67" s="534"/>
      <c r="CN67" s="534"/>
      <c r="CO67" s="534"/>
      <c r="CP67" s="534"/>
      <c r="CQ67" s="534"/>
      <c r="CR67" s="534"/>
      <c r="CS67" s="534"/>
      <c r="CT67" s="534"/>
      <c r="CU67" s="534"/>
      <c r="CV67" s="530">
        <f t="shared" si="0"/>
        <v>75902</v>
      </c>
      <c r="CW67" s="530"/>
      <c r="CX67" s="530"/>
      <c r="CY67" s="530"/>
      <c r="CZ67" s="530"/>
      <c r="DA67" s="530"/>
      <c r="DB67" s="530"/>
      <c r="DC67" s="530"/>
      <c r="DD67" s="530"/>
      <c r="DE67" s="538"/>
    </row>
    <row r="68" spans="1:121" s="2" customFormat="1" ht="23.25" customHeight="1">
      <c r="A68" s="579" t="s">
        <v>1208</v>
      </c>
      <c r="B68" s="580"/>
      <c r="C68" s="580"/>
      <c r="D68" s="580"/>
      <c r="E68" s="580"/>
      <c r="F68" s="580"/>
      <c r="G68" s="580"/>
      <c r="H68" s="580"/>
      <c r="I68" s="580"/>
      <c r="J68" s="580"/>
      <c r="K68" s="580"/>
      <c r="L68" s="580"/>
      <c r="M68" s="580"/>
      <c r="N68" s="580"/>
      <c r="O68" s="581"/>
      <c r="P68" s="589" t="s">
        <v>1202</v>
      </c>
      <c r="Q68" s="590"/>
      <c r="R68" s="590"/>
      <c r="S68" s="590"/>
      <c r="T68" s="590"/>
      <c r="U68" s="590"/>
      <c r="V68" s="590"/>
      <c r="W68" s="590"/>
      <c r="X68" s="590"/>
      <c r="Y68" s="590"/>
      <c r="Z68" s="590"/>
      <c r="AA68" s="590"/>
      <c r="AB68" s="590"/>
      <c r="AC68" s="591"/>
      <c r="AD68" s="525">
        <v>401</v>
      </c>
      <c r="AE68" s="525"/>
      <c r="AF68" s="525"/>
      <c r="AG68" s="526">
        <v>1</v>
      </c>
      <c r="AH68" s="526"/>
      <c r="AI68" s="526"/>
      <c r="AJ68" s="526"/>
      <c r="AK68" s="527">
        <v>2810</v>
      </c>
      <c r="AL68" s="528"/>
      <c r="AM68" s="528"/>
      <c r="AN68" s="528"/>
      <c r="AO68" s="528"/>
      <c r="AP68" s="529"/>
      <c r="AQ68" s="530">
        <f t="shared" si="1"/>
        <v>33720</v>
      </c>
      <c r="AR68" s="530"/>
      <c r="AS68" s="530"/>
      <c r="AT68" s="530"/>
      <c r="AU68" s="530"/>
      <c r="AV68" s="530"/>
      <c r="AW68" s="530"/>
      <c r="AX68" s="530"/>
      <c r="AY68" s="531"/>
      <c r="AZ68" s="532"/>
      <c r="BA68" s="532"/>
      <c r="BB68" s="532"/>
      <c r="BC68" s="532"/>
      <c r="BD68" s="532"/>
      <c r="BE68" s="532"/>
      <c r="BF68" s="533"/>
      <c r="BG68" s="534">
        <v>702</v>
      </c>
      <c r="BH68" s="534"/>
      <c r="BI68" s="534"/>
      <c r="BJ68" s="534"/>
      <c r="BK68" s="534"/>
      <c r="BL68" s="534"/>
      <c r="BM68" s="534"/>
      <c r="BN68" s="534"/>
      <c r="BO68" s="535">
        <f t="shared" si="3"/>
        <v>4683.3333333333339</v>
      </c>
      <c r="BP68" s="536"/>
      <c r="BQ68" s="536"/>
      <c r="BR68" s="536"/>
      <c r="BS68" s="536"/>
      <c r="BT68" s="536"/>
      <c r="BU68" s="536"/>
      <c r="BV68" s="537"/>
      <c r="BW68" s="534"/>
      <c r="BX68" s="534"/>
      <c r="BY68" s="534"/>
      <c r="BZ68" s="534"/>
      <c r="CA68" s="534"/>
      <c r="CB68" s="534"/>
      <c r="CC68" s="534"/>
      <c r="CD68" s="534"/>
      <c r="CE68" s="534"/>
      <c r="CF68" s="534"/>
      <c r="CG68" s="534"/>
      <c r="CH68" s="534"/>
      <c r="CI68" s="534"/>
      <c r="CJ68" s="534"/>
      <c r="CK68" s="534"/>
      <c r="CL68" s="534"/>
      <c r="CM68" s="534"/>
      <c r="CN68" s="534"/>
      <c r="CO68" s="534"/>
      <c r="CP68" s="534"/>
      <c r="CQ68" s="534"/>
      <c r="CR68" s="534"/>
      <c r="CS68" s="534"/>
      <c r="CT68" s="534"/>
      <c r="CU68" s="534"/>
      <c r="CV68" s="530">
        <f t="shared" si="0"/>
        <v>39105.333333333336</v>
      </c>
      <c r="CW68" s="530"/>
      <c r="CX68" s="530"/>
      <c r="CY68" s="530"/>
      <c r="CZ68" s="530"/>
      <c r="DA68" s="530"/>
      <c r="DB68" s="530"/>
      <c r="DC68" s="530"/>
      <c r="DD68" s="530"/>
      <c r="DE68" s="538"/>
    </row>
    <row r="69" spans="1:121" s="2" customFormat="1" ht="23.25" customHeight="1">
      <c r="A69" s="522" t="s">
        <v>1207</v>
      </c>
      <c r="B69" s="523"/>
      <c r="C69" s="523"/>
      <c r="D69" s="523"/>
      <c r="E69" s="523"/>
      <c r="F69" s="523"/>
      <c r="G69" s="523"/>
      <c r="H69" s="523"/>
      <c r="I69" s="523"/>
      <c r="J69" s="523"/>
      <c r="K69" s="523"/>
      <c r="L69" s="523"/>
      <c r="M69" s="523"/>
      <c r="N69" s="523"/>
      <c r="O69" s="523"/>
      <c r="P69" s="589" t="s">
        <v>1202</v>
      </c>
      <c r="Q69" s="590"/>
      <c r="R69" s="590"/>
      <c r="S69" s="590"/>
      <c r="T69" s="590"/>
      <c r="U69" s="590"/>
      <c r="V69" s="590"/>
      <c r="W69" s="590"/>
      <c r="X69" s="590"/>
      <c r="Y69" s="590"/>
      <c r="Z69" s="590"/>
      <c r="AA69" s="590"/>
      <c r="AB69" s="590"/>
      <c r="AC69" s="591"/>
      <c r="AD69" s="525">
        <v>401</v>
      </c>
      <c r="AE69" s="525"/>
      <c r="AF69" s="525"/>
      <c r="AG69" s="526">
        <v>1</v>
      </c>
      <c r="AH69" s="526"/>
      <c r="AI69" s="526"/>
      <c r="AJ69" s="526"/>
      <c r="AK69" s="527">
        <v>2990</v>
      </c>
      <c r="AL69" s="528"/>
      <c r="AM69" s="528"/>
      <c r="AN69" s="528"/>
      <c r="AO69" s="528"/>
      <c r="AP69" s="529"/>
      <c r="AQ69" s="530">
        <f t="shared" si="1"/>
        <v>35880</v>
      </c>
      <c r="AR69" s="530"/>
      <c r="AS69" s="530"/>
      <c r="AT69" s="530"/>
      <c r="AU69" s="530"/>
      <c r="AV69" s="530"/>
      <c r="AW69" s="530"/>
      <c r="AX69" s="530"/>
      <c r="AY69" s="531"/>
      <c r="AZ69" s="532"/>
      <c r="BA69" s="532"/>
      <c r="BB69" s="532"/>
      <c r="BC69" s="532"/>
      <c r="BD69" s="532"/>
      <c r="BE69" s="532"/>
      <c r="BF69" s="533"/>
      <c r="BG69" s="534">
        <v>748</v>
      </c>
      <c r="BH69" s="534"/>
      <c r="BI69" s="534"/>
      <c r="BJ69" s="534"/>
      <c r="BK69" s="534"/>
      <c r="BL69" s="534"/>
      <c r="BM69" s="534"/>
      <c r="BN69" s="534"/>
      <c r="BO69" s="535">
        <f t="shared" si="3"/>
        <v>4983.3333333333339</v>
      </c>
      <c r="BP69" s="536"/>
      <c r="BQ69" s="536"/>
      <c r="BR69" s="536"/>
      <c r="BS69" s="536"/>
      <c r="BT69" s="536"/>
      <c r="BU69" s="536"/>
      <c r="BV69" s="537"/>
      <c r="BW69" s="534"/>
      <c r="BX69" s="534"/>
      <c r="BY69" s="534"/>
      <c r="BZ69" s="534"/>
      <c r="CA69" s="534"/>
      <c r="CB69" s="534"/>
      <c r="CC69" s="534"/>
      <c r="CD69" s="534"/>
      <c r="CE69" s="534"/>
      <c r="CF69" s="534"/>
      <c r="CG69" s="534"/>
      <c r="CH69" s="534"/>
      <c r="CI69" s="534"/>
      <c r="CJ69" s="534"/>
      <c r="CK69" s="534"/>
      <c r="CL69" s="534"/>
      <c r="CM69" s="534"/>
      <c r="CN69" s="534"/>
      <c r="CO69" s="534"/>
      <c r="CP69" s="534"/>
      <c r="CQ69" s="534"/>
      <c r="CR69" s="534"/>
      <c r="CS69" s="534"/>
      <c r="CT69" s="534"/>
      <c r="CU69" s="534"/>
      <c r="CV69" s="530">
        <f t="shared" si="0"/>
        <v>41611.333333333336</v>
      </c>
      <c r="CW69" s="530"/>
      <c r="CX69" s="530"/>
      <c r="CY69" s="530"/>
      <c r="CZ69" s="530"/>
      <c r="DA69" s="530"/>
      <c r="DB69" s="530"/>
      <c r="DC69" s="530"/>
      <c r="DD69" s="530"/>
      <c r="DE69" s="538"/>
      <c r="DI69" s="593"/>
      <c r="DJ69" s="594"/>
      <c r="DK69" s="594"/>
      <c r="DL69" s="594"/>
      <c r="DM69" s="594"/>
      <c r="DN69" s="594"/>
      <c r="DO69" s="594"/>
      <c r="DP69" s="594"/>
      <c r="DQ69" s="594"/>
    </row>
    <row r="70" spans="1:121" s="2" customFormat="1" ht="23.25" customHeight="1">
      <c r="A70" s="522" t="s">
        <v>1207</v>
      </c>
      <c r="B70" s="523"/>
      <c r="C70" s="523"/>
      <c r="D70" s="523"/>
      <c r="E70" s="523"/>
      <c r="F70" s="523"/>
      <c r="G70" s="523"/>
      <c r="H70" s="523"/>
      <c r="I70" s="523"/>
      <c r="J70" s="523"/>
      <c r="K70" s="523"/>
      <c r="L70" s="523"/>
      <c r="M70" s="523"/>
      <c r="N70" s="523"/>
      <c r="O70" s="523"/>
      <c r="P70" s="589" t="s">
        <v>1202</v>
      </c>
      <c r="Q70" s="590"/>
      <c r="R70" s="590"/>
      <c r="S70" s="590"/>
      <c r="T70" s="590"/>
      <c r="U70" s="590"/>
      <c r="V70" s="590"/>
      <c r="W70" s="590"/>
      <c r="X70" s="590"/>
      <c r="Y70" s="590"/>
      <c r="Z70" s="590"/>
      <c r="AA70" s="590"/>
      <c r="AB70" s="590"/>
      <c r="AC70" s="591"/>
      <c r="AD70" s="525">
        <v>401</v>
      </c>
      <c r="AE70" s="525"/>
      <c r="AF70" s="525"/>
      <c r="AG70" s="526">
        <v>1</v>
      </c>
      <c r="AH70" s="526"/>
      <c r="AI70" s="526"/>
      <c r="AJ70" s="526"/>
      <c r="AK70" s="527">
        <v>2730</v>
      </c>
      <c r="AL70" s="528"/>
      <c r="AM70" s="528"/>
      <c r="AN70" s="528"/>
      <c r="AO70" s="528"/>
      <c r="AP70" s="529"/>
      <c r="AQ70" s="530">
        <f t="shared" si="1"/>
        <v>32760</v>
      </c>
      <c r="AR70" s="530"/>
      <c r="AS70" s="530"/>
      <c r="AT70" s="530"/>
      <c r="AU70" s="530"/>
      <c r="AV70" s="530"/>
      <c r="AW70" s="530"/>
      <c r="AX70" s="530"/>
      <c r="AY70" s="531"/>
      <c r="AZ70" s="532"/>
      <c r="BA70" s="532"/>
      <c r="BB70" s="532"/>
      <c r="BC70" s="532"/>
      <c r="BD70" s="532"/>
      <c r="BE70" s="532"/>
      <c r="BF70" s="533"/>
      <c r="BG70" s="534">
        <v>682</v>
      </c>
      <c r="BH70" s="534"/>
      <c r="BI70" s="534"/>
      <c r="BJ70" s="534"/>
      <c r="BK70" s="534"/>
      <c r="BL70" s="534"/>
      <c r="BM70" s="534"/>
      <c r="BN70" s="534"/>
      <c r="BO70" s="535">
        <f t="shared" si="3"/>
        <v>4550</v>
      </c>
      <c r="BP70" s="536"/>
      <c r="BQ70" s="536"/>
      <c r="BR70" s="536"/>
      <c r="BS70" s="536"/>
      <c r="BT70" s="536"/>
      <c r="BU70" s="536"/>
      <c r="BV70" s="537"/>
      <c r="BW70" s="534"/>
      <c r="BX70" s="534"/>
      <c r="BY70" s="534"/>
      <c r="BZ70" s="534"/>
      <c r="CA70" s="534"/>
      <c r="CB70" s="534"/>
      <c r="CC70" s="534"/>
      <c r="CD70" s="534"/>
      <c r="CE70" s="534"/>
      <c r="CF70" s="534"/>
      <c r="CG70" s="534"/>
      <c r="CH70" s="534"/>
      <c r="CI70" s="534"/>
      <c r="CJ70" s="534"/>
      <c r="CK70" s="534"/>
      <c r="CL70" s="534"/>
      <c r="CM70" s="534"/>
      <c r="CN70" s="534"/>
      <c r="CO70" s="534"/>
      <c r="CP70" s="534"/>
      <c r="CQ70" s="534"/>
      <c r="CR70" s="534"/>
      <c r="CS70" s="534"/>
      <c r="CT70" s="534"/>
      <c r="CU70" s="534"/>
      <c r="CV70" s="530">
        <f t="shared" si="0"/>
        <v>37992</v>
      </c>
      <c r="CW70" s="530"/>
      <c r="CX70" s="530"/>
      <c r="CY70" s="530"/>
      <c r="CZ70" s="530"/>
      <c r="DA70" s="530"/>
      <c r="DB70" s="530"/>
      <c r="DC70" s="530"/>
      <c r="DD70" s="530"/>
      <c r="DE70" s="538"/>
    </row>
    <row r="71" spans="1:121" s="2" customFormat="1" ht="23.25" customHeight="1">
      <c r="A71" s="522" t="s">
        <v>1209</v>
      </c>
      <c r="B71" s="523"/>
      <c r="C71" s="523"/>
      <c r="D71" s="523"/>
      <c r="E71" s="523"/>
      <c r="F71" s="523"/>
      <c r="G71" s="523"/>
      <c r="H71" s="523"/>
      <c r="I71" s="523"/>
      <c r="J71" s="523"/>
      <c r="K71" s="523"/>
      <c r="L71" s="523"/>
      <c r="M71" s="523"/>
      <c r="N71" s="523"/>
      <c r="O71" s="523"/>
      <c r="P71" s="589" t="s">
        <v>1202</v>
      </c>
      <c r="Q71" s="590"/>
      <c r="R71" s="590"/>
      <c r="S71" s="590"/>
      <c r="T71" s="590"/>
      <c r="U71" s="590"/>
      <c r="V71" s="590"/>
      <c r="W71" s="590"/>
      <c r="X71" s="590"/>
      <c r="Y71" s="590"/>
      <c r="Z71" s="590"/>
      <c r="AA71" s="590"/>
      <c r="AB71" s="590"/>
      <c r="AC71" s="591"/>
      <c r="AD71" s="525">
        <v>401</v>
      </c>
      <c r="AE71" s="525"/>
      <c r="AF71" s="525"/>
      <c r="AG71" s="526">
        <v>1</v>
      </c>
      <c r="AH71" s="526"/>
      <c r="AI71" s="526"/>
      <c r="AJ71" s="526"/>
      <c r="AK71" s="527">
        <v>2706</v>
      </c>
      <c r="AL71" s="528"/>
      <c r="AM71" s="528"/>
      <c r="AN71" s="528"/>
      <c r="AO71" s="528"/>
      <c r="AP71" s="529"/>
      <c r="AQ71" s="530">
        <f t="shared" si="1"/>
        <v>32472</v>
      </c>
      <c r="AR71" s="530"/>
      <c r="AS71" s="530"/>
      <c r="AT71" s="530"/>
      <c r="AU71" s="530"/>
      <c r="AV71" s="530"/>
      <c r="AW71" s="530"/>
      <c r="AX71" s="530"/>
      <c r="AY71" s="531"/>
      <c r="AZ71" s="532"/>
      <c r="BA71" s="532"/>
      <c r="BB71" s="532"/>
      <c r="BC71" s="532"/>
      <c r="BD71" s="532"/>
      <c r="BE71" s="532"/>
      <c r="BF71" s="533"/>
      <c r="BG71" s="534">
        <v>676</v>
      </c>
      <c r="BH71" s="534"/>
      <c r="BI71" s="534"/>
      <c r="BJ71" s="534"/>
      <c r="BK71" s="534"/>
      <c r="BL71" s="534"/>
      <c r="BM71" s="534"/>
      <c r="BN71" s="534"/>
      <c r="BO71" s="535">
        <f t="shared" si="3"/>
        <v>4510</v>
      </c>
      <c r="BP71" s="536"/>
      <c r="BQ71" s="536"/>
      <c r="BR71" s="536"/>
      <c r="BS71" s="536"/>
      <c r="BT71" s="536"/>
      <c r="BU71" s="536"/>
      <c r="BV71" s="537"/>
      <c r="BW71" s="534"/>
      <c r="BX71" s="534"/>
      <c r="BY71" s="534"/>
      <c r="BZ71" s="534"/>
      <c r="CA71" s="534"/>
      <c r="CB71" s="534"/>
      <c r="CC71" s="534"/>
      <c r="CD71" s="534"/>
      <c r="CE71" s="534"/>
      <c r="CF71" s="534"/>
      <c r="CG71" s="534"/>
      <c r="CH71" s="534"/>
      <c r="CI71" s="534"/>
      <c r="CJ71" s="534"/>
      <c r="CK71" s="534"/>
      <c r="CL71" s="534"/>
      <c r="CM71" s="534"/>
      <c r="CN71" s="534"/>
      <c r="CO71" s="534"/>
      <c r="CP71" s="534"/>
      <c r="CQ71" s="534"/>
      <c r="CR71" s="534"/>
      <c r="CS71" s="534"/>
      <c r="CT71" s="534"/>
      <c r="CU71" s="534"/>
      <c r="CV71" s="530">
        <f t="shared" si="0"/>
        <v>37658</v>
      </c>
      <c r="CW71" s="530"/>
      <c r="CX71" s="530"/>
      <c r="CY71" s="530"/>
      <c r="CZ71" s="530"/>
      <c r="DA71" s="530"/>
      <c r="DB71" s="530"/>
      <c r="DC71" s="530"/>
      <c r="DD71" s="530"/>
      <c r="DE71" s="538"/>
    </row>
    <row r="72" spans="1:121" s="2" customFormat="1" ht="23.25" customHeight="1">
      <c r="A72" s="522" t="s">
        <v>1210</v>
      </c>
      <c r="B72" s="523"/>
      <c r="C72" s="523"/>
      <c r="D72" s="523"/>
      <c r="E72" s="523"/>
      <c r="F72" s="523"/>
      <c r="G72" s="523"/>
      <c r="H72" s="523"/>
      <c r="I72" s="523"/>
      <c r="J72" s="523"/>
      <c r="K72" s="523"/>
      <c r="L72" s="523"/>
      <c r="M72" s="523"/>
      <c r="N72" s="523"/>
      <c r="O72" s="523"/>
      <c r="P72" s="589" t="s">
        <v>1202</v>
      </c>
      <c r="Q72" s="590"/>
      <c r="R72" s="590"/>
      <c r="S72" s="590"/>
      <c r="T72" s="590"/>
      <c r="U72" s="590"/>
      <c r="V72" s="590"/>
      <c r="W72" s="590"/>
      <c r="X72" s="590"/>
      <c r="Y72" s="590"/>
      <c r="Z72" s="590"/>
      <c r="AA72" s="590"/>
      <c r="AB72" s="590"/>
      <c r="AC72" s="591"/>
      <c r="AD72" s="525">
        <v>401</v>
      </c>
      <c r="AE72" s="525"/>
      <c r="AF72" s="525"/>
      <c r="AG72" s="526">
        <v>1</v>
      </c>
      <c r="AH72" s="526"/>
      <c r="AI72" s="526"/>
      <c r="AJ72" s="526"/>
      <c r="AK72" s="527">
        <v>4724</v>
      </c>
      <c r="AL72" s="528"/>
      <c r="AM72" s="528"/>
      <c r="AN72" s="528"/>
      <c r="AO72" s="528"/>
      <c r="AP72" s="529"/>
      <c r="AQ72" s="530">
        <f t="shared" ref="AQ72:AQ238" si="7">AG72*AK72*12</f>
        <v>56688</v>
      </c>
      <c r="AR72" s="530"/>
      <c r="AS72" s="530"/>
      <c r="AT72" s="530"/>
      <c r="AU72" s="530"/>
      <c r="AV72" s="530"/>
      <c r="AW72" s="530"/>
      <c r="AX72" s="530"/>
      <c r="AY72" s="531"/>
      <c r="AZ72" s="532"/>
      <c r="BA72" s="532"/>
      <c r="BB72" s="532"/>
      <c r="BC72" s="532"/>
      <c r="BD72" s="532"/>
      <c r="BE72" s="532"/>
      <c r="BF72" s="533"/>
      <c r="BG72" s="534">
        <v>1180</v>
      </c>
      <c r="BH72" s="534"/>
      <c r="BI72" s="534"/>
      <c r="BJ72" s="534"/>
      <c r="BK72" s="534"/>
      <c r="BL72" s="534"/>
      <c r="BM72" s="534"/>
      <c r="BN72" s="534"/>
      <c r="BO72" s="535">
        <f t="shared" si="3"/>
        <v>7873.333333333333</v>
      </c>
      <c r="BP72" s="536"/>
      <c r="BQ72" s="536"/>
      <c r="BR72" s="536"/>
      <c r="BS72" s="536"/>
      <c r="BT72" s="536"/>
      <c r="BU72" s="536"/>
      <c r="BV72" s="537"/>
      <c r="BW72" s="534"/>
      <c r="BX72" s="534"/>
      <c r="BY72" s="534"/>
      <c r="BZ72" s="534"/>
      <c r="CA72" s="534"/>
      <c r="CB72" s="534"/>
      <c r="CC72" s="534"/>
      <c r="CD72" s="534"/>
      <c r="CE72" s="534"/>
      <c r="CF72" s="534"/>
      <c r="CG72" s="534"/>
      <c r="CH72" s="534"/>
      <c r="CI72" s="534"/>
      <c r="CJ72" s="534"/>
      <c r="CK72" s="534"/>
      <c r="CL72" s="534"/>
      <c r="CM72" s="534"/>
      <c r="CN72" s="534"/>
      <c r="CO72" s="534"/>
      <c r="CP72" s="534"/>
      <c r="CQ72" s="534"/>
      <c r="CR72" s="534"/>
      <c r="CS72" s="534"/>
      <c r="CT72" s="534"/>
      <c r="CU72" s="534"/>
      <c r="CV72" s="530">
        <f t="shared" ref="CV72:CV238" si="8">SUM(AQ72:CU72)</f>
        <v>65741.333333333328</v>
      </c>
      <c r="CW72" s="530"/>
      <c r="CX72" s="530"/>
      <c r="CY72" s="530"/>
      <c r="CZ72" s="530"/>
      <c r="DA72" s="530"/>
      <c r="DB72" s="530"/>
      <c r="DC72" s="530"/>
      <c r="DD72" s="530"/>
      <c r="DE72" s="538"/>
    </row>
    <row r="73" spans="1:121" s="2" customFormat="1" ht="23.25" customHeight="1">
      <c r="A73" s="522" t="s">
        <v>1211</v>
      </c>
      <c r="B73" s="523"/>
      <c r="C73" s="523"/>
      <c r="D73" s="523"/>
      <c r="E73" s="523"/>
      <c r="F73" s="523"/>
      <c r="G73" s="523"/>
      <c r="H73" s="523"/>
      <c r="I73" s="523"/>
      <c r="J73" s="523"/>
      <c r="K73" s="523"/>
      <c r="L73" s="523"/>
      <c r="M73" s="523"/>
      <c r="N73" s="523"/>
      <c r="O73" s="523"/>
      <c r="P73" s="589" t="s">
        <v>1202</v>
      </c>
      <c r="Q73" s="590"/>
      <c r="R73" s="590"/>
      <c r="S73" s="590"/>
      <c r="T73" s="590"/>
      <c r="U73" s="590"/>
      <c r="V73" s="590"/>
      <c r="W73" s="590"/>
      <c r="X73" s="590"/>
      <c r="Y73" s="590"/>
      <c r="Z73" s="590"/>
      <c r="AA73" s="590"/>
      <c r="AB73" s="590"/>
      <c r="AC73" s="591"/>
      <c r="AD73" s="525">
        <v>401</v>
      </c>
      <c r="AE73" s="525"/>
      <c r="AF73" s="525"/>
      <c r="AG73" s="526">
        <v>1</v>
      </c>
      <c r="AH73" s="526"/>
      <c r="AI73" s="526"/>
      <c r="AJ73" s="526"/>
      <c r="AK73" s="527">
        <v>3998</v>
      </c>
      <c r="AL73" s="528"/>
      <c r="AM73" s="528"/>
      <c r="AN73" s="528"/>
      <c r="AO73" s="528"/>
      <c r="AP73" s="529"/>
      <c r="AQ73" s="530">
        <f t="shared" si="7"/>
        <v>47976</v>
      </c>
      <c r="AR73" s="530"/>
      <c r="AS73" s="530"/>
      <c r="AT73" s="530"/>
      <c r="AU73" s="530"/>
      <c r="AV73" s="530"/>
      <c r="AW73" s="530"/>
      <c r="AX73" s="530"/>
      <c r="AY73" s="531"/>
      <c r="AZ73" s="532"/>
      <c r="BA73" s="532"/>
      <c r="BB73" s="532"/>
      <c r="BC73" s="532"/>
      <c r="BD73" s="532"/>
      <c r="BE73" s="532"/>
      <c r="BF73" s="533"/>
      <c r="BG73" s="534">
        <v>1000</v>
      </c>
      <c r="BH73" s="534"/>
      <c r="BI73" s="534"/>
      <c r="BJ73" s="534"/>
      <c r="BK73" s="534"/>
      <c r="BL73" s="534"/>
      <c r="BM73" s="534"/>
      <c r="BN73" s="534"/>
      <c r="BO73" s="535">
        <f t="shared" si="3"/>
        <v>6663.3333333333339</v>
      </c>
      <c r="BP73" s="536"/>
      <c r="BQ73" s="536"/>
      <c r="BR73" s="536"/>
      <c r="BS73" s="536"/>
      <c r="BT73" s="536"/>
      <c r="BU73" s="536"/>
      <c r="BV73" s="537"/>
      <c r="BW73" s="534"/>
      <c r="BX73" s="534"/>
      <c r="BY73" s="534"/>
      <c r="BZ73" s="534"/>
      <c r="CA73" s="534"/>
      <c r="CB73" s="534"/>
      <c r="CC73" s="534"/>
      <c r="CD73" s="534"/>
      <c r="CE73" s="534"/>
      <c r="CF73" s="534"/>
      <c r="CG73" s="534"/>
      <c r="CH73" s="534"/>
      <c r="CI73" s="534"/>
      <c r="CJ73" s="534"/>
      <c r="CK73" s="534"/>
      <c r="CL73" s="534"/>
      <c r="CM73" s="534"/>
      <c r="CN73" s="534"/>
      <c r="CO73" s="534"/>
      <c r="CP73" s="534"/>
      <c r="CQ73" s="534"/>
      <c r="CR73" s="534"/>
      <c r="CS73" s="534"/>
      <c r="CT73" s="534"/>
      <c r="CU73" s="534"/>
      <c r="CV73" s="530">
        <f t="shared" si="8"/>
        <v>55639.333333333336</v>
      </c>
      <c r="CW73" s="530"/>
      <c r="CX73" s="530"/>
      <c r="CY73" s="530"/>
      <c r="CZ73" s="530"/>
      <c r="DA73" s="530"/>
      <c r="DB73" s="530"/>
      <c r="DC73" s="530"/>
      <c r="DD73" s="530"/>
      <c r="DE73" s="538"/>
    </row>
    <row r="74" spans="1:121" s="2" customFormat="1" ht="23.25" customHeight="1">
      <c r="A74" s="522" t="s">
        <v>1173</v>
      </c>
      <c r="B74" s="523"/>
      <c r="C74" s="523"/>
      <c r="D74" s="523"/>
      <c r="E74" s="523"/>
      <c r="F74" s="523"/>
      <c r="G74" s="523"/>
      <c r="H74" s="523"/>
      <c r="I74" s="523"/>
      <c r="J74" s="523"/>
      <c r="K74" s="523"/>
      <c r="L74" s="523"/>
      <c r="M74" s="523"/>
      <c r="N74" s="523"/>
      <c r="O74" s="523"/>
      <c r="P74" s="589" t="s">
        <v>1202</v>
      </c>
      <c r="Q74" s="590"/>
      <c r="R74" s="590"/>
      <c r="S74" s="590"/>
      <c r="T74" s="590"/>
      <c r="U74" s="590"/>
      <c r="V74" s="590"/>
      <c r="W74" s="590"/>
      <c r="X74" s="590"/>
      <c r="Y74" s="590"/>
      <c r="Z74" s="590"/>
      <c r="AA74" s="590"/>
      <c r="AB74" s="590"/>
      <c r="AC74" s="591"/>
      <c r="AD74" s="525">
        <v>401</v>
      </c>
      <c r="AE74" s="525"/>
      <c r="AF74" s="525"/>
      <c r="AG74" s="526">
        <v>1</v>
      </c>
      <c r="AH74" s="526"/>
      <c r="AI74" s="526"/>
      <c r="AJ74" s="526"/>
      <c r="AK74" s="527">
        <v>2418</v>
      </c>
      <c r="AL74" s="528"/>
      <c r="AM74" s="528"/>
      <c r="AN74" s="528"/>
      <c r="AO74" s="528"/>
      <c r="AP74" s="529"/>
      <c r="AQ74" s="530">
        <f t="shared" si="7"/>
        <v>29016</v>
      </c>
      <c r="AR74" s="530"/>
      <c r="AS74" s="530"/>
      <c r="AT74" s="530"/>
      <c r="AU74" s="530"/>
      <c r="AV74" s="530"/>
      <c r="AW74" s="530"/>
      <c r="AX74" s="530"/>
      <c r="AY74" s="531"/>
      <c r="AZ74" s="532"/>
      <c r="BA74" s="532"/>
      <c r="BB74" s="532"/>
      <c r="BC74" s="532"/>
      <c r="BD74" s="532"/>
      <c r="BE74" s="532"/>
      <c r="BF74" s="533"/>
      <c r="BG74" s="534">
        <v>604</v>
      </c>
      <c r="BH74" s="534"/>
      <c r="BI74" s="534"/>
      <c r="BJ74" s="534"/>
      <c r="BK74" s="534"/>
      <c r="BL74" s="534"/>
      <c r="BM74" s="534"/>
      <c r="BN74" s="534"/>
      <c r="BO74" s="535">
        <f t="shared" si="3"/>
        <v>4029.9999999999995</v>
      </c>
      <c r="BP74" s="536"/>
      <c r="BQ74" s="536"/>
      <c r="BR74" s="536"/>
      <c r="BS74" s="536"/>
      <c r="BT74" s="536"/>
      <c r="BU74" s="536"/>
      <c r="BV74" s="537"/>
      <c r="BW74" s="534"/>
      <c r="BX74" s="534"/>
      <c r="BY74" s="534"/>
      <c r="BZ74" s="534"/>
      <c r="CA74" s="534"/>
      <c r="CB74" s="534"/>
      <c r="CC74" s="534"/>
      <c r="CD74" s="534"/>
      <c r="CE74" s="534"/>
      <c r="CF74" s="534"/>
      <c r="CG74" s="534"/>
      <c r="CH74" s="534"/>
      <c r="CI74" s="534"/>
      <c r="CJ74" s="534"/>
      <c r="CK74" s="534"/>
      <c r="CL74" s="534"/>
      <c r="CM74" s="534"/>
      <c r="CN74" s="534"/>
      <c r="CO74" s="534"/>
      <c r="CP74" s="534"/>
      <c r="CQ74" s="534"/>
      <c r="CR74" s="534"/>
      <c r="CS74" s="534"/>
      <c r="CT74" s="534"/>
      <c r="CU74" s="534"/>
      <c r="CV74" s="530">
        <f t="shared" si="8"/>
        <v>33650</v>
      </c>
      <c r="CW74" s="530"/>
      <c r="CX74" s="530"/>
      <c r="CY74" s="530"/>
      <c r="CZ74" s="530"/>
      <c r="DA74" s="530"/>
      <c r="DB74" s="530"/>
      <c r="DC74" s="530"/>
      <c r="DD74" s="530"/>
      <c r="DE74" s="538"/>
    </row>
    <row r="75" spans="1:121" s="2" customFormat="1" ht="23.25" customHeight="1">
      <c r="A75" s="522" t="s">
        <v>1212</v>
      </c>
      <c r="B75" s="523"/>
      <c r="C75" s="523"/>
      <c r="D75" s="523"/>
      <c r="E75" s="523"/>
      <c r="F75" s="523"/>
      <c r="G75" s="523"/>
      <c r="H75" s="523"/>
      <c r="I75" s="523"/>
      <c r="J75" s="523"/>
      <c r="K75" s="523"/>
      <c r="L75" s="523"/>
      <c r="M75" s="523"/>
      <c r="N75" s="523"/>
      <c r="O75" s="523"/>
      <c r="P75" s="524" t="s">
        <v>1213</v>
      </c>
      <c r="Q75" s="524"/>
      <c r="R75" s="524"/>
      <c r="S75" s="524"/>
      <c r="T75" s="524"/>
      <c r="U75" s="524"/>
      <c r="V75" s="524"/>
      <c r="W75" s="524"/>
      <c r="X75" s="524"/>
      <c r="Y75" s="524"/>
      <c r="Z75" s="524"/>
      <c r="AA75" s="524"/>
      <c r="AB75" s="524"/>
      <c r="AC75" s="524"/>
      <c r="AD75" s="525">
        <v>401</v>
      </c>
      <c r="AE75" s="525"/>
      <c r="AF75" s="525"/>
      <c r="AG75" s="526">
        <v>4</v>
      </c>
      <c r="AH75" s="526"/>
      <c r="AI75" s="526"/>
      <c r="AJ75" s="526"/>
      <c r="AK75" s="527">
        <v>5804</v>
      </c>
      <c r="AL75" s="528"/>
      <c r="AM75" s="528"/>
      <c r="AN75" s="528"/>
      <c r="AO75" s="528"/>
      <c r="AP75" s="529"/>
      <c r="AQ75" s="530">
        <f t="shared" si="7"/>
        <v>278592</v>
      </c>
      <c r="AR75" s="530"/>
      <c r="AS75" s="530"/>
      <c r="AT75" s="530"/>
      <c r="AU75" s="530"/>
      <c r="AV75" s="530"/>
      <c r="AW75" s="530"/>
      <c r="AX75" s="530"/>
      <c r="AY75" s="531"/>
      <c r="AZ75" s="532"/>
      <c r="BA75" s="532"/>
      <c r="BB75" s="532"/>
      <c r="BC75" s="532"/>
      <c r="BD75" s="532"/>
      <c r="BE75" s="532"/>
      <c r="BF75" s="533"/>
      <c r="BG75" s="534">
        <v>5800</v>
      </c>
      <c r="BH75" s="534"/>
      <c r="BI75" s="534"/>
      <c r="BJ75" s="534"/>
      <c r="BK75" s="534"/>
      <c r="BL75" s="534"/>
      <c r="BM75" s="534"/>
      <c r="BN75" s="534"/>
      <c r="BO75" s="535">
        <f t="shared" si="3"/>
        <v>38693.333333333336</v>
      </c>
      <c r="BP75" s="536"/>
      <c r="BQ75" s="536"/>
      <c r="BR75" s="536"/>
      <c r="BS75" s="536"/>
      <c r="BT75" s="536"/>
      <c r="BU75" s="536"/>
      <c r="BV75" s="537"/>
      <c r="BW75" s="534"/>
      <c r="BX75" s="534"/>
      <c r="BY75" s="534"/>
      <c r="BZ75" s="534"/>
      <c r="CA75" s="534"/>
      <c r="CB75" s="534"/>
      <c r="CC75" s="534"/>
      <c r="CD75" s="534"/>
      <c r="CE75" s="534"/>
      <c r="CF75" s="534"/>
      <c r="CG75" s="534"/>
      <c r="CH75" s="534"/>
      <c r="CI75" s="534"/>
      <c r="CJ75" s="534"/>
      <c r="CK75" s="534"/>
      <c r="CL75" s="534"/>
      <c r="CM75" s="534"/>
      <c r="CN75" s="534"/>
      <c r="CO75" s="534"/>
      <c r="CP75" s="534"/>
      <c r="CQ75" s="534"/>
      <c r="CR75" s="534"/>
      <c r="CS75" s="534"/>
      <c r="CT75" s="534"/>
      <c r="CU75" s="534"/>
      <c r="CV75" s="530">
        <f t="shared" si="8"/>
        <v>323085.33333333331</v>
      </c>
      <c r="CW75" s="530"/>
      <c r="CX75" s="530"/>
      <c r="CY75" s="530"/>
      <c r="CZ75" s="530"/>
      <c r="DA75" s="530"/>
      <c r="DB75" s="530"/>
      <c r="DC75" s="530"/>
      <c r="DD75" s="530"/>
      <c r="DE75" s="538"/>
    </row>
    <row r="76" spans="1:121" s="2" customFormat="1" ht="23.25" customHeight="1">
      <c r="A76" s="522" t="s">
        <v>1203</v>
      </c>
      <c r="B76" s="523"/>
      <c r="C76" s="523"/>
      <c r="D76" s="523"/>
      <c r="E76" s="523"/>
      <c r="F76" s="523"/>
      <c r="G76" s="523"/>
      <c r="H76" s="523"/>
      <c r="I76" s="523"/>
      <c r="J76" s="523"/>
      <c r="K76" s="523"/>
      <c r="L76" s="523"/>
      <c r="M76" s="523"/>
      <c r="N76" s="523"/>
      <c r="O76" s="523"/>
      <c r="P76" s="524" t="s">
        <v>1213</v>
      </c>
      <c r="Q76" s="524"/>
      <c r="R76" s="524"/>
      <c r="S76" s="524"/>
      <c r="T76" s="524"/>
      <c r="U76" s="524"/>
      <c r="V76" s="524"/>
      <c r="W76" s="524"/>
      <c r="X76" s="524"/>
      <c r="Y76" s="524"/>
      <c r="Z76" s="524"/>
      <c r="AA76" s="524"/>
      <c r="AB76" s="524"/>
      <c r="AC76" s="524"/>
      <c r="AD76" s="525">
        <v>401</v>
      </c>
      <c r="AE76" s="525"/>
      <c r="AF76" s="525"/>
      <c r="AG76" s="526">
        <v>8</v>
      </c>
      <c r="AH76" s="526"/>
      <c r="AI76" s="526"/>
      <c r="AJ76" s="526"/>
      <c r="AK76" s="527">
        <v>3728</v>
      </c>
      <c r="AL76" s="528"/>
      <c r="AM76" s="528"/>
      <c r="AN76" s="528"/>
      <c r="AO76" s="528"/>
      <c r="AP76" s="529"/>
      <c r="AQ76" s="530">
        <f t="shared" si="7"/>
        <v>357888</v>
      </c>
      <c r="AR76" s="530"/>
      <c r="AS76" s="530"/>
      <c r="AT76" s="530"/>
      <c r="AU76" s="530"/>
      <c r="AV76" s="530"/>
      <c r="AW76" s="530"/>
      <c r="AX76" s="530"/>
      <c r="AY76" s="531"/>
      <c r="AZ76" s="532"/>
      <c r="BA76" s="532"/>
      <c r="BB76" s="532"/>
      <c r="BC76" s="532"/>
      <c r="BD76" s="532"/>
      <c r="BE76" s="532"/>
      <c r="BF76" s="533"/>
      <c r="BG76" s="534">
        <v>7456</v>
      </c>
      <c r="BH76" s="534"/>
      <c r="BI76" s="534"/>
      <c r="BJ76" s="534"/>
      <c r="BK76" s="534"/>
      <c r="BL76" s="534"/>
      <c r="BM76" s="534"/>
      <c r="BN76" s="534"/>
      <c r="BO76" s="535">
        <f t="shared" si="3"/>
        <v>49706.666666666664</v>
      </c>
      <c r="BP76" s="536"/>
      <c r="BQ76" s="536"/>
      <c r="BR76" s="536"/>
      <c r="BS76" s="536"/>
      <c r="BT76" s="536"/>
      <c r="BU76" s="536"/>
      <c r="BV76" s="537"/>
      <c r="BW76" s="534"/>
      <c r="BX76" s="534"/>
      <c r="BY76" s="534"/>
      <c r="BZ76" s="534"/>
      <c r="CA76" s="534"/>
      <c r="CB76" s="534"/>
      <c r="CC76" s="534"/>
      <c r="CD76" s="534"/>
      <c r="CE76" s="534"/>
      <c r="CF76" s="534"/>
      <c r="CG76" s="534"/>
      <c r="CH76" s="534"/>
      <c r="CI76" s="534"/>
      <c r="CJ76" s="534"/>
      <c r="CK76" s="534"/>
      <c r="CL76" s="534"/>
      <c r="CM76" s="534"/>
      <c r="CN76" s="534"/>
      <c r="CO76" s="534"/>
      <c r="CP76" s="534"/>
      <c r="CQ76" s="534"/>
      <c r="CR76" s="534"/>
      <c r="CS76" s="534"/>
      <c r="CT76" s="534"/>
      <c r="CU76" s="534"/>
      <c r="CV76" s="530">
        <f t="shared" si="8"/>
        <v>415050.66666666669</v>
      </c>
      <c r="CW76" s="530"/>
      <c r="CX76" s="530"/>
      <c r="CY76" s="530"/>
      <c r="CZ76" s="530"/>
      <c r="DA76" s="530"/>
      <c r="DB76" s="530"/>
      <c r="DC76" s="530"/>
      <c r="DD76" s="530"/>
      <c r="DE76" s="538"/>
    </row>
    <row r="77" spans="1:121" s="2" customFormat="1" ht="23.25" customHeight="1">
      <c r="A77" s="522" t="s">
        <v>1214</v>
      </c>
      <c r="B77" s="523"/>
      <c r="C77" s="523"/>
      <c r="D77" s="523"/>
      <c r="E77" s="523"/>
      <c r="F77" s="523"/>
      <c r="G77" s="523"/>
      <c r="H77" s="523"/>
      <c r="I77" s="523"/>
      <c r="J77" s="523"/>
      <c r="K77" s="523"/>
      <c r="L77" s="523"/>
      <c r="M77" s="523"/>
      <c r="N77" s="523"/>
      <c r="O77" s="523"/>
      <c r="P77" s="524" t="s">
        <v>1213</v>
      </c>
      <c r="Q77" s="524"/>
      <c r="R77" s="524"/>
      <c r="S77" s="524"/>
      <c r="T77" s="524"/>
      <c r="U77" s="524"/>
      <c r="V77" s="524"/>
      <c r="W77" s="524"/>
      <c r="X77" s="524"/>
      <c r="Y77" s="524"/>
      <c r="Z77" s="524"/>
      <c r="AA77" s="524"/>
      <c r="AB77" s="524"/>
      <c r="AC77" s="524"/>
      <c r="AD77" s="525">
        <v>401</v>
      </c>
      <c r="AE77" s="525"/>
      <c r="AF77" s="525"/>
      <c r="AG77" s="526">
        <v>1</v>
      </c>
      <c r="AH77" s="526"/>
      <c r="AI77" s="526"/>
      <c r="AJ77" s="526"/>
      <c r="AK77" s="527">
        <v>2832</v>
      </c>
      <c r="AL77" s="528"/>
      <c r="AM77" s="528"/>
      <c r="AN77" s="528"/>
      <c r="AO77" s="528"/>
      <c r="AP77" s="529"/>
      <c r="AQ77" s="530">
        <f t="shared" si="7"/>
        <v>33984</v>
      </c>
      <c r="AR77" s="530"/>
      <c r="AS77" s="530"/>
      <c r="AT77" s="530"/>
      <c r="AU77" s="530"/>
      <c r="AV77" s="530"/>
      <c r="AW77" s="530"/>
      <c r="AX77" s="530"/>
      <c r="AY77" s="531"/>
      <c r="AZ77" s="532"/>
      <c r="BA77" s="532"/>
      <c r="BB77" s="532"/>
      <c r="BC77" s="532"/>
      <c r="BD77" s="532"/>
      <c r="BE77" s="532"/>
      <c r="BF77" s="533"/>
      <c r="BG77" s="534">
        <v>708</v>
      </c>
      <c r="BH77" s="534"/>
      <c r="BI77" s="534"/>
      <c r="BJ77" s="534"/>
      <c r="BK77" s="534"/>
      <c r="BL77" s="534"/>
      <c r="BM77" s="534"/>
      <c r="BN77" s="534"/>
      <c r="BO77" s="535">
        <f t="shared" si="3"/>
        <v>4720</v>
      </c>
      <c r="BP77" s="536"/>
      <c r="BQ77" s="536"/>
      <c r="BR77" s="536"/>
      <c r="BS77" s="536"/>
      <c r="BT77" s="536"/>
      <c r="BU77" s="536"/>
      <c r="BV77" s="537"/>
      <c r="BW77" s="534"/>
      <c r="BX77" s="534"/>
      <c r="BY77" s="534"/>
      <c r="BZ77" s="534"/>
      <c r="CA77" s="534"/>
      <c r="CB77" s="534"/>
      <c r="CC77" s="534"/>
      <c r="CD77" s="534"/>
      <c r="CE77" s="534"/>
      <c r="CF77" s="534"/>
      <c r="CG77" s="534"/>
      <c r="CH77" s="534"/>
      <c r="CI77" s="534"/>
      <c r="CJ77" s="534"/>
      <c r="CK77" s="534"/>
      <c r="CL77" s="534"/>
      <c r="CM77" s="534"/>
      <c r="CN77" s="534"/>
      <c r="CO77" s="534"/>
      <c r="CP77" s="534"/>
      <c r="CQ77" s="534"/>
      <c r="CR77" s="534"/>
      <c r="CS77" s="534"/>
      <c r="CT77" s="534"/>
      <c r="CU77" s="534"/>
      <c r="CV77" s="530">
        <f t="shared" si="8"/>
        <v>39412</v>
      </c>
      <c r="CW77" s="530"/>
      <c r="CX77" s="530"/>
      <c r="CY77" s="530"/>
      <c r="CZ77" s="530"/>
      <c r="DA77" s="530"/>
      <c r="DB77" s="530"/>
      <c r="DC77" s="530"/>
      <c r="DD77" s="530"/>
      <c r="DE77" s="538"/>
    </row>
    <row r="78" spans="1:121" s="2" customFormat="1" ht="23.25" customHeight="1">
      <c r="A78" s="522" t="s">
        <v>1173</v>
      </c>
      <c r="B78" s="523"/>
      <c r="C78" s="523"/>
      <c r="D78" s="523"/>
      <c r="E78" s="523"/>
      <c r="F78" s="523"/>
      <c r="G78" s="523"/>
      <c r="H78" s="523"/>
      <c r="I78" s="523"/>
      <c r="J78" s="523"/>
      <c r="K78" s="523"/>
      <c r="L78" s="523"/>
      <c r="M78" s="523"/>
      <c r="N78" s="523"/>
      <c r="O78" s="523"/>
      <c r="P78" s="524" t="s">
        <v>1213</v>
      </c>
      <c r="Q78" s="524"/>
      <c r="R78" s="524"/>
      <c r="S78" s="524"/>
      <c r="T78" s="524"/>
      <c r="U78" s="524"/>
      <c r="V78" s="524"/>
      <c r="W78" s="524"/>
      <c r="X78" s="524"/>
      <c r="Y78" s="524"/>
      <c r="Z78" s="524"/>
      <c r="AA78" s="524"/>
      <c r="AB78" s="524"/>
      <c r="AC78" s="524"/>
      <c r="AD78" s="525">
        <v>401</v>
      </c>
      <c r="AE78" s="525"/>
      <c r="AF78" s="525"/>
      <c r="AG78" s="526">
        <v>2</v>
      </c>
      <c r="AH78" s="526"/>
      <c r="AI78" s="526"/>
      <c r="AJ78" s="526"/>
      <c r="AK78" s="527">
        <v>4320</v>
      </c>
      <c r="AL78" s="528"/>
      <c r="AM78" s="528"/>
      <c r="AN78" s="528"/>
      <c r="AO78" s="528"/>
      <c r="AP78" s="529"/>
      <c r="AQ78" s="530">
        <f t="shared" si="7"/>
        <v>103680</v>
      </c>
      <c r="AR78" s="530"/>
      <c r="AS78" s="530"/>
      <c r="AT78" s="530"/>
      <c r="AU78" s="530"/>
      <c r="AV78" s="530"/>
      <c r="AW78" s="530"/>
      <c r="AX78" s="530"/>
      <c r="AY78" s="531"/>
      <c r="AZ78" s="532"/>
      <c r="BA78" s="532"/>
      <c r="BB78" s="532"/>
      <c r="BC78" s="532"/>
      <c r="BD78" s="532"/>
      <c r="BE78" s="532"/>
      <c r="BF78" s="533"/>
      <c r="BG78" s="534">
        <v>2160</v>
      </c>
      <c r="BH78" s="534"/>
      <c r="BI78" s="534"/>
      <c r="BJ78" s="534"/>
      <c r="BK78" s="534"/>
      <c r="BL78" s="534"/>
      <c r="BM78" s="534"/>
      <c r="BN78" s="534"/>
      <c r="BO78" s="535">
        <f t="shared" si="3"/>
        <v>14400</v>
      </c>
      <c r="BP78" s="536"/>
      <c r="BQ78" s="536"/>
      <c r="BR78" s="536"/>
      <c r="BS78" s="536"/>
      <c r="BT78" s="536"/>
      <c r="BU78" s="536"/>
      <c r="BV78" s="537"/>
      <c r="BW78" s="534"/>
      <c r="BX78" s="534"/>
      <c r="BY78" s="534"/>
      <c r="BZ78" s="534"/>
      <c r="CA78" s="534"/>
      <c r="CB78" s="534"/>
      <c r="CC78" s="534"/>
      <c r="CD78" s="534"/>
      <c r="CE78" s="534"/>
      <c r="CF78" s="534"/>
      <c r="CG78" s="534"/>
      <c r="CH78" s="534"/>
      <c r="CI78" s="534"/>
      <c r="CJ78" s="534"/>
      <c r="CK78" s="534"/>
      <c r="CL78" s="534"/>
      <c r="CM78" s="534"/>
      <c r="CN78" s="534"/>
      <c r="CO78" s="534"/>
      <c r="CP78" s="534"/>
      <c r="CQ78" s="534"/>
      <c r="CR78" s="534"/>
      <c r="CS78" s="534"/>
      <c r="CT78" s="534"/>
      <c r="CU78" s="534"/>
      <c r="CV78" s="530">
        <f t="shared" si="8"/>
        <v>120240</v>
      </c>
      <c r="CW78" s="530"/>
      <c r="CX78" s="530"/>
      <c r="CY78" s="530"/>
      <c r="CZ78" s="530"/>
      <c r="DA78" s="530"/>
      <c r="DB78" s="530"/>
      <c r="DC78" s="530"/>
      <c r="DD78" s="530"/>
      <c r="DE78" s="538"/>
    </row>
    <row r="79" spans="1:121" s="2" customFormat="1" ht="23.25" customHeight="1">
      <c r="A79" s="522" t="s">
        <v>1214</v>
      </c>
      <c r="B79" s="523"/>
      <c r="C79" s="523"/>
      <c r="D79" s="523"/>
      <c r="E79" s="523"/>
      <c r="F79" s="523"/>
      <c r="G79" s="523"/>
      <c r="H79" s="523"/>
      <c r="I79" s="523"/>
      <c r="J79" s="523"/>
      <c r="K79" s="523"/>
      <c r="L79" s="523"/>
      <c r="M79" s="523"/>
      <c r="N79" s="523"/>
      <c r="O79" s="523"/>
      <c r="P79" s="524" t="s">
        <v>1213</v>
      </c>
      <c r="Q79" s="524"/>
      <c r="R79" s="524"/>
      <c r="S79" s="524"/>
      <c r="T79" s="524"/>
      <c r="U79" s="524"/>
      <c r="V79" s="524"/>
      <c r="W79" s="524"/>
      <c r="X79" s="524"/>
      <c r="Y79" s="524"/>
      <c r="Z79" s="524"/>
      <c r="AA79" s="524"/>
      <c r="AB79" s="524"/>
      <c r="AC79" s="524"/>
      <c r="AD79" s="525">
        <v>401</v>
      </c>
      <c r="AE79" s="525"/>
      <c r="AF79" s="525"/>
      <c r="AG79" s="526">
        <v>1</v>
      </c>
      <c r="AH79" s="526"/>
      <c r="AI79" s="526"/>
      <c r="AJ79" s="526"/>
      <c r="AK79" s="527">
        <v>2942</v>
      </c>
      <c r="AL79" s="528"/>
      <c r="AM79" s="528"/>
      <c r="AN79" s="528"/>
      <c r="AO79" s="528"/>
      <c r="AP79" s="529"/>
      <c r="AQ79" s="530">
        <f t="shared" si="7"/>
        <v>35304</v>
      </c>
      <c r="AR79" s="530"/>
      <c r="AS79" s="530"/>
      <c r="AT79" s="530"/>
      <c r="AU79" s="530"/>
      <c r="AV79" s="530"/>
      <c r="AW79" s="530"/>
      <c r="AX79" s="530"/>
      <c r="AY79" s="531"/>
      <c r="AZ79" s="532"/>
      <c r="BA79" s="532"/>
      <c r="BB79" s="532"/>
      <c r="BC79" s="532"/>
      <c r="BD79" s="532"/>
      <c r="BE79" s="532"/>
      <c r="BF79" s="533"/>
      <c r="BG79" s="534">
        <v>736</v>
      </c>
      <c r="BH79" s="534"/>
      <c r="BI79" s="534"/>
      <c r="BJ79" s="534"/>
      <c r="BK79" s="534"/>
      <c r="BL79" s="534"/>
      <c r="BM79" s="534"/>
      <c r="BN79" s="534"/>
      <c r="BO79" s="535">
        <f t="shared" si="3"/>
        <v>4903.333333333333</v>
      </c>
      <c r="BP79" s="536"/>
      <c r="BQ79" s="536"/>
      <c r="BR79" s="536"/>
      <c r="BS79" s="536"/>
      <c r="BT79" s="536"/>
      <c r="BU79" s="536"/>
      <c r="BV79" s="537"/>
      <c r="BW79" s="534"/>
      <c r="BX79" s="534"/>
      <c r="BY79" s="534"/>
      <c r="BZ79" s="534"/>
      <c r="CA79" s="534"/>
      <c r="CB79" s="534"/>
      <c r="CC79" s="534"/>
      <c r="CD79" s="534"/>
      <c r="CE79" s="534"/>
      <c r="CF79" s="534"/>
      <c r="CG79" s="534"/>
      <c r="CH79" s="534"/>
      <c r="CI79" s="534"/>
      <c r="CJ79" s="534"/>
      <c r="CK79" s="534"/>
      <c r="CL79" s="534"/>
      <c r="CM79" s="534"/>
      <c r="CN79" s="534"/>
      <c r="CO79" s="534"/>
      <c r="CP79" s="534"/>
      <c r="CQ79" s="534"/>
      <c r="CR79" s="534"/>
      <c r="CS79" s="534"/>
      <c r="CT79" s="534"/>
      <c r="CU79" s="534"/>
      <c r="CV79" s="530">
        <f t="shared" si="8"/>
        <v>40943.333333333336</v>
      </c>
      <c r="CW79" s="530"/>
      <c r="CX79" s="530"/>
      <c r="CY79" s="530"/>
      <c r="CZ79" s="530"/>
      <c r="DA79" s="530"/>
      <c r="DB79" s="530"/>
      <c r="DC79" s="530"/>
      <c r="DD79" s="530"/>
      <c r="DE79" s="538"/>
    </row>
    <row r="80" spans="1:121" s="2" customFormat="1" ht="23.25" customHeight="1">
      <c r="A80" s="579" t="s">
        <v>1215</v>
      </c>
      <c r="B80" s="580"/>
      <c r="C80" s="580"/>
      <c r="D80" s="580"/>
      <c r="E80" s="580"/>
      <c r="F80" s="580"/>
      <c r="G80" s="580"/>
      <c r="H80" s="580"/>
      <c r="I80" s="580"/>
      <c r="J80" s="580"/>
      <c r="K80" s="580"/>
      <c r="L80" s="580"/>
      <c r="M80" s="580"/>
      <c r="N80" s="580"/>
      <c r="O80" s="581"/>
      <c r="P80" s="524" t="s">
        <v>1213</v>
      </c>
      <c r="Q80" s="524"/>
      <c r="R80" s="524"/>
      <c r="S80" s="524"/>
      <c r="T80" s="524"/>
      <c r="U80" s="524"/>
      <c r="V80" s="524"/>
      <c r="W80" s="524"/>
      <c r="X80" s="524"/>
      <c r="Y80" s="524"/>
      <c r="Z80" s="524"/>
      <c r="AA80" s="524"/>
      <c r="AB80" s="524"/>
      <c r="AC80" s="524"/>
      <c r="AD80" s="525">
        <v>401</v>
      </c>
      <c r="AE80" s="525"/>
      <c r="AF80" s="525"/>
      <c r="AG80" s="526">
        <v>1</v>
      </c>
      <c r="AH80" s="526"/>
      <c r="AI80" s="526"/>
      <c r="AJ80" s="526"/>
      <c r="AK80" s="527">
        <v>5330</v>
      </c>
      <c r="AL80" s="528"/>
      <c r="AM80" s="528"/>
      <c r="AN80" s="528"/>
      <c r="AO80" s="528"/>
      <c r="AP80" s="529"/>
      <c r="AQ80" s="530">
        <f t="shared" si="7"/>
        <v>63960</v>
      </c>
      <c r="AR80" s="530"/>
      <c r="AS80" s="530"/>
      <c r="AT80" s="530"/>
      <c r="AU80" s="530"/>
      <c r="AV80" s="530"/>
      <c r="AW80" s="530"/>
      <c r="AX80" s="530"/>
      <c r="AY80" s="531"/>
      <c r="AZ80" s="532"/>
      <c r="BA80" s="532"/>
      <c r="BB80" s="532"/>
      <c r="BC80" s="532"/>
      <c r="BD80" s="532"/>
      <c r="BE80" s="532"/>
      <c r="BF80" s="533"/>
      <c r="BG80" s="534">
        <v>1332</v>
      </c>
      <c r="BH80" s="534"/>
      <c r="BI80" s="534"/>
      <c r="BJ80" s="534"/>
      <c r="BK80" s="534"/>
      <c r="BL80" s="534"/>
      <c r="BM80" s="534"/>
      <c r="BN80" s="534"/>
      <c r="BO80" s="535">
        <f t="shared" si="3"/>
        <v>8883.3333333333321</v>
      </c>
      <c r="BP80" s="536"/>
      <c r="BQ80" s="536"/>
      <c r="BR80" s="536"/>
      <c r="BS80" s="536"/>
      <c r="BT80" s="536"/>
      <c r="BU80" s="536"/>
      <c r="BV80" s="537"/>
      <c r="BW80" s="534"/>
      <c r="BX80" s="534"/>
      <c r="BY80" s="534"/>
      <c r="BZ80" s="534"/>
      <c r="CA80" s="534"/>
      <c r="CB80" s="534"/>
      <c r="CC80" s="534"/>
      <c r="CD80" s="534"/>
      <c r="CE80" s="534"/>
      <c r="CF80" s="534"/>
      <c r="CG80" s="534"/>
      <c r="CH80" s="534"/>
      <c r="CI80" s="534"/>
      <c r="CJ80" s="534"/>
      <c r="CK80" s="534"/>
      <c r="CL80" s="534"/>
      <c r="CM80" s="534"/>
      <c r="CN80" s="534"/>
      <c r="CO80" s="534"/>
      <c r="CP80" s="534"/>
      <c r="CQ80" s="534"/>
      <c r="CR80" s="534"/>
      <c r="CS80" s="534"/>
      <c r="CT80" s="534"/>
      <c r="CU80" s="534"/>
      <c r="CV80" s="530">
        <f t="shared" si="8"/>
        <v>74175.333333333328</v>
      </c>
      <c r="CW80" s="530"/>
      <c r="CX80" s="530"/>
      <c r="CY80" s="530"/>
      <c r="CZ80" s="530"/>
      <c r="DA80" s="530"/>
      <c r="DB80" s="530"/>
      <c r="DC80" s="530"/>
      <c r="DD80" s="530"/>
      <c r="DE80" s="538"/>
    </row>
    <row r="81" spans="1:109" s="2" customFormat="1" ht="23.25" customHeight="1">
      <c r="A81" s="579" t="s">
        <v>1203</v>
      </c>
      <c r="B81" s="580"/>
      <c r="C81" s="580"/>
      <c r="D81" s="580"/>
      <c r="E81" s="580"/>
      <c r="F81" s="580"/>
      <c r="G81" s="580"/>
      <c r="H81" s="580"/>
      <c r="I81" s="580"/>
      <c r="J81" s="580"/>
      <c r="K81" s="580"/>
      <c r="L81" s="580"/>
      <c r="M81" s="580"/>
      <c r="N81" s="580"/>
      <c r="O81" s="581"/>
      <c r="P81" s="524" t="s">
        <v>1213</v>
      </c>
      <c r="Q81" s="524"/>
      <c r="R81" s="524"/>
      <c r="S81" s="524"/>
      <c r="T81" s="524"/>
      <c r="U81" s="524"/>
      <c r="V81" s="524"/>
      <c r="W81" s="524"/>
      <c r="X81" s="524"/>
      <c r="Y81" s="524"/>
      <c r="Z81" s="524"/>
      <c r="AA81" s="524"/>
      <c r="AB81" s="524"/>
      <c r="AC81" s="524"/>
      <c r="AD81" s="525">
        <v>401</v>
      </c>
      <c r="AE81" s="525"/>
      <c r="AF81" s="525"/>
      <c r="AG81" s="526">
        <v>2</v>
      </c>
      <c r="AH81" s="526"/>
      <c r="AI81" s="526"/>
      <c r="AJ81" s="526"/>
      <c r="AK81" s="527">
        <v>1668</v>
      </c>
      <c r="AL81" s="528"/>
      <c r="AM81" s="528"/>
      <c r="AN81" s="528"/>
      <c r="AO81" s="528"/>
      <c r="AP81" s="529"/>
      <c r="AQ81" s="530">
        <f t="shared" si="7"/>
        <v>40032</v>
      </c>
      <c r="AR81" s="530"/>
      <c r="AS81" s="530"/>
      <c r="AT81" s="530"/>
      <c r="AU81" s="530"/>
      <c r="AV81" s="530"/>
      <c r="AW81" s="530"/>
      <c r="AX81" s="530"/>
      <c r="AY81" s="531"/>
      <c r="AZ81" s="532"/>
      <c r="BA81" s="532"/>
      <c r="BB81" s="532"/>
      <c r="BC81" s="532"/>
      <c r="BD81" s="532"/>
      <c r="BE81" s="532"/>
      <c r="BF81" s="533"/>
      <c r="BG81" s="534">
        <v>836</v>
      </c>
      <c r="BH81" s="534"/>
      <c r="BI81" s="534"/>
      <c r="BJ81" s="534"/>
      <c r="BK81" s="534"/>
      <c r="BL81" s="534"/>
      <c r="BM81" s="534"/>
      <c r="BN81" s="534"/>
      <c r="BO81" s="535">
        <f t="shared" si="3"/>
        <v>5560</v>
      </c>
      <c r="BP81" s="536"/>
      <c r="BQ81" s="536"/>
      <c r="BR81" s="536"/>
      <c r="BS81" s="536"/>
      <c r="BT81" s="536"/>
      <c r="BU81" s="536"/>
      <c r="BV81" s="537"/>
      <c r="BW81" s="534"/>
      <c r="BX81" s="534"/>
      <c r="BY81" s="534"/>
      <c r="BZ81" s="534"/>
      <c r="CA81" s="534"/>
      <c r="CB81" s="534"/>
      <c r="CC81" s="534"/>
      <c r="CD81" s="534"/>
      <c r="CE81" s="534"/>
      <c r="CF81" s="534"/>
      <c r="CG81" s="534"/>
      <c r="CH81" s="534"/>
      <c r="CI81" s="534"/>
      <c r="CJ81" s="534"/>
      <c r="CK81" s="534"/>
      <c r="CL81" s="534"/>
      <c r="CM81" s="534"/>
      <c r="CN81" s="534"/>
      <c r="CO81" s="534"/>
      <c r="CP81" s="534"/>
      <c r="CQ81" s="534"/>
      <c r="CR81" s="534"/>
      <c r="CS81" s="534"/>
      <c r="CT81" s="534"/>
      <c r="CU81" s="534"/>
      <c r="CV81" s="530">
        <f t="shared" si="8"/>
        <v>46428</v>
      </c>
      <c r="CW81" s="530"/>
      <c r="CX81" s="530"/>
      <c r="CY81" s="530"/>
      <c r="CZ81" s="530"/>
      <c r="DA81" s="530"/>
      <c r="DB81" s="530"/>
      <c r="DC81" s="530"/>
      <c r="DD81" s="530"/>
      <c r="DE81" s="538"/>
    </row>
    <row r="82" spans="1:109" s="2" customFormat="1" ht="23.25" customHeight="1">
      <c r="A82" s="579" t="s">
        <v>1216</v>
      </c>
      <c r="B82" s="580"/>
      <c r="C82" s="580"/>
      <c r="D82" s="580"/>
      <c r="E82" s="580"/>
      <c r="F82" s="580"/>
      <c r="G82" s="580"/>
      <c r="H82" s="580"/>
      <c r="I82" s="580"/>
      <c r="J82" s="580"/>
      <c r="K82" s="580"/>
      <c r="L82" s="580"/>
      <c r="M82" s="580"/>
      <c r="N82" s="580"/>
      <c r="O82" s="581"/>
      <c r="P82" s="524" t="s">
        <v>1213</v>
      </c>
      <c r="Q82" s="524"/>
      <c r="R82" s="524"/>
      <c r="S82" s="524"/>
      <c r="T82" s="524"/>
      <c r="U82" s="524"/>
      <c r="V82" s="524"/>
      <c r="W82" s="524"/>
      <c r="X82" s="524"/>
      <c r="Y82" s="524"/>
      <c r="Z82" s="524"/>
      <c r="AA82" s="524"/>
      <c r="AB82" s="524"/>
      <c r="AC82" s="524"/>
      <c r="AD82" s="525">
        <v>401</v>
      </c>
      <c r="AE82" s="525"/>
      <c r="AF82" s="525"/>
      <c r="AG82" s="526">
        <v>1</v>
      </c>
      <c r="AH82" s="526"/>
      <c r="AI82" s="526"/>
      <c r="AJ82" s="526"/>
      <c r="AK82" s="527">
        <v>3754</v>
      </c>
      <c r="AL82" s="528"/>
      <c r="AM82" s="528"/>
      <c r="AN82" s="528"/>
      <c r="AO82" s="528"/>
      <c r="AP82" s="529"/>
      <c r="AQ82" s="530">
        <f t="shared" si="7"/>
        <v>45048</v>
      </c>
      <c r="AR82" s="530"/>
      <c r="AS82" s="530"/>
      <c r="AT82" s="530"/>
      <c r="AU82" s="530"/>
      <c r="AV82" s="530"/>
      <c r="AW82" s="530"/>
      <c r="AX82" s="530"/>
      <c r="AY82" s="531"/>
      <c r="AZ82" s="532"/>
      <c r="BA82" s="532"/>
      <c r="BB82" s="532"/>
      <c r="BC82" s="532"/>
      <c r="BD82" s="532"/>
      <c r="BE82" s="532"/>
      <c r="BF82" s="533"/>
      <c r="BG82" s="534">
        <v>938</v>
      </c>
      <c r="BH82" s="534"/>
      <c r="BI82" s="534"/>
      <c r="BJ82" s="534"/>
      <c r="BK82" s="534"/>
      <c r="BL82" s="534"/>
      <c r="BM82" s="534"/>
      <c r="BN82" s="534"/>
      <c r="BO82" s="535">
        <f t="shared" ref="BO82:BO269" si="9">AQ82/360*50</f>
        <v>6256.666666666667</v>
      </c>
      <c r="BP82" s="536"/>
      <c r="BQ82" s="536"/>
      <c r="BR82" s="536"/>
      <c r="BS82" s="536"/>
      <c r="BT82" s="536"/>
      <c r="BU82" s="536"/>
      <c r="BV82" s="537"/>
      <c r="BW82" s="534"/>
      <c r="BX82" s="534"/>
      <c r="BY82" s="534"/>
      <c r="BZ82" s="534"/>
      <c r="CA82" s="534"/>
      <c r="CB82" s="534"/>
      <c r="CC82" s="534"/>
      <c r="CD82" s="534"/>
      <c r="CE82" s="534"/>
      <c r="CF82" s="534"/>
      <c r="CG82" s="534"/>
      <c r="CH82" s="534"/>
      <c r="CI82" s="534"/>
      <c r="CJ82" s="534"/>
      <c r="CK82" s="534"/>
      <c r="CL82" s="534"/>
      <c r="CM82" s="534"/>
      <c r="CN82" s="534"/>
      <c r="CO82" s="534"/>
      <c r="CP82" s="534"/>
      <c r="CQ82" s="534"/>
      <c r="CR82" s="534"/>
      <c r="CS82" s="534"/>
      <c r="CT82" s="534"/>
      <c r="CU82" s="534"/>
      <c r="CV82" s="530">
        <f t="shared" si="8"/>
        <v>52242.666666666664</v>
      </c>
      <c r="CW82" s="530"/>
      <c r="CX82" s="530"/>
      <c r="CY82" s="530"/>
      <c r="CZ82" s="530"/>
      <c r="DA82" s="530"/>
      <c r="DB82" s="530"/>
      <c r="DC82" s="530"/>
      <c r="DD82" s="530"/>
      <c r="DE82" s="538"/>
    </row>
    <row r="83" spans="1:109" s="2" customFormat="1" ht="23.25" customHeight="1">
      <c r="A83" s="522" t="s">
        <v>1215</v>
      </c>
      <c r="B83" s="523"/>
      <c r="C83" s="523"/>
      <c r="D83" s="523"/>
      <c r="E83" s="523"/>
      <c r="F83" s="523"/>
      <c r="G83" s="523"/>
      <c r="H83" s="523"/>
      <c r="I83" s="523"/>
      <c r="J83" s="523"/>
      <c r="K83" s="523"/>
      <c r="L83" s="523"/>
      <c r="M83" s="523"/>
      <c r="N83" s="523"/>
      <c r="O83" s="523"/>
      <c r="P83" s="524" t="s">
        <v>1213</v>
      </c>
      <c r="Q83" s="524"/>
      <c r="R83" s="524"/>
      <c r="S83" s="524"/>
      <c r="T83" s="524"/>
      <c r="U83" s="524"/>
      <c r="V83" s="524"/>
      <c r="W83" s="524"/>
      <c r="X83" s="524"/>
      <c r="Y83" s="524"/>
      <c r="Z83" s="524"/>
      <c r="AA83" s="524"/>
      <c r="AB83" s="524"/>
      <c r="AC83" s="524"/>
      <c r="AD83" s="525">
        <v>401</v>
      </c>
      <c r="AE83" s="525"/>
      <c r="AF83" s="525"/>
      <c r="AG83" s="526">
        <v>1</v>
      </c>
      <c r="AH83" s="526"/>
      <c r="AI83" s="526"/>
      <c r="AJ83" s="526"/>
      <c r="AK83" s="527">
        <v>5804</v>
      </c>
      <c r="AL83" s="528"/>
      <c r="AM83" s="528"/>
      <c r="AN83" s="528"/>
      <c r="AO83" s="528"/>
      <c r="AP83" s="529"/>
      <c r="AQ83" s="530">
        <f t="shared" si="7"/>
        <v>69648</v>
      </c>
      <c r="AR83" s="530"/>
      <c r="AS83" s="530"/>
      <c r="AT83" s="530"/>
      <c r="AU83" s="530"/>
      <c r="AV83" s="530"/>
      <c r="AW83" s="530"/>
      <c r="AX83" s="530"/>
      <c r="AY83" s="531"/>
      <c r="AZ83" s="532"/>
      <c r="BA83" s="532"/>
      <c r="BB83" s="532"/>
      <c r="BC83" s="532"/>
      <c r="BD83" s="532"/>
      <c r="BE83" s="532"/>
      <c r="BF83" s="533"/>
      <c r="BG83" s="534">
        <v>1450</v>
      </c>
      <c r="BH83" s="534"/>
      <c r="BI83" s="534"/>
      <c r="BJ83" s="534"/>
      <c r="BK83" s="534"/>
      <c r="BL83" s="534"/>
      <c r="BM83" s="534"/>
      <c r="BN83" s="534"/>
      <c r="BO83" s="535">
        <f t="shared" si="9"/>
        <v>9673.3333333333339</v>
      </c>
      <c r="BP83" s="536"/>
      <c r="BQ83" s="536"/>
      <c r="BR83" s="536"/>
      <c r="BS83" s="536"/>
      <c r="BT83" s="536"/>
      <c r="BU83" s="536"/>
      <c r="BV83" s="537"/>
      <c r="BW83" s="534"/>
      <c r="BX83" s="534"/>
      <c r="BY83" s="534"/>
      <c r="BZ83" s="534"/>
      <c r="CA83" s="534"/>
      <c r="CB83" s="534"/>
      <c r="CC83" s="534"/>
      <c r="CD83" s="534"/>
      <c r="CE83" s="534"/>
      <c r="CF83" s="534"/>
      <c r="CG83" s="534"/>
      <c r="CH83" s="534"/>
      <c r="CI83" s="534"/>
      <c r="CJ83" s="534"/>
      <c r="CK83" s="534"/>
      <c r="CL83" s="534"/>
      <c r="CM83" s="534"/>
      <c r="CN83" s="534"/>
      <c r="CO83" s="534"/>
      <c r="CP83" s="534"/>
      <c r="CQ83" s="534"/>
      <c r="CR83" s="534"/>
      <c r="CS83" s="534"/>
      <c r="CT83" s="534"/>
      <c r="CU83" s="534"/>
      <c r="CV83" s="530">
        <f t="shared" si="8"/>
        <v>80771.333333333328</v>
      </c>
      <c r="CW83" s="530"/>
      <c r="CX83" s="530"/>
      <c r="CY83" s="530"/>
      <c r="CZ83" s="530"/>
      <c r="DA83" s="530"/>
      <c r="DB83" s="530"/>
      <c r="DC83" s="530"/>
      <c r="DD83" s="530"/>
      <c r="DE83" s="538"/>
    </row>
    <row r="84" spans="1:109" s="2" customFormat="1" ht="23.25" customHeight="1">
      <c r="A84" s="522" t="s">
        <v>1214</v>
      </c>
      <c r="B84" s="523"/>
      <c r="C84" s="523"/>
      <c r="D84" s="523"/>
      <c r="E84" s="523"/>
      <c r="F84" s="523"/>
      <c r="G84" s="523"/>
      <c r="H84" s="523"/>
      <c r="I84" s="523"/>
      <c r="J84" s="523"/>
      <c r="K84" s="523"/>
      <c r="L84" s="523"/>
      <c r="M84" s="523"/>
      <c r="N84" s="523"/>
      <c r="O84" s="523"/>
      <c r="P84" s="524" t="s">
        <v>1213</v>
      </c>
      <c r="Q84" s="524"/>
      <c r="R84" s="524"/>
      <c r="S84" s="524"/>
      <c r="T84" s="524"/>
      <c r="U84" s="524"/>
      <c r="V84" s="524"/>
      <c r="W84" s="524"/>
      <c r="X84" s="524"/>
      <c r="Y84" s="524"/>
      <c r="Z84" s="524"/>
      <c r="AA84" s="524"/>
      <c r="AB84" s="524"/>
      <c r="AC84" s="524"/>
      <c r="AD84" s="525">
        <v>401</v>
      </c>
      <c r="AE84" s="525"/>
      <c r="AF84" s="525"/>
      <c r="AG84" s="526">
        <v>1</v>
      </c>
      <c r="AH84" s="526"/>
      <c r="AI84" s="526"/>
      <c r="AJ84" s="526"/>
      <c r="AK84" s="527">
        <v>3148</v>
      </c>
      <c r="AL84" s="528"/>
      <c r="AM84" s="528"/>
      <c r="AN84" s="528"/>
      <c r="AO84" s="528"/>
      <c r="AP84" s="529"/>
      <c r="AQ84" s="530">
        <f>AG84*AK84*12</f>
        <v>37776</v>
      </c>
      <c r="AR84" s="530"/>
      <c r="AS84" s="530"/>
      <c r="AT84" s="530"/>
      <c r="AU84" s="530"/>
      <c r="AV84" s="530"/>
      <c r="AW84" s="530"/>
      <c r="AX84" s="530"/>
      <c r="AY84" s="531"/>
      <c r="AZ84" s="532"/>
      <c r="BA84" s="532"/>
      <c r="BB84" s="532"/>
      <c r="BC84" s="532"/>
      <c r="BD84" s="532"/>
      <c r="BE84" s="532"/>
      <c r="BF84" s="533"/>
      <c r="BG84" s="534">
        <v>472</v>
      </c>
      <c r="BH84" s="534"/>
      <c r="BI84" s="534"/>
      <c r="BJ84" s="534"/>
      <c r="BK84" s="534"/>
      <c r="BL84" s="534"/>
      <c r="BM84" s="534"/>
      <c r="BN84" s="534"/>
      <c r="BO84" s="535">
        <f t="shared" si="9"/>
        <v>5246.666666666667</v>
      </c>
      <c r="BP84" s="536"/>
      <c r="BQ84" s="536"/>
      <c r="BR84" s="536"/>
      <c r="BS84" s="536"/>
      <c r="BT84" s="536"/>
      <c r="BU84" s="536"/>
      <c r="BV84" s="537"/>
      <c r="BW84" s="534"/>
      <c r="BX84" s="534"/>
      <c r="BY84" s="534"/>
      <c r="BZ84" s="534"/>
      <c r="CA84" s="534"/>
      <c r="CB84" s="534"/>
      <c r="CC84" s="534"/>
      <c r="CD84" s="534"/>
      <c r="CE84" s="534"/>
      <c r="CF84" s="534"/>
      <c r="CG84" s="534"/>
      <c r="CH84" s="534"/>
      <c r="CI84" s="534"/>
      <c r="CJ84" s="534"/>
      <c r="CK84" s="534"/>
      <c r="CL84" s="534"/>
      <c r="CM84" s="534"/>
      <c r="CN84" s="534"/>
      <c r="CO84" s="534"/>
      <c r="CP84" s="534"/>
      <c r="CQ84" s="534"/>
      <c r="CR84" s="534"/>
      <c r="CS84" s="534"/>
      <c r="CT84" s="534"/>
      <c r="CU84" s="534"/>
      <c r="CV84" s="530">
        <f>SUM(AQ84:CU84)</f>
        <v>43494.666666666664</v>
      </c>
      <c r="CW84" s="530"/>
      <c r="CX84" s="530"/>
      <c r="CY84" s="530"/>
      <c r="CZ84" s="530"/>
      <c r="DA84" s="530"/>
      <c r="DB84" s="530"/>
      <c r="DC84" s="530"/>
      <c r="DD84" s="530"/>
      <c r="DE84" s="538"/>
    </row>
    <row r="85" spans="1:109" s="2" customFormat="1" ht="23.25" customHeight="1">
      <c r="A85" s="522" t="s">
        <v>1217</v>
      </c>
      <c r="B85" s="523"/>
      <c r="C85" s="523"/>
      <c r="D85" s="523"/>
      <c r="E85" s="523"/>
      <c r="F85" s="523"/>
      <c r="G85" s="523"/>
      <c r="H85" s="523"/>
      <c r="I85" s="523"/>
      <c r="J85" s="523"/>
      <c r="K85" s="523"/>
      <c r="L85" s="523"/>
      <c r="M85" s="523"/>
      <c r="N85" s="523"/>
      <c r="O85" s="523"/>
      <c r="P85" s="524" t="s">
        <v>1213</v>
      </c>
      <c r="Q85" s="524"/>
      <c r="R85" s="524"/>
      <c r="S85" s="524"/>
      <c r="T85" s="524"/>
      <c r="U85" s="524"/>
      <c r="V85" s="524"/>
      <c r="W85" s="524"/>
      <c r="X85" s="524"/>
      <c r="Y85" s="524"/>
      <c r="Z85" s="524"/>
      <c r="AA85" s="524"/>
      <c r="AB85" s="524"/>
      <c r="AC85" s="524"/>
      <c r="AD85" s="525">
        <v>401</v>
      </c>
      <c r="AE85" s="525"/>
      <c r="AF85" s="525"/>
      <c r="AG85" s="526">
        <v>1</v>
      </c>
      <c r="AH85" s="526"/>
      <c r="AI85" s="526"/>
      <c r="AJ85" s="526"/>
      <c r="AK85" s="527">
        <v>2324</v>
      </c>
      <c r="AL85" s="528"/>
      <c r="AM85" s="528"/>
      <c r="AN85" s="528"/>
      <c r="AO85" s="528"/>
      <c r="AP85" s="529"/>
      <c r="AQ85" s="530">
        <f t="shared" si="7"/>
        <v>27888</v>
      </c>
      <c r="AR85" s="530"/>
      <c r="AS85" s="530"/>
      <c r="AT85" s="530"/>
      <c r="AU85" s="530"/>
      <c r="AV85" s="530"/>
      <c r="AW85" s="530"/>
      <c r="AX85" s="530"/>
      <c r="AY85" s="531"/>
      <c r="AZ85" s="532"/>
      <c r="BA85" s="532"/>
      <c r="BB85" s="532"/>
      <c r="BC85" s="532"/>
      <c r="BD85" s="532"/>
      <c r="BE85" s="532"/>
      <c r="BF85" s="533"/>
      <c r="BG85" s="534">
        <v>580</v>
      </c>
      <c r="BH85" s="534"/>
      <c r="BI85" s="534"/>
      <c r="BJ85" s="534"/>
      <c r="BK85" s="534"/>
      <c r="BL85" s="534"/>
      <c r="BM85" s="534"/>
      <c r="BN85" s="534"/>
      <c r="BO85" s="535">
        <f t="shared" si="9"/>
        <v>3873.3333333333335</v>
      </c>
      <c r="BP85" s="536"/>
      <c r="BQ85" s="536"/>
      <c r="BR85" s="536"/>
      <c r="BS85" s="536"/>
      <c r="BT85" s="536"/>
      <c r="BU85" s="536"/>
      <c r="BV85" s="537"/>
      <c r="BW85" s="534"/>
      <c r="BX85" s="534"/>
      <c r="BY85" s="534"/>
      <c r="BZ85" s="534"/>
      <c r="CA85" s="534"/>
      <c r="CB85" s="534"/>
      <c r="CC85" s="534"/>
      <c r="CD85" s="534"/>
      <c r="CE85" s="534"/>
      <c r="CF85" s="534"/>
      <c r="CG85" s="534"/>
      <c r="CH85" s="534"/>
      <c r="CI85" s="534"/>
      <c r="CJ85" s="534"/>
      <c r="CK85" s="534"/>
      <c r="CL85" s="534"/>
      <c r="CM85" s="534"/>
      <c r="CN85" s="534"/>
      <c r="CO85" s="534"/>
      <c r="CP85" s="534"/>
      <c r="CQ85" s="534"/>
      <c r="CR85" s="534"/>
      <c r="CS85" s="534"/>
      <c r="CT85" s="534"/>
      <c r="CU85" s="534"/>
      <c r="CV85" s="530">
        <f t="shared" si="8"/>
        <v>32341.333333333332</v>
      </c>
      <c r="CW85" s="530"/>
      <c r="CX85" s="530"/>
      <c r="CY85" s="530"/>
      <c r="CZ85" s="530"/>
      <c r="DA85" s="530"/>
      <c r="DB85" s="530"/>
      <c r="DC85" s="530"/>
      <c r="DD85" s="530"/>
      <c r="DE85" s="538"/>
    </row>
    <row r="86" spans="1:109" s="2" customFormat="1" ht="23.25" customHeight="1">
      <c r="A86" s="522" t="s">
        <v>1215</v>
      </c>
      <c r="B86" s="523"/>
      <c r="C86" s="523"/>
      <c r="D86" s="523"/>
      <c r="E86" s="523"/>
      <c r="F86" s="523"/>
      <c r="G86" s="523"/>
      <c r="H86" s="523"/>
      <c r="I86" s="523"/>
      <c r="J86" s="523"/>
      <c r="K86" s="523"/>
      <c r="L86" s="523"/>
      <c r="M86" s="523"/>
      <c r="N86" s="523"/>
      <c r="O86" s="523"/>
      <c r="P86" s="524" t="s">
        <v>1213</v>
      </c>
      <c r="Q86" s="524"/>
      <c r="R86" s="524"/>
      <c r="S86" s="524"/>
      <c r="T86" s="524"/>
      <c r="U86" s="524"/>
      <c r="V86" s="524"/>
      <c r="W86" s="524"/>
      <c r="X86" s="524"/>
      <c r="Y86" s="524"/>
      <c r="Z86" s="524"/>
      <c r="AA86" s="524"/>
      <c r="AB86" s="524"/>
      <c r="AC86" s="524"/>
      <c r="AD86" s="525">
        <v>401</v>
      </c>
      <c r="AE86" s="525"/>
      <c r="AF86" s="525"/>
      <c r="AG86" s="526">
        <v>1</v>
      </c>
      <c r="AH86" s="526"/>
      <c r="AI86" s="526"/>
      <c r="AJ86" s="526"/>
      <c r="AK86" s="527">
        <v>4318</v>
      </c>
      <c r="AL86" s="528"/>
      <c r="AM86" s="528"/>
      <c r="AN86" s="528"/>
      <c r="AO86" s="528"/>
      <c r="AP86" s="529"/>
      <c r="AQ86" s="530">
        <f t="shared" si="7"/>
        <v>51816</v>
      </c>
      <c r="AR86" s="530"/>
      <c r="AS86" s="530"/>
      <c r="AT86" s="530"/>
      <c r="AU86" s="530"/>
      <c r="AV86" s="530"/>
      <c r="AW86" s="530"/>
      <c r="AX86" s="530"/>
      <c r="AY86" s="531"/>
      <c r="AZ86" s="532"/>
      <c r="BA86" s="532"/>
      <c r="BB86" s="532"/>
      <c r="BC86" s="532"/>
      <c r="BD86" s="532"/>
      <c r="BE86" s="532"/>
      <c r="BF86" s="533"/>
      <c r="BG86" s="534">
        <v>1080</v>
      </c>
      <c r="BH86" s="534"/>
      <c r="BI86" s="534"/>
      <c r="BJ86" s="534"/>
      <c r="BK86" s="534"/>
      <c r="BL86" s="534"/>
      <c r="BM86" s="534"/>
      <c r="BN86" s="534"/>
      <c r="BO86" s="535">
        <f t="shared" si="9"/>
        <v>7196.666666666667</v>
      </c>
      <c r="BP86" s="536"/>
      <c r="BQ86" s="536"/>
      <c r="BR86" s="536"/>
      <c r="BS86" s="536"/>
      <c r="BT86" s="536"/>
      <c r="BU86" s="536"/>
      <c r="BV86" s="537"/>
      <c r="BW86" s="534"/>
      <c r="BX86" s="534"/>
      <c r="BY86" s="534"/>
      <c r="BZ86" s="534"/>
      <c r="CA86" s="534"/>
      <c r="CB86" s="534"/>
      <c r="CC86" s="534"/>
      <c r="CD86" s="534"/>
      <c r="CE86" s="534"/>
      <c r="CF86" s="534"/>
      <c r="CG86" s="534"/>
      <c r="CH86" s="534"/>
      <c r="CI86" s="534"/>
      <c r="CJ86" s="534"/>
      <c r="CK86" s="534"/>
      <c r="CL86" s="534"/>
      <c r="CM86" s="534"/>
      <c r="CN86" s="534"/>
      <c r="CO86" s="534"/>
      <c r="CP86" s="534"/>
      <c r="CQ86" s="534"/>
      <c r="CR86" s="534"/>
      <c r="CS86" s="534"/>
      <c r="CT86" s="534"/>
      <c r="CU86" s="534"/>
      <c r="CV86" s="530">
        <f t="shared" si="8"/>
        <v>60092.666666666664</v>
      </c>
      <c r="CW86" s="530"/>
      <c r="CX86" s="530"/>
      <c r="CY86" s="530"/>
      <c r="CZ86" s="530"/>
      <c r="DA86" s="530"/>
      <c r="DB86" s="530"/>
      <c r="DC86" s="530"/>
      <c r="DD86" s="530"/>
      <c r="DE86" s="538"/>
    </row>
    <row r="87" spans="1:109" s="2" customFormat="1" ht="23.25" customHeight="1">
      <c r="A87" s="579" t="s">
        <v>1214</v>
      </c>
      <c r="B87" s="580"/>
      <c r="C87" s="580"/>
      <c r="D87" s="580"/>
      <c r="E87" s="580"/>
      <c r="F87" s="580"/>
      <c r="G87" s="580"/>
      <c r="H87" s="580"/>
      <c r="I87" s="580"/>
      <c r="J87" s="580"/>
      <c r="K87" s="580"/>
      <c r="L87" s="580"/>
      <c r="M87" s="580"/>
      <c r="N87" s="580"/>
      <c r="O87" s="581"/>
      <c r="P87" s="524" t="s">
        <v>1213</v>
      </c>
      <c r="Q87" s="524"/>
      <c r="R87" s="524"/>
      <c r="S87" s="524"/>
      <c r="T87" s="524"/>
      <c r="U87" s="524"/>
      <c r="V87" s="524"/>
      <c r="W87" s="524"/>
      <c r="X87" s="524"/>
      <c r="Y87" s="524"/>
      <c r="Z87" s="524"/>
      <c r="AA87" s="524"/>
      <c r="AB87" s="524"/>
      <c r="AC87" s="524"/>
      <c r="AD87" s="525">
        <v>401</v>
      </c>
      <c r="AE87" s="525"/>
      <c r="AF87" s="525"/>
      <c r="AG87" s="526">
        <v>1</v>
      </c>
      <c r="AH87" s="526"/>
      <c r="AI87" s="526"/>
      <c r="AJ87" s="526"/>
      <c r="AK87" s="527">
        <v>2942</v>
      </c>
      <c r="AL87" s="528"/>
      <c r="AM87" s="528"/>
      <c r="AN87" s="528"/>
      <c r="AO87" s="528"/>
      <c r="AP87" s="529"/>
      <c r="AQ87" s="596">
        <f t="shared" si="7"/>
        <v>35304</v>
      </c>
      <c r="AR87" s="596"/>
      <c r="AS87" s="596"/>
      <c r="AT87" s="596"/>
      <c r="AU87" s="596"/>
      <c r="AV87" s="596"/>
      <c r="AW87" s="596"/>
      <c r="AX87" s="596"/>
      <c r="AY87" s="531"/>
      <c r="AZ87" s="532"/>
      <c r="BA87" s="532"/>
      <c r="BB87" s="532"/>
      <c r="BC87" s="532"/>
      <c r="BD87" s="532"/>
      <c r="BE87" s="532"/>
      <c r="BF87" s="533"/>
      <c r="BG87" s="595">
        <v>736</v>
      </c>
      <c r="BH87" s="595"/>
      <c r="BI87" s="595"/>
      <c r="BJ87" s="595"/>
      <c r="BK87" s="595"/>
      <c r="BL87" s="595"/>
      <c r="BM87" s="595"/>
      <c r="BN87" s="595"/>
      <c r="BO87" s="535">
        <f t="shared" si="9"/>
        <v>4903.333333333333</v>
      </c>
      <c r="BP87" s="536"/>
      <c r="BQ87" s="536"/>
      <c r="BR87" s="536"/>
      <c r="BS87" s="536"/>
      <c r="BT87" s="536"/>
      <c r="BU87" s="536"/>
      <c r="BV87" s="537"/>
      <c r="BW87" s="595"/>
      <c r="BX87" s="595"/>
      <c r="BY87" s="595"/>
      <c r="BZ87" s="595"/>
      <c r="CA87" s="595"/>
      <c r="CB87" s="595"/>
      <c r="CC87" s="595"/>
      <c r="CD87" s="595"/>
      <c r="CE87" s="595"/>
      <c r="CF87" s="595"/>
      <c r="CG87" s="595"/>
      <c r="CH87" s="595"/>
      <c r="CI87" s="595"/>
      <c r="CJ87" s="595"/>
      <c r="CK87" s="595"/>
      <c r="CL87" s="595"/>
      <c r="CM87" s="595"/>
      <c r="CN87" s="595"/>
      <c r="CO87" s="595"/>
      <c r="CP87" s="595"/>
      <c r="CQ87" s="595"/>
      <c r="CR87" s="595"/>
      <c r="CS87" s="595"/>
      <c r="CT87" s="595"/>
      <c r="CU87" s="595"/>
      <c r="CV87" s="596">
        <f t="shared" si="8"/>
        <v>40943.333333333336</v>
      </c>
      <c r="CW87" s="596"/>
      <c r="CX87" s="596"/>
      <c r="CY87" s="596"/>
      <c r="CZ87" s="596"/>
      <c r="DA87" s="596"/>
      <c r="DB87" s="596"/>
      <c r="DC87" s="596"/>
      <c r="DD87" s="596"/>
      <c r="DE87" s="597"/>
    </row>
    <row r="88" spans="1:109" s="2" customFormat="1" ht="23.25" customHeight="1">
      <c r="A88" s="579" t="s">
        <v>1214</v>
      </c>
      <c r="B88" s="580"/>
      <c r="C88" s="580"/>
      <c r="D88" s="580"/>
      <c r="E88" s="580"/>
      <c r="F88" s="580"/>
      <c r="G88" s="580"/>
      <c r="H88" s="580"/>
      <c r="I88" s="580"/>
      <c r="J88" s="580"/>
      <c r="K88" s="580"/>
      <c r="L88" s="580"/>
      <c r="M88" s="580"/>
      <c r="N88" s="580"/>
      <c r="O88" s="581"/>
      <c r="P88" s="524" t="s">
        <v>1213</v>
      </c>
      <c r="Q88" s="524"/>
      <c r="R88" s="524"/>
      <c r="S88" s="524"/>
      <c r="T88" s="524"/>
      <c r="U88" s="524"/>
      <c r="V88" s="524"/>
      <c r="W88" s="524"/>
      <c r="X88" s="524"/>
      <c r="Y88" s="524"/>
      <c r="Z88" s="524"/>
      <c r="AA88" s="524"/>
      <c r="AB88" s="524"/>
      <c r="AC88" s="524"/>
      <c r="AD88" s="525">
        <v>401</v>
      </c>
      <c r="AE88" s="525"/>
      <c r="AF88" s="525"/>
      <c r="AG88" s="526">
        <v>2</v>
      </c>
      <c r="AH88" s="526"/>
      <c r="AI88" s="526"/>
      <c r="AJ88" s="526"/>
      <c r="AK88" s="527">
        <v>1932</v>
      </c>
      <c r="AL88" s="528"/>
      <c r="AM88" s="528"/>
      <c r="AN88" s="528"/>
      <c r="AO88" s="528"/>
      <c r="AP88" s="529"/>
      <c r="AQ88" s="596">
        <f t="shared" ref="AQ88:AQ89" si="10">AG88*AK88*12</f>
        <v>46368</v>
      </c>
      <c r="AR88" s="596"/>
      <c r="AS88" s="596"/>
      <c r="AT88" s="596"/>
      <c r="AU88" s="596"/>
      <c r="AV88" s="596"/>
      <c r="AW88" s="596"/>
      <c r="AX88" s="596"/>
      <c r="AY88" s="531"/>
      <c r="AZ88" s="532"/>
      <c r="BA88" s="532"/>
      <c r="BB88" s="532"/>
      <c r="BC88" s="532"/>
      <c r="BD88" s="532"/>
      <c r="BE88" s="532"/>
      <c r="BF88" s="533"/>
      <c r="BG88" s="595">
        <v>966</v>
      </c>
      <c r="BH88" s="595"/>
      <c r="BI88" s="595"/>
      <c r="BJ88" s="595"/>
      <c r="BK88" s="595"/>
      <c r="BL88" s="595"/>
      <c r="BM88" s="595"/>
      <c r="BN88" s="595"/>
      <c r="BO88" s="535">
        <f t="shared" ref="BO88:BO89" si="11">AQ88/360*50</f>
        <v>6440.0000000000009</v>
      </c>
      <c r="BP88" s="536"/>
      <c r="BQ88" s="536"/>
      <c r="BR88" s="536"/>
      <c r="BS88" s="536"/>
      <c r="BT88" s="536"/>
      <c r="BU88" s="536"/>
      <c r="BV88" s="537"/>
      <c r="BW88" s="595"/>
      <c r="BX88" s="595"/>
      <c r="BY88" s="595"/>
      <c r="BZ88" s="595"/>
      <c r="CA88" s="595"/>
      <c r="CB88" s="595"/>
      <c r="CC88" s="595"/>
      <c r="CD88" s="595"/>
      <c r="CE88" s="595"/>
      <c r="CF88" s="595"/>
      <c r="CG88" s="595"/>
      <c r="CH88" s="595"/>
      <c r="CI88" s="595"/>
      <c r="CJ88" s="595"/>
      <c r="CK88" s="595"/>
      <c r="CL88" s="595"/>
      <c r="CM88" s="595"/>
      <c r="CN88" s="595"/>
      <c r="CO88" s="595"/>
      <c r="CP88" s="595"/>
      <c r="CQ88" s="595"/>
      <c r="CR88" s="595"/>
      <c r="CS88" s="595"/>
      <c r="CT88" s="595"/>
      <c r="CU88" s="595"/>
      <c r="CV88" s="596">
        <f t="shared" ref="CV88:CV89" si="12">SUM(AQ88:CU88)</f>
        <v>53774</v>
      </c>
      <c r="CW88" s="596"/>
      <c r="CX88" s="596"/>
      <c r="CY88" s="596"/>
      <c r="CZ88" s="596"/>
      <c r="DA88" s="596"/>
      <c r="DB88" s="596"/>
      <c r="DC88" s="596"/>
      <c r="DD88" s="596"/>
      <c r="DE88" s="597"/>
    </row>
    <row r="89" spans="1:109" s="2" customFormat="1" ht="23.25" customHeight="1">
      <c r="A89" s="579" t="s">
        <v>1203</v>
      </c>
      <c r="B89" s="580"/>
      <c r="C89" s="580"/>
      <c r="D89" s="580"/>
      <c r="E89" s="580"/>
      <c r="F89" s="580"/>
      <c r="G89" s="580"/>
      <c r="H89" s="580"/>
      <c r="I89" s="580"/>
      <c r="J89" s="580"/>
      <c r="K89" s="580"/>
      <c r="L89" s="580"/>
      <c r="M89" s="580"/>
      <c r="N89" s="580"/>
      <c r="O89" s="581"/>
      <c r="P89" s="524" t="s">
        <v>1213</v>
      </c>
      <c r="Q89" s="524"/>
      <c r="R89" s="524"/>
      <c r="S89" s="524"/>
      <c r="T89" s="524"/>
      <c r="U89" s="524"/>
      <c r="V89" s="524"/>
      <c r="W89" s="524"/>
      <c r="X89" s="524"/>
      <c r="Y89" s="524"/>
      <c r="Z89" s="524"/>
      <c r="AA89" s="524"/>
      <c r="AB89" s="524"/>
      <c r="AC89" s="524"/>
      <c r="AD89" s="525">
        <v>401</v>
      </c>
      <c r="AE89" s="525"/>
      <c r="AF89" s="525"/>
      <c r="AG89" s="526">
        <v>2</v>
      </c>
      <c r="AH89" s="526"/>
      <c r="AI89" s="526"/>
      <c r="AJ89" s="526"/>
      <c r="AK89" s="527">
        <v>1932</v>
      </c>
      <c r="AL89" s="528"/>
      <c r="AM89" s="528"/>
      <c r="AN89" s="528"/>
      <c r="AO89" s="528"/>
      <c r="AP89" s="529"/>
      <c r="AQ89" s="596">
        <f t="shared" si="10"/>
        <v>46368</v>
      </c>
      <c r="AR89" s="596"/>
      <c r="AS89" s="596"/>
      <c r="AT89" s="596"/>
      <c r="AU89" s="596"/>
      <c r="AV89" s="596"/>
      <c r="AW89" s="596"/>
      <c r="AX89" s="596"/>
      <c r="AY89" s="531"/>
      <c r="AZ89" s="532"/>
      <c r="BA89" s="532"/>
      <c r="BB89" s="532"/>
      <c r="BC89" s="532"/>
      <c r="BD89" s="532"/>
      <c r="BE89" s="532"/>
      <c r="BF89" s="533"/>
      <c r="BG89" s="595">
        <v>966</v>
      </c>
      <c r="BH89" s="595"/>
      <c r="BI89" s="595"/>
      <c r="BJ89" s="595"/>
      <c r="BK89" s="595"/>
      <c r="BL89" s="595"/>
      <c r="BM89" s="595"/>
      <c r="BN89" s="595"/>
      <c r="BO89" s="535">
        <f t="shared" si="11"/>
        <v>6440.0000000000009</v>
      </c>
      <c r="BP89" s="536"/>
      <c r="BQ89" s="536"/>
      <c r="BR89" s="536"/>
      <c r="BS89" s="536"/>
      <c r="BT89" s="536"/>
      <c r="BU89" s="536"/>
      <c r="BV89" s="537"/>
      <c r="BW89" s="595"/>
      <c r="BX89" s="595"/>
      <c r="BY89" s="595"/>
      <c r="BZ89" s="595"/>
      <c r="CA89" s="595"/>
      <c r="CB89" s="595"/>
      <c r="CC89" s="595"/>
      <c r="CD89" s="595"/>
      <c r="CE89" s="595"/>
      <c r="CF89" s="595"/>
      <c r="CG89" s="595"/>
      <c r="CH89" s="595"/>
      <c r="CI89" s="595"/>
      <c r="CJ89" s="595"/>
      <c r="CK89" s="595"/>
      <c r="CL89" s="595"/>
      <c r="CM89" s="595"/>
      <c r="CN89" s="595"/>
      <c r="CO89" s="595"/>
      <c r="CP89" s="595"/>
      <c r="CQ89" s="595"/>
      <c r="CR89" s="595"/>
      <c r="CS89" s="595"/>
      <c r="CT89" s="595"/>
      <c r="CU89" s="595"/>
      <c r="CV89" s="596">
        <f t="shared" si="12"/>
        <v>53774</v>
      </c>
      <c r="CW89" s="596"/>
      <c r="CX89" s="596"/>
      <c r="CY89" s="596"/>
      <c r="CZ89" s="596"/>
      <c r="DA89" s="596"/>
      <c r="DB89" s="596"/>
      <c r="DC89" s="596"/>
      <c r="DD89" s="596"/>
      <c r="DE89" s="597"/>
    </row>
    <row r="90" spans="1:109" s="2" customFormat="1" ht="23.25" customHeight="1">
      <c r="A90" s="522" t="s">
        <v>1218</v>
      </c>
      <c r="B90" s="523"/>
      <c r="C90" s="523"/>
      <c r="D90" s="523"/>
      <c r="E90" s="523"/>
      <c r="F90" s="523"/>
      <c r="G90" s="523"/>
      <c r="H90" s="523"/>
      <c r="I90" s="523"/>
      <c r="J90" s="523"/>
      <c r="K90" s="523"/>
      <c r="L90" s="523"/>
      <c r="M90" s="523"/>
      <c r="N90" s="523"/>
      <c r="O90" s="523"/>
      <c r="P90" s="524" t="s">
        <v>1219</v>
      </c>
      <c r="Q90" s="524"/>
      <c r="R90" s="524"/>
      <c r="S90" s="524"/>
      <c r="T90" s="524"/>
      <c r="U90" s="524"/>
      <c r="V90" s="524"/>
      <c r="W90" s="524"/>
      <c r="X90" s="524"/>
      <c r="Y90" s="524"/>
      <c r="Z90" s="524"/>
      <c r="AA90" s="524"/>
      <c r="AB90" s="524"/>
      <c r="AC90" s="524"/>
      <c r="AD90" s="525">
        <v>401</v>
      </c>
      <c r="AE90" s="525"/>
      <c r="AF90" s="525"/>
      <c r="AG90" s="526">
        <v>1</v>
      </c>
      <c r="AH90" s="526"/>
      <c r="AI90" s="526"/>
      <c r="AJ90" s="526"/>
      <c r="AK90" s="527">
        <v>12386</v>
      </c>
      <c r="AL90" s="528"/>
      <c r="AM90" s="528"/>
      <c r="AN90" s="528"/>
      <c r="AO90" s="528"/>
      <c r="AP90" s="529"/>
      <c r="AQ90" s="530">
        <f t="shared" si="7"/>
        <v>148632</v>
      </c>
      <c r="AR90" s="530"/>
      <c r="AS90" s="530"/>
      <c r="AT90" s="530"/>
      <c r="AU90" s="530"/>
      <c r="AV90" s="530"/>
      <c r="AW90" s="530"/>
      <c r="AX90" s="530"/>
      <c r="AY90" s="531"/>
      <c r="AZ90" s="532"/>
      <c r="BA90" s="532"/>
      <c r="BB90" s="532"/>
      <c r="BC90" s="532"/>
      <c r="BD90" s="532"/>
      <c r="BE90" s="532"/>
      <c r="BF90" s="533"/>
      <c r="BG90" s="534">
        <v>3096</v>
      </c>
      <c r="BH90" s="534"/>
      <c r="BI90" s="534"/>
      <c r="BJ90" s="534"/>
      <c r="BK90" s="534"/>
      <c r="BL90" s="534"/>
      <c r="BM90" s="534"/>
      <c r="BN90" s="534"/>
      <c r="BO90" s="535">
        <f t="shared" si="9"/>
        <v>20643.333333333332</v>
      </c>
      <c r="BP90" s="536"/>
      <c r="BQ90" s="536"/>
      <c r="BR90" s="536"/>
      <c r="BS90" s="536"/>
      <c r="BT90" s="536"/>
      <c r="BU90" s="536"/>
      <c r="BV90" s="537"/>
      <c r="BW90" s="534"/>
      <c r="BX90" s="534"/>
      <c r="BY90" s="534"/>
      <c r="BZ90" s="534"/>
      <c r="CA90" s="534"/>
      <c r="CB90" s="534"/>
      <c r="CC90" s="534"/>
      <c r="CD90" s="534"/>
      <c r="CE90" s="534"/>
      <c r="CF90" s="534"/>
      <c r="CG90" s="534"/>
      <c r="CH90" s="534"/>
      <c r="CI90" s="534"/>
      <c r="CJ90" s="534"/>
      <c r="CK90" s="534"/>
      <c r="CL90" s="534"/>
      <c r="CM90" s="534"/>
      <c r="CN90" s="534"/>
      <c r="CO90" s="534"/>
      <c r="CP90" s="534"/>
      <c r="CQ90" s="534"/>
      <c r="CR90" s="534"/>
      <c r="CS90" s="534"/>
      <c r="CT90" s="534"/>
      <c r="CU90" s="534"/>
      <c r="CV90" s="530">
        <f t="shared" si="8"/>
        <v>172371.33333333334</v>
      </c>
      <c r="CW90" s="530"/>
      <c r="CX90" s="530"/>
      <c r="CY90" s="530"/>
      <c r="CZ90" s="530"/>
      <c r="DA90" s="530"/>
      <c r="DB90" s="530"/>
      <c r="DC90" s="530"/>
      <c r="DD90" s="530"/>
      <c r="DE90" s="538"/>
    </row>
    <row r="91" spans="1:109" s="2" customFormat="1" ht="23.25" customHeight="1">
      <c r="A91" s="522" t="s">
        <v>1220</v>
      </c>
      <c r="B91" s="523"/>
      <c r="C91" s="523"/>
      <c r="D91" s="523"/>
      <c r="E91" s="523"/>
      <c r="F91" s="523"/>
      <c r="G91" s="523"/>
      <c r="H91" s="523"/>
      <c r="I91" s="523"/>
      <c r="J91" s="523"/>
      <c r="K91" s="523"/>
      <c r="L91" s="523"/>
      <c r="M91" s="523"/>
      <c r="N91" s="523"/>
      <c r="O91" s="523"/>
      <c r="P91" s="524" t="s">
        <v>1219</v>
      </c>
      <c r="Q91" s="524"/>
      <c r="R91" s="524"/>
      <c r="S91" s="524"/>
      <c r="T91" s="524"/>
      <c r="U91" s="524"/>
      <c r="V91" s="524"/>
      <c r="W91" s="524"/>
      <c r="X91" s="524"/>
      <c r="Y91" s="524"/>
      <c r="Z91" s="524"/>
      <c r="AA91" s="524"/>
      <c r="AB91" s="524"/>
      <c r="AC91" s="524"/>
      <c r="AD91" s="525">
        <v>401</v>
      </c>
      <c r="AE91" s="525"/>
      <c r="AF91" s="525"/>
      <c r="AG91" s="526">
        <v>1</v>
      </c>
      <c r="AH91" s="526"/>
      <c r="AI91" s="526"/>
      <c r="AJ91" s="526"/>
      <c r="AK91" s="527">
        <v>11646</v>
      </c>
      <c r="AL91" s="528"/>
      <c r="AM91" s="528"/>
      <c r="AN91" s="528"/>
      <c r="AO91" s="528"/>
      <c r="AP91" s="529"/>
      <c r="AQ91" s="530">
        <f t="shared" si="7"/>
        <v>139752</v>
      </c>
      <c r="AR91" s="530"/>
      <c r="AS91" s="530"/>
      <c r="AT91" s="530"/>
      <c r="AU91" s="530"/>
      <c r="AV91" s="530"/>
      <c r="AW91" s="530"/>
      <c r="AX91" s="530"/>
      <c r="AY91" s="531"/>
      <c r="AZ91" s="532"/>
      <c r="BA91" s="532"/>
      <c r="BB91" s="532"/>
      <c r="BC91" s="532"/>
      <c r="BD91" s="532"/>
      <c r="BE91" s="532"/>
      <c r="BF91" s="533"/>
      <c r="BG91" s="534">
        <v>2912</v>
      </c>
      <c r="BH91" s="534"/>
      <c r="BI91" s="534"/>
      <c r="BJ91" s="534"/>
      <c r="BK91" s="534"/>
      <c r="BL91" s="534"/>
      <c r="BM91" s="534"/>
      <c r="BN91" s="534"/>
      <c r="BO91" s="535">
        <f t="shared" si="9"/>
        <v>19410</v>
      </c>
      <c r="BP91" s="536"/>
      <c r="BQ91" s="536"/>
      <c r="BR91" s="536"/>
      <c r="BS91" s="536"/>
      <c r="BT91" s="536"/>
      <c r="BU91" s="536"/>
      <c r="BV91" s="537"/>
      <c r="BW91" s="534"/>
      <c r="BX91" s="534"/>
      <c r="BY91" s="534"/>
      <c r="BZ91" s="534"/>
      <c r="CA91" s="534"/>
      <c r="CB91" s="534"/>
      <c r="CC91" s="534"/>
      <c r="CD91" s="534"/>
      <c r="CE91" s="534"/>
      <c r="CF91" s="534"/>
      <c r="CG91" s="534"/>
      <c r="CH91" s="534"/>
      <c r="CI91" s="534"/>
      <c r="CJ91" s="534"/>
      <c r="CK91" s="534"/>
      <c r="CL91" s="534"/>
      <c r="CM91" s="534"/>
      <c r="CN91" s="534"/>
      <c r="CO91" s="534"/>
      <c r="CP91" s="534"/>
      <c r="CQ91" s="534"/>
      <c r="CR91" s="534"/>
      <c r="CS91" s="534"/>
      <c r="CT91" s="534"/>
      <c r="CU91" s="534"/>
      <c r="CV91" s="530">
        <f t="shared" si="8"/>
        <v>162074</v>
      </c>
      <c r="CW91" s="530"/>
      <c r="CX91" s="530"/>
      <c r="CY91" s="530"/>
      <c r="CZ91" s="530"/>
      <c r="DA91" s="530"/>
      <c r="DB91" s="530"/>
      <c r="DC91" s="530"/>
      <c r="DD91" s="530"/>
      <c r="DE91" s="538"/>
    </row>
    <row r="92" spans="1:109" s="2" customFormat="1" ht="23.25" customHeight="1">
      <c r="A92" s="522" t="s">
        <v>1220</v>
      </c>
      <c r="B92" s="523"/>
      <c r="C92" s="523"/>
      <c r="D92" s="523"/>
      <c r="E92" s="523"/>
      <c r="F92" s="523"/>
      <c r="G92" s="523"/>
      <c r="H92" s="523"/>
      <c r="I92" s="523"/>
      <c r="J92" s="523"/>
      <c r="K92" s="523"/>
      <c r="L92" s="523"/>
      <c r="M92" s="523"/>
      <c r="N92" s="523"/>
      <c r="O92" s="523"/>
      <c r="P92" s="524" t="s">
        <v>1219</v>
      </c>
      <c r="Q92" s="524"/>
      <c r="R92" s="524"/>
      <c r="S92" s="524"/>
      <c r="T92" s="524"/>
      <c r="U92" s="524"/>
      <c r="V92" s="524"/>
      <c r="W92" s="524"/>
      <c r="X92" s="524"/>
      <c r="Y92" s="524"/>
      <c r="Z92" s="524"/>
      <c r="AA92" s="524"/>
      <c r="AB92" s="524"/>
      <c r="AC92" s="524"/>
      <c r="AD92" s="525">
        <v>401</v>
      </c>
      <c r="AE92" s="525"/>
      <c r="AF92" s="525"/>
      <c r="AG92" s="526">
        <v>1</v>
      </c>
      <c r="AH92" s="526"/>
      <c r="AI92" s="526"/>
      <c r="AJ92" s="526"/>
      <c r="AK92" s="527">
        <v>8634</v>
      </c>
      <c r="AL92" s="528"/>
      <c r="AM92" s="528"/>
      <c r="AN92" s="528"/>
      <c r="AO92" s="528"/>
      <c r="AP92" s="529"/>
      <c r="AQ92" s="530">
        <f t="shared" ref="AQ92:AQ101" si="13">AG92*AK92*12</f>
        <v>103608</v>
      </c>
      <c r="AR92" s="530"/>
      <c r="AS92" s="530"/>
      <c r="AT92" s="530"/>
      <c r="AU92" s="530"/>
      <c r="AV92" s="530"/>
      <c r="AW92" s="530"/>
      <c r="AX92" s="530"/>
      <c r="AY92" s="531"/>
      <c r="AZ92" s="532"/>
      <c r="BA92" s="532"/>
      <c r="BB92" s="532"/>
      <c r="BC92" s="532"/>
      <c r="BD92" s="532"/>
      <c r="BE92" s="532"/>
      <c r="BF92" s="533"/>
      <c r="BG92" s="534">
        <v>2158</v>
      </c>
      <c r="BH92" s="534"/>
      <c r="BI92" s="534"/>
      <c r="BJ92" s="534"/>
      <c r="BK92" s="534"/>
      <c r="BL92" s="534"/>
      <c r="BM92" s="534"/>
      <c r="BN92" s="534"/>
      <c r="BO92" s="535">
        <f t="shared" si="9"/>
        <v>14390</v>
      </c>
      <c r="BP92" s="536"/>
      <c r="BQ92" s="536"/>
      <c r="BR92" s="536"/>
      <c r="BS92" s="536"/>
      <c r="BT92" s="536"/>
      <c r="BU92" s="536"/>
      <c r="BV92" s="537"/>
      <c r="BW92" s="534"/>
      <c r="BX92" s="534"/>
      <c r="BY92" s="534"/>
      <c r="BZ92" s="534"/>
      <c r="CA92" s="534"/>
      <c r="CB92" s="534"/>
      <c r="CC92" s="534"/>
      <c r="CD92" s="534"/>
      <c r="CE92" s="534"/>
      <c r="CF92" s="534"/>
      <c r="CG92" s="534"/>
      <c r="CH92" s="534"/>
      <c r="CI92" s="534"/>
      <c r="CJ92" s="534"/>
      <c r="CK92" s="534"/>
      <c r="CL92" s="534"/>
      <c r="CM92" s="534"/>
      <c r="CN92" s="534"/>
      <c r="CO92" s="534"/>
      <c r="CP92" s="534"/>
      <c r="CQ92" s="534"/>
      <c r="CR92" s="534"/>
      <c r="CS92" s="534"/>
      <c r="CT92" s="534"/>
      <c r="CU92" s="534"/>
      <c r="CV92" s="530">
        <f t="shared" ref="CV92:CV101" si="14">SUM(AQ92:CU92)</f>
        <v>120156</v>
      </c>
      <c r="CW92" s="530"/>
      <c r="CX92" s="530"/>
      <c r="CY92" s="530"/>
      <c r="CZ92" s="530"/>
      <c r="DA92" s="530"/>
      <c r="DB92" s="530"/>
      <c r="DC92" s="530"/>
      <c r="DD92" s="530"/>
      <c r="DE92" s="538"/>
    </row>
    <row r="93" spans="1:109" s="2" customFormat="1" ht="23.25" customHeight="1">
      <c r="A93" s="522" t="s">
        <v>1221</v>
      </c>
      <c r="B93" s="523"/>
      <c r="C93" s="523"/>
      <c r="D93" s="523"/>
      <c r="E93" s="523"/>
      <c r="F93" s="523"/>
      <c r="G93" s="523"/>
      <c r="H93" s="523"/>
      <c r="I93" s="523"/>
      <c r="J93" s="523"/>
      <c r="K93" s="523"/>
      <c r="L93" s="523"/>
      <c r="M93" s="523"/>
      <c r="N93" s="523"/>
      <c r="O93" s="523"/>
      <c r="P93" s="524" t="s">
        <v>1219</v>
      </c>
      <c r="Q93" s="524"/>
      <c r="R93" s="524"/>
      <c r="S93" s="524"/>
      <c r="T93" s="524"/>
      <c r="U93" s="524"/>
      <c r="V93" s="524"/>
      <c r="W93" s="524"/>
      <c r="X93" s="524"/>
      <c r="Y93" s="524"/>
      <c r="Z93" s="524"/>
      <c r="AA93" s="524"/>
      <c r="AB93" s="524"/>
      <c r="AC93" s="524"/>
      <c r="AD93" s="525">
        <v>401</v>
      </c>
      <c r="AE93" s="525"/>
      <c r="AF93" s="525"/>
      <c r="AG93" s="526">
        <v>1</v>
      </c>
      <c r="AH93" s="526"/>
      <c r="AI93" s="526"/>
      <c r="AJ93" s="526"/>
      <c r="AK93" s="527">
        <v>12228</v>
      </c>
      <c r="AL93" s="528"/>
      <c r="AM93" s="528"/>
      <c r="AN93" s="528"/>
      <c r="AO93" s="528"/>
      <c r="AP93" s="529"/>
      <c r="AQ93" s="530">
        <f t="shared" si="13"/>
        <v>146736</v>
      </c>
      <c r="AR93" s="530"/>
      <c r="AS93" s="530"/>
      <c r="AT93" s="530"/>
      <c r="AU93" s="530"/>
      <c r="AV93" s="530"/>
      <c r="AW93" s="530"/>
      <c r="AX93" s="530"/>
      <c r="AY93" s="531"/>
      <c r="AZ93" s="532"/>
      <c r="BA93" s="532"/>
      <c r="BB93" s="532"/>
      <c r="BC93" s="532"/>
      <c r="BD93" s="532"/>
      <c r="BE93" s="532"/>
      <c r="BF93" s="533"/>
      <c r="BG93" s="534">
        <v>3058</v>
      </c>
      <c r="BH93" s="534"/>
      <c r="BI93" s="534"/>
      <c r="BJ93" s="534"/>
      <c r="BK93" s="534"/>
      <c r="BL93" s="534"/>
      <c r="BM93" s="534"/>
      <c r="BN93" s="534"/>
      <c r="BO93" s="535">
        <f t="shared" si="9"/>
        <v>20380</v>
      </c>
      <c r="BP93" s="536"/>
      <c r="BQ93" s="536"/>
      <c r="BR93" s="536"/>
      <c r="BS93" s="536"/>
      <c r="BT93" s="536"/>
      <c r="BU93" s="536"/>
      <c r="BV93" s="537"/>
      <c r="BW93" s="534"/>
      <c r="BX93" s="534"/>
      <c r="BY93" s="534"/>
      <c r="BZ93" s="534"/>
      <c r="CA93" s="534"/>
      <c r="CB93" s="534"/>
      <c r="CC93" s="534"/>
      <c r="CD93" s="534"/>
      <c r="CE93" s="534"/>
      <c r="CF93" s="534"/>
      <c r="CG93" s="534"/>
      <c r="CH93" s="534"/>
      <c r="CI93" s="534"/>
      <c r="CJ93" s="534"/>
      <c r="CK93" s="534"/>
      <c r="CL93" s="534"/>
      <c r="CM93" s="534"/>
      <c r="CN93" s="534"/>
      <c r="CO93" s="534"/>
      <c r="CP93" s="534"/>
      <c r="CQ93" s="534"/>
      <c r="CR93" s="534"/>
      <c r="CS93" s="534"/>
      <c r="CT93" s="534"/>
      <c r="CU93" s="534"/>
      <c r="CV93" s="530">
        <f t="shared" si="14"/>
        <v>170174</v>
      </c>
      <c r="CW93" s="530"/>
      <c r="CX93" s="530"/>
      <c r="CY93" s="530"/>
      <c r="CZ93" s="530"/>
      <c r="DA93" s="530"/>
      <c r="DB93" s="530"/>
      <c r="DC93" s="530"/>
      <c r="DD93" s="530"/>
      <c r="DE93" s="538"/>
    </row>
    <row r="94" spans="1:109" s="2" customFormat="1" ht="23.25" customHeight="1">
      <c r="A94" s="522" t="s">
        <v>1222</v>
      </c>
      <c r="B94" s="523"/>
      <c r="C94" s="523"/>
      <c r="D94" s="523"/>
      <c r="E94" s="523"/>
      <c r="F94" s="523"/>
      <c r="G94" s="523"/>
      <c r="H94" s="523"/>
      <c r="I94" s="523"/>
      <c r="J94" s="523"/>
      <c r="K94" s="523"/>
      <c r="L94" s="523"/>
      <c r="M94" s="523"/>
      <c r="N94" s="523"/>
      <c r="O94" s="523"/>
      <c r="P94" s="524" t="s">
        <v>1223</v>
      </c>
      <c r="Q94" s="524"/>
      <c r="R94" s="524"/>
      <c r="S94" s="524"/>
      <c r="T94" s="524"/>
      <c r="U94" s="524"/>
      <c r="V94" s="524"/>
      <c r="W94" s="524"/>
      <c r="X94" s="524"/>
      <c r="Y94" s="524"/>
      <c r="Z94" s="524"/>
      <c r="AA94" s="524"/>
      <c r="AB94" s="524"/>
      <c r="AC94" s="524"/>
      <c r="AD94" s="525">
        <v>401</v>
      </c>
      <c r="AE94" s="525"/>
      <c r="AF94" s="525"/>
      <c r="AG94" s="526">
        <v>1</v>
      </c>
      <c r="AH94" s="526"/>
      <c r="AI94" s="526"/>
      <c r="AJ94" s="526"/>
      <c r="AK94" s="527">
        <v>34608</v>
      </c>
      <c r="AL94" s="528"/>
      <c r="AM94" s="528"/>
      <c r="AN94" s="528"/>
      <c r="AO94" s="528"/>
      <c r="AP94" s="529"/>
      <c r="AQ94" s="530">
        <f t="shared" si="13"/>
        <v>415296</v>
      </c>
      <c r="AR94" s="530"/>
      <c r="AS94" s="530"/>
      <c r="AT94" s="530"/>
      <c r="AU94" s="530"/>
      <c r="AV94" s="530"/>
      <c r="AW94" s="530"/>
      <c r="AX94" s="530"/>
      <c r="AY94" s="531"/>
      <c r="AZ94" s="532"/>
      <c r="BA94" s="532"/>
      <c r="BB94" s="532"/>
      <c r="BC94" s="532"/>
      <c r="BD94" s="532"/>
      <c r="BE94" s="532"/>
      <c r="BF94" s="533"/>
      <c r="BG94" s="534">
        <v>8652</v>
      </c>
      <c r="BH94" s="534"/>
      <c r="BI94" s="534"/>
      <c r="BJ94" s="534"/>
      <c r="BK94" s="534"/>
      <c r="BL94" s="534"/>
      <c r="BM94" s="534"/>
      <c r="BN94" s="534"/>
      <c r="BO94" s="535">
        <f t="shared" si="9"/>
        <v>57679.999999999993</v>
      </c>
      <c r="BP94" s="536"/>
      <c r="BQ94" s="536"/>
      <c r="BR94" s="536"/>
      <c r="BS94" s="536"/>
      <c r="BT94" s="536"/>
      <c r="BU94" s="536"/>
      <c r="BV94" s="537"/>
      <c r="BW94" s="534"/>
      <c r="BX94" s="534"/>
      <c r="BY94" s="534"/>
      <c r="BZ94" s="534"/>
      <c r="CA94" s="534"/>
      <c r="CB94" s="534"/>
      <c r="CC94" s="534"/>
      <c r="CD94" s="534"/>
      <c r="CE94" s="534"/>
      <c r="CF94" s="534"/>
      <c r="CG94" s="534"/>
      <c r="CH94" s="534"/>
      <c r="CI94" s="534"/>
      <c r="CJ94" s="534"/>
      <c r="CK94" s="534"/>
      <c r="CL94" s="534"/>
      <c r="CM94" s="534"/>
      <c r="CN94" s="534"/>
      <c r="CO94" s="534"/>
      <c r="CP94" s="534"/>
      <c r="CQ94" s="534"/>
      <c r="CR94" s="534"/>
      <c r="CS94" s="534"/>
      <c r="CT94" s="534"/>
      <c r="CU94" s="534"/>
      <c r="CV94" s="530">
        <f t="shared" si="14"/>
        <v>481628</v>
      </c>
      <c r="CW94" s="530"/>
      <c r="CX94" s="530"/>
      <c r="CY94" s="530"/>
      <c r="CZ94" s="530"/>
      <c r="DA94" s="530"/>
      <c r="DB94" s="530"/>
      <c r="DC94" s="530"/>
      <c r="DD94" s="530"/>
      <c r="DE94" s="538"/>
    </row>
    <row r="95" spans="1:109" s="2" customFormat="1" ht="23.25" customHeight="1">
      <c r="A95" s="522" t="s">
        <v>1224</v>
      </c>
      <c r="B95" s="523"/>
      <c r="C95" s="523"/>
      <c r="D95" s="523"/>
      <c r="E95" s="523"/>
      <c r="F95" s="523"/>
      <c r="G95" s="523"/>
      <c r="H95" s="523"/>
      <c r="I95" s="523"/>
      <c r="J95" s="523"/>
      <c r="K95" s="523"/>
      <c r="L95" s="523"/>
      <c r="M95" s="523"/>
      <c r="N95" s="523"/>
      <c r="O95" s="523"/>
      <c r="P95" s="524" t="s">
        <v>1223</v>
      </c>
      <c r="Q95" s="524"/>
      <c r="R95" s="524"/>
      <c r="S95" s="524"/>
      <c r="T95" s="524"/>
      <c r="U95" s="524"/>
      <c r="V95" s="524"/>
      <c r="W95" s="524"/>
      <c r="X95" s="524"/>
      <c r="Y95" s="524"/>
      <c r="Z95" s="524"/>
      <c r="AA95" s="524"/>
      <c r="AB95" s="524"/>
      <c r="AC95" s="524"/>
      <c r="AD95" s="525">
        <v>401</v>
      </c>
      <c r="AE95" s="525"/>
      <c r="AF95" s="525"/>
      <c r="AG95" s="526">
        <v>1</v>
      </c>
      <c r="AH95" s="526"/>
      <c r="AI95" s="526"/>
      <c r="AJ95" s="526"/>
      <c r="AK95" s="527">
        <v>17254</v>
      </c>
      <c r="AL95" s="528"/>
      <c r="AM95" s="528"/>
      <c r="AN95" s="528"/>
      <c r="AO95" s="528"/>
      <c r="AP95" s="529"/>
      <c r="AQ95" s="530">
        <f t="shared" si="13"/>
        <v>207048</v>
      </c>
      <c r="AR95" s="530"/>
      <c r="AS95" s="530"/>
      <c r="AT95" s="530"/>
      <c r="AU95" s="530"/>
      <c r="AV95" s="530"/>
      <c r="AW95" s="530"/>
      <c r="AX95" s="530"/>
      <c r="AY95" s="531"/>
      <c r="AZ95" s="532"/>
      <c r="BA95" s="532"/>
      <c r="BB95" s="532"/>
      <c r="BC95" s="532"/>
      <c r="BD95" s="532"/>
      <c r="BE95" s="532"/>
      <c r="BF95" s="533"/>
      <c r="BG95" s="534">
        <v>4314</v>
      </c>
      <c r="BH95" s="534"/>
      <c r="BI95" s="534"/>
      <c r="BJ95" s="534"/>
      <c r="BK95" s="534"/>
      <c r="BL95" s="534"/>
      <c r="BM95" s="534"/>
      <c r="BN95" s="534"/>
      <c r="BO95" s="535">
        <f t="shared" si="9"/>
        <v>28756.666666666668</v>
      </c>
      <c r="BP95" s="536"/>
      <c r="BQ95" s="536"/>
      <c r="BR95" s="536"/>
      <c r="BS95" s="536"/>
      <c r="BT95" s="536"/>
      <c r="BU95" s="536"/>
      <c r="BV95" s="537"/>
      <c r="BW95" s="534">
        <v>5000</v>
      </c>
      <c r="BX95" s="534"/>
      <c r="BY95" s="534"/>
      <c r="BZ95" s="534"/>
      <c r="CA95" s="534"/>
      <c r="CB95" s="534"/>
      <c r="CC95" s="534"/>
      <c r="CD95" s="534"/>
      <c r="CE95" s="534"/>
      <c r="CF95" s="534"/>
      <c r="CG95" s="534"/>
      <c r="CH95" s="534"/>
      <c r="CI95" s="534"/>
      <c r="CJ95" s="534"/>
      <c r="CK95" s="534"/>
      <c r="CL95" s="534"/>
      <c r="CM95" s="534"/>
      <c r="CN95" s="534"/>
      <c r="CO95" s="534"/>
      <c r="CP95" s="534"/>
      <c r="CQ95" s="534"/>
      <c r="CR95" s="534"/>
      <c r="CS95" s="534"/>
      <c r="CT95" s="534"/>
      <c r="CU95" s="534"/>
      <c r="CV95" s="530">
        <f t="shared" si="14"/>
        <v>245118.66666666666</v>
      </c>
      <c r="CW95" s="530"/>
      <c r="CX95" s="530"/>
      <c r="CY95" s="530"/>
      <c r="CZ95" s="530"/>
      <c r="DA95" s="530"/>
      <c r="DB95" s="530"/>
      <c r="DC95" s="530"/>
      <c r="DD95" s="530"/>
      <c r="DE95" s="538"/>
    </row>
    <row r="96" spans="1:109" s="2" customFormat="1" ht="23.25" customHeight="1">
      <c r="A96" s="522" t="s">
        <v>1225</v>
      </c>
      <c r="B96" s="523"/>
      <c r="C96" s="523"/>
      <c r="D96" s="523"/>
      <c r="E96" s="523"/>
      <c r="F96" s="523"/>
      <c r="G96" s="523"/>
      <c r="H96" s="523"/>
      <c r="I96" s="523"/>
      <c r="J96" s="523"/>
      <c r="K96" s="523"/>
      <c r="L96" s="523"/>
      <c r="M96" s="523"/>
      <c r="N96" s="523"/>
      <c r="O96" s="523"/>
      <c r="P96" s="524" t="s">
        <v>1223</v>
      </c>
      <c r="Q96" s="524"/>
      <c r="R96" s="524"/>
      <c r="S96" s="524"/>
      <c r="T96" s="524"/>
      <c r="U96" s="524"/>
      <c r="V96" s="524"/>
      <c r="W96" s="524"/>
      <c r="X96" s="524"/>
      <c r="Y96" s="524"/>
      <c r="Z96" s="524"/>
      <c r="AA96" s="524"/>
      <c r="AB96" s="524"/>
      <c r="AC96" s="524"/>
      <c r="AD96" s="525">
        <v>401</v>
      </c>
      <c r="AE96" s="525"/>
      <c r="AF96" s="525"/>
      <c r="AG96" s="526">
        <v>1</v>
      </c>
      <c r="AH96" s="526"/>
      <c r="AI96" s="526"/>
      <c r="AJ96" s="526"/>
      <c r="AK96" s="527">
        <v>13254</v>
      </c>
      <c r="AL96" s="528"/>
      <c r="AM96" s="528"/>
      <c r="AN96" s="528"/>
      <c r="AO96" s="528"/>
      <c r="AP96" s="529"/>
      <c r="AQ96" s="530">
        <f t="shared" si="13"/>
        <v>159048</v>
      </c>
      <c r="AR96" s="530"/>
      <c r="AS96" s="530"/>
      <c r="AT96" s="530"/>
      <c r="AU96" s="530"/>
      <c r="AV96" s="530"/>
      <c r="AW96" s="530"/>
      <c r="AX96" s="530"/>
      <c r="AY96" s="531"/>
      <c r="AZ96" s="532"/>
      <c r="BA96" s="532"/>
      <c r="BB96" s="532"/>
      <c r="BC96" s="532"/>
      <c r="BD96" s="532"/>
      <c r="BE96" s="532"/>
      <c r="BF96" s="533"/>
      <c r="BG96" s="534">
        <v>3314</v>
      </c>
      <c r="BH96" s="534"/>
      <c r="BI96" s="534"/>
      <c r="BJ96" s="534"/>
      <c r="BK96" s="534"/>
      <c r="BL96" s="534"/>
      <c r="BM96" s="534"/>
      <c r="BN96" s="534"/>
      <c r="BO96" s="535">
        <f t="shared" si="9"/>
        <v>22090</v>
      </c>
      <c r="BP96" s="536"/>
      <c r="BQ96" s="536"/>
      <c r="BR96" s="536"/>
      <c r="BS96" s="536"/>
      <c r="BT96" s="536"/>
      <c r="BU96" s="536"/>
      <c r="BV96" s="537"/>
      <c r="BW96" s="534"/>
      <c r="BX96" s="534"/>
      <c r="BY96" s="534"/>
      <c r="BZ96" s="534"/>
      <c r="CA96" s="534"/>
      <c r="CB96" s="534"/>
      <c r="CC96" s="534"/>
      <c r="CD96" s="534"/>
      <c r="CE96" s="534"/>
      <c r="CF96" s="534"/>
      <c r="CG96" s="534"/>
      <c r="CH96" s="534"/>
      <c r="CI96" s="534"/>
      <c r="CJ96" s="534"/>
      <c r="CK96" s="534"/>
      <c r="CL96" s="534"/>
      <c r="CM96" s="534"/>
      <c r="CN96" s="534"/>
      <c r="CO96" s="534"/>
      <c r="CP96" s="534"/>
      <c r="CQ96" s="534"/>
      <c r="CR96" s="534"/>
      <c r="CS96" s="534"/>
      <c r="CT96" s="534"/>
      <c r="CU96" s="534"/>
      <c r="CV96" s="530">
        <f t="shared" si="14"/>
        <v>184452</v>
      </c>
      <c r="CW96" s="530"/>
      <c r="CX96" s="530"/>
      <c r="CY96" s="530"/>
      <c r="CZ96" s="530"/>
      <c r="DA96" s="530"/>
      <c r="DB96" s="530"/>
      <c r="DC96" s="530"/>
      <c r="DD96" s="530"/>
      <c r="DE96" s="538"/>
    </row>
    <row r="97" spans="1:109" s="2" customFormat="1" ht="23.25" customHeight="1">
      <c r="A97" s="522" t="s">
        <v>1159</v>
      </c>
      <c r="B97" s="523"/>
      <c r="C97" s="523"/>
      <c r="D97" s="523"/>
      <c r="E97" s="523"/>
      <c r="F97" s="523"/>
      <c r="G97" s="523"/>
      <c r="H97" s="523"/>
      <c r="I97" s="523"/>
      <c r="J97" s="523"/>
      <c r="K97" s="523"/>
      <c r="L97" s="523"/>
      <c r="M97" s="523"/>
      <c r="N97" s="523"/>
      <c r="O97" s="523"/>
      <c r="P97" s="524" t="s">
        <v>1223</v>
      </c>
      <c r="Q97" s="524"/>
      <c r="R97" s="524"/>
      <c r="S97" s="524"/>
      <c r="T97" s="524"/>
      <c r="U97" s="524"/>
      <c r="V97" s="524"/>
      <c r="W97" s="524"/>
      <c r="X97" s="524"/>
      <c r="Y97" s="524"/>
      <c r="Z97" s="524"/>
      <c r="AA97" s="524"/>
      <c r="AB97" s="524"/>
      <c r="AC97" s="524"/>
      <c r="AD97" s="525">
        <v>401</v>
      </c>
      <c r="AE97" s="525"/>
      <c r="AF97" s="525"/>
      <c r="AG97" s="526">
        <v>3</v>
      </c>
      <c r="AH97" s="526"/>
      <c r="AI97" s="526"/>
      <c r="AJ97" s="526"/>
      <c r="AK97" s="527">
        <v>10250</v>
      </c>
      <c r="AL97" s="528"/>
      <c r="AM97" s="528"/>
      <c r="AN97" s="528"/>
      <c r="AO97" s="528"/>
      <c r="AP97" s="529"/>
      <c r="AQ97" s="530">
        <f t="shared" si="13"/>
        <v>369000</v>
      </c>
      <c r="AR97" s="530"/>
      <c r="AS97" s="530"/>
      <c r="AT97" s="530"/>
      <c r="AU97" s="530"/>
      <c r="AV97" s="530"/>
      <c r="AW97" s="530"/>
      <c r="AX97" s="530"/>
      <c r="AY97" s="531"/>
      <c r="AZ97" s="532"/>
      <c r="BA97" s="532"/>
      <c r="BB97" s="532"/>
      <c r="BC97" s="532"/>
      <c r="BD97" s="532"/>
      <c r="BE97" s="532"/>
      <c r="BF97" s="533"/>
      <c r="BG97" s="534">
        <v>7686</v>
      </c>
      <c r="BH97" s="534"/>
      <c r="BI97" s="534"/>
      <c r="BJ97" s="534"/>
      <c r="BK97" s="534"/>
      <c r="BL97" s="534"/>
      <c r="BM97" s="534"/>
      <c r="BN97" s="534"/>
      <c r="BO97" s="535">
        <f t="shared" si="9"/>
        <v>51250</v>
      </c>
      <c r="BP97" s="536"/>
      <c r="BQ97" s="536"/>
      <c r="BR97" s="536"/>
      <c r="BS97" s="536"/>
      <c r="BT97" s="536"/>
      <c r="BU97" s="536"/>
      <c r="BV97" s="537"/>
      <c r="BW97" s="534">
        <v>5000</v>
      </c>
      <c r="BX97" s="534"/>
      <c r="BY97" s="534"/>
      <c r="BZ97" s="534"/>
      <c r="CA97" s="534"/>
      <c r="CB97" s="534"/>
      <c r="CC97" s="534"/>
      <c r="CD97" s="534"/>
      <c r="CE97" s="534"/>
      <c r="CF97" s="534"/>
      <c r="CG97" s="534"/>
      <c r="CH97" s="534"/>
      <c r="CI97" s="534"/>
      <c r="CJ97" s="534"/>
      <c r="CK97" s="534"/>
      <c r="CL97" s="534"/>
      <c r="CM97" s="534"/>
      <c r="CN97" s="534"/>
      <c r="CO97" s="534"/>
      <c r="CP97" s="534"/>
      <c r="CQ97" s="534"/>
      <c r="CR97" s="534"/>
      <c r="CS97" s="534"/>
      <c r="CT97" s="534"/>
      <c r="CU97" s="534"/>
      <c r="CV97" s="530">
        <f t="shared" si="14"/>
        <v>432936</v>
      </c>
      <c r="CW97" s="530"/>
      <c r="CX97" s="530"/>
      <c r="CY97" s="530"/>
      <c r="CZ97" s="530"/>
      <c r="DA97" s="530"/>
      <c r="DB97" s="530"/>
      <c r="DC97" s="530"/>
      <c r="DD97" s="530"/>
      <c r="DE97" s="538"/>
    </row>
    <row r="98" spans="1:109" s="2" customFormat="1" ht="23.25" customHeight="1">
      <c r="A98" s="522" t="s">
        <v>1159</v>
      </c>
      <c r="B98" s="523"/>
      <c r="C98" s="523"/>
      <c r="D98" s="523"/>
      <c r="E98" s="523"/>
      <c r="F98" s="523"/>
      <c r="G98" s="523"/>
      <c r="H98" s="523"/>
      <c r="I98" s="523"/>
      <c r="J98" s="523"/>
      <c r="K98" s="523"/>
      <c r="L98" s="523"/>
      <c r="M98" s="523"/>
      <c r="N98" s="523"/>
      <c r="O98" s="523"/>
      <c r="P98" s="524" t="s">
        <v>1223</v>
      </c>
      <c r="Q98" s="524"/>
      <c r="R98" s="524"/>
      <c r="S98" s="524"/>
      <c r="T98" s="524"/>
      <c r="U98" s="524"/>
      <c r="V98" s="524"/>
      <c r="W98" s="524"/>
      <c r="X98" s="524"/>
      <c r="Y98" s="524"/>
      <c r="Z98" s="524"/>
      <c r="AA98" s="524"/>
      <c r="AB98" s="524"/>
      <c r="AC98" s="524"/>
      <c r="AD98" s="525">
        <v>401</v>
      </c>
      <c r="AE98" s="525"/>
      <c r="AF98" s="525"/>
      <c r="AG98" s="526">
        <v>1</v>
      </c>
      <c r="AH98" s="526"/>
      <c r="AI98" s="526"/>
      <c r="AJ98" s="526"/>
      <c r="AK98" s="527">
        <v>9080</v>
      </c>
      <c r="AL98" s="528"/>
      <c r="AM98" s="528"/>
      <c r="AN98" s="528"/>
      <c r="AO98" s="528"/>
      <c r="AP98" s="529"/>
      <c r="AQ98" s="530">
        <f t="shared" si="13"/>
        <v>108960</v>
      </c>
      <c r="AR98" s="530"/>
      <c r="AS98" s="530"/>
      <c r="AT98" s="530"/>
      <c r="AU98" s="530"/>
      <c r="AV98" s="530"/>
      <c r="AW98" s="530"/>
      <c r="AX98" s="530"/>
      <c r="AY98" s="531"/>
      <c r="AZ98" s="532"/>
      <c r="BA98" s="532"/>
      <c r="BB98" s="532"/>
      <c r="BC98" s="532"/>
      <c r="BD98" s="532"/>
      <c r="BE98" s="532"/>
      <c r="BF98" s="533"/>
      <c r="BG98" s="534">
        <v>2270</v>
      </c>
      <c r="BH98" s="534"/>
      <c r="BI98" s="534"/>
      <c r="BJ98" s="534"/>
      <c r="BK98" s="534"/>
      <c r="BL98" s="534"/>
      <c r="BM98" s="534"/>
      <c r="BN98" s="534"/>
      <c r="BO98" s="535">
        <f t="shared" si="9"/>
        <v>15133.333333333334</v>
      </c>
      <c r="BP98" s="536"/>
      <c r="BQ98" s="536"/>
      <c r="BR98" s="536"/>
      <c r="BS98" s="536"/>
      <c r="BT98" s="536"/>
      <c r="BU98" s="536"/>
      <c r="BV98" s="537"/>
      <c r="BW98" s="534"/>
      <c r="BX98" s="534"/>
      <c r="BY98" s="534"/>
      <c r="BZ98" s="534"/>
      <c r="CA98" s="534"/>
      <c r="CB98" s="534"/>
      <c r="CC98" s="534"/>
      <c r="CD98" s="534"/>
      <c r="CE98" s="534"/>
      <c r="CF98" s="534"/>
      <c r="CG98" s="534"/>
      <c r="CH98" s="534"/>
      <c r="CI98" s="534"/>
      <c r="CJ98" s="534"/>
      <c r="CK98" s="534"/>
      <c r="CL98" s="534"/>
      <c r="CM98" s="534"/>
      <c r="CN98" s="534"/>
      <c r="CO98" s="534"/>
      <c r="CP98" s="534"/>
      <c r="CQ98" s="534"/>
      <c r="CR98" s="534"/>
      <c r="CS98" s="534"/>
      <c r="CT98" s="534"/>
      <c r="CU98" s="534"/>
      <c r="CV98" s="530">
        <f t="shared" si="14"/>
        <v>126363.33333333333</v>
      </c>
      <c r="CW98" s="530"/>
      <c r="CX98" s="530"/>
      <c r="CY98" s="530"/>
      <c r="CZ98" s="530"/>
      <c r="DA98" s="530"/>
      <c r="DB98" s="530"/>
      <c r="DC98" s="530"/>
      <c r="DD98" s="530"/>
      <c r="DE98" s="538"/>
    </row>
    <row r="99" spans="1:109" s="2" customFormat="1" ht="23.25" customHeight="1">
      <c r="A99" s="522" t="s">
        <v>1226</v>
      </c>
      <c r="B99" s="523"/>
      <c r="C99" s="523"/>
      <c r="D99" s="523"/>
      <c r="E99" s="523"/>
      <c r="F99" s="523"/>
      <c r="G99" s="523"/>
      <c r="H99" s="523"/>
      <c r="I99" s="523"/>
      <c r="J99" s="523"/>
      <c r="K99" s="523"/>
      <c r="L99" s="523"/>
      <c r="M99" s="523"/>
      <c r="N99" s="523"/>
      <c r="O99" s="523"/>
      <c r="P99" s="524" t="s">
        <v>1223</v>
      </c>
      <c r="Q99" s="524"/>
      <c r="R99" s="524"/>
      <c r="S99" s="524"/>
      <c r="T99" s="524"/>
      <c r="U99" s="524"/>
      <c r="V99" s="524"/>
      <c r="W99" s="524"/>
      <c r="X99" s="524"/>
      <c r="Y99" s="524"/>
      <c r="Z99" s="524"/>
      <c r="AA99" s="524"/>
      <c r="AB99" s="524"/>
      <c r="AC99" s="524"/>
      <c r="AD99" s="525">
        <v>401</v>
      </c>
      <c r="AE99" s="525"/>
      <c r="AF99" s="525"/>
      <c r="AG99" s="526">
        <v>2</v>
      </c>
      <c r="AH99" s="526"/>
      <c r="AI99" s="526"/>
      <c r="AJ99" s="526"/>
      <c r="AK99" s="527">
        <v>6774</v>
      </c>
      <c r="AL99" s="528"/>
      <c r="AM99" s="528"/>
      <c r="AN99" s="528"/>
      <c r="AO99" s="528"/>
      <c r="AP99" s="529"/>
      <c r="AQ99" s="530">
        <f t="shared" si="13"/>
        <v>162576</v>
      </c>
      <c r="AR99" s="530"/>
      <c r="AS99" s="530"/>
      <c r="AT99" s="530"/>
      <c r="AU99" s="530"/>
      <c r="AV99" s="530"/>
      <c r="AW99" s="530"/>
      <c r="AX99" s="530"/>
      <c r="AY99" s="531"/>
      <c r="AZ99" s="532"/>
      <c r="BA99" s="532"/>
      <c r="BB99" s="532"/>
      <c r="BC99" s="532"/>
      <c r="BD99" s="532"/>
      <c r="BE99" s="532"/>
      <c r="BF99" s="533"/>
      <c r="BG99" s="534">
        <v>1694</v>
      </c>
      <c r="BH99" s="534"/>
      <c r="BI99" s="534"/>
      <c r="BJ99" s="534"/>
      <c r="BK99" s="534"/>
      <c r="BL99" s="534"/>
      <c r="BM99" s="534"/>
      <c r="BN99" s="534"/>
      <c r="BO99" s="535">
        <f t="shared" si="9"/>
        <v>22580</v>
      </c>
      <c r="BP99" s="536"/>
      <c r="BQ99" s="536"/>
      <c r="BR99" s="536"/>
      <c r="BS99" s="536"/>
      <c r="BT99" s="536"/>
      <c r="BU99" s="536"/>
      <c r="BV99" s="537"/>
      <c r="BW99" s="534">
        <v>5000</v>
      </c>
      <c r="BX99" s="534"/>
      <c r="BY99" s="534"/>
      <c r="BZ99" s="534"/>
      <c r="CA99" s="534"/>
      <c r="CB99" s="534"/>
      <c r="CC99" s="534"/>
      <c r="CD99" s="534"/>
      <c r="CE99" s="534"/>
      <c r="CF99" s="534"/>
      <c r="CG99" s="534"/>
      <c r="CH99" s="534"/>
      <c r="CI99" s="534"/>
      <c r="CJ99" s="534"/>
      <c r="CK99" s="534"/>
      <c r="CL99" s="534"/>
      <c r="CM99" s="534"/>
      <c r="CN99" s="534"/>
      <c r="CO99" s="534"/>
      <c r="CP99" s="534"/>
      <c r="CQ99" s="534"/>
      <c r="CR99" s="534"/>
      <c r="CS99" s="534"/>
      <c r="CT99" s="534"/>
      <c r="CU99" s="534"/>
      <c r="CV99" s="530">
        <f t="shared" si="14"/>
        <v>191850</v>
      </c>
      <c r="CW99" s="530"/>
      <c r="CX99" s="530"/>
      <c r="CY99" s="530"/>
      <c r="CZ99" s="530"/>
      <c r="DA99" s="530"/>
      <c r="DB99" s="530"/>
      <c r="DC99" s="530"/>
      <c r="DD99" s="530"/>
      <c r="DE99" s="538"/>
    </row>
    <row r="100" spans="1:109" s="2" customFormat="1" ht="23.25" customHeight="1">
      <c r="A100" s="522" t="s">
        <v>1227</v>
      </c>
      <c r="B100" s="523"/>
      <c r="C100" s="523"/>
      <c r="D100" s="523"/>
      <c r="E100" s="523"/>
      <c r="F100" s="523"/>
      <c r="G100" s="523"/>
      <c r="H100" s="523"/>
      <c r="I100" s="523"/>
      <c r="J100" s="523"/>
      <c r="K100" s="523"/>
      <c r="L100" s="523"/>
      <c r="M100" s="523"/>
      <c r="N100" s="523"/>
      <c r="O100" s="523"/>
      <c r="P100" s="524" t="s">
        <v>1223</v>
      </c>
      <c r="Q100" s="524"/>
      <c r="R100" s="524"/>
      <c r="S100" s="524"/>
      <c r="T100" s="524"/>
      <c r="U100" s="524"/>
      <c r="V100" s="524"/>
      <c r="W100" s="524"/>
      <c r="X100" s="524"/>
      <c r="Y100" s="524"/>
      <c r="Z100" s="524"/>
      <c r="AA100" s="524"/>
      <c r="AB100" s="524"/>
      <c r="AC100" s="524"/>
      <c r="AD100" s="525">
        <v>401</v>
      </c>
      <c r="AE100" s="525"/>
      <c r="AF100" s="525"/>
      <c r="AG100" s="526">
        <v>1</v>
      </c>
      <c r="AH100" s="526"/>
      <c r="AI100" s="526"/>
      <c r="AJ100" s="526"/>
      <c r="AK100" s="527">
        <v>14266</v>
      </c>
      <c r="AL100" s="528"/>
      <c r="AM100" s="528"/>
      <c r="AN100" s="528"/>
      <c r="AO100" s="528"/>
      <c r="AP100" s="529"/>
      <c r="AQ100" s="530">
        <f t="shared" si="13"/>
        <v>171192</v>
      </c>
      <c r="AR100" s="530"/>
      <c r="AS100" s="530"/>
      <c r="AT100" s="530"/>
      <c r="AU100" s="530"/>
      <c r="AV100" s="530"/>
      <c r="AW100" s="530"/>
      <c r="AX100" s="530"/>
      <c r="AY100" s="531"/>
      <c r="AZ100" s="532"/>
      <c r="BA100" s="532"/>
      <c r="BB100" s="532"/>
      <c r="BC100" s="532"/>
      <c r="BD100" s="532"/>
      <c r="BE100" s="532"/>
      <c r="BF100" s="533"/>
      <c r="BG100" s="534">
        <v>3566</v>
      </c>
      <c r="BH100" s="534"/>
      <c r="BI100" s="534"/>
      <c r="BJ100" s="534"/>
      <c r="BK100" s="534"/>
      <c r="BL100" s="534"/>
      <c r="BM100" s="534"/>
      <c r="BN100" s="534"/>
      <c r="BO100" s="535">
        <f t="shared" si="9"/>
        <v>23776.666666666668</v>
      </c>
      <c r="BP100" s="536"/>
      <c r="BQ100" s="536"/>
      <c r="BR100" s="536"/>
      <c r="BS100" s="536"/>
      <c r="BT100" s="536"/>
      <c r="BU100" s="536"/>
      <c r="BV100" s="537"/>
      <c r="BW100" s="534">
        <v>5000</v>
      </c>
      <c r="BX100" s="534"/>
      <c r="BY100" s="534"/>
      <c r="BZ100" s="534"/>
      <c r="CA100" s="534"/>
      <c r="CB100" s="534"/>
      <c r="CC100" s="534"/>
      <c r="CD100" s="534"/>
      <c r="CE100" s="534"/>
      <c r="CF100" s="534"/>
      <c r="CG100" s="534"/>
      <c r="CH100" s="534"/>
      <c r="CI100" s="534"/>
      <c r="CJ100" s="534"/>
      <c r="CK100" s="534"/>
      <c r="CL100" s="534"/>
      <c r="CM100" s="534"/>
      <c r="CN100" s="534"/>
      <c r="CO100" s="534"/>
      <c r="CP100" s="534"/>
      <c r="CQ100" s="534"/>
      <c r="CR100" s="534"/>
      <c r="CS100" s="534"/>
      <c r="CT100" s="534"/>
      <c r="CU100" s="534"/>
      <c r="CV100" s="530">
        <f t="shared" si="14"/>
        <v>203534.66666666666</v>
      </c>
      <c r="CW100" s="530"/>
      <c r="CX100" s="530"/>
      <c r="CY100" s="530"/>
      <c r="CZ100" s="530"/>
      <c r="DA100" s="530"/>
      <c r="DB100" s="530"/>
      <c r="DC100" s="530"/>
      <c r="DD100" s="530"/>
      <c r="DE100" s="538"/>
    </row>
    <row r="101" spans="1:109" s="2" customFormat="1" ht="23.25" customHeight="1">
      <c r="A101" s="522" t="s">
        <v>1165</v>
      </c>
      <c r="B101" s="523"/>
      <c r="C101" s="523"/>
      <c r="D101" s="523"/>
      <c r="E101" s="523"/>
      <c r="F101" s="523"/>
      <c r="G101" s="523"/>
      <c r="H101" s="523"/>
      <c r="I101" s="523"/>
      <c r="J101" s="523"/>
      <c r="K101" s="523"/>
      <c r="L101" s="523"/>
      <c r="M101" s="523"/>
      <c r="N101" s="523"/>
      <c r="O101" s="523"/>
      <c r="P101" s="524" t="s">
        <v>1223</v>
      </c>
      <c r="Q101" s="524"/>
      <c r="R101" s="524"/>
      <c r="S101" s="524"/>
      <c r="T101" s="524"/>
      <c r="U101" s="524"/>
      <c r="V101" s="524"/>
      <c r="W101" s="524"/>
      <c r="X101" s="524"/>
      <c r="Y101" s="524"/>
      <c r="Z101" s="524"/>
      <c r="AA101" s="524"/>
      <c r="AB101" s="524"/>
      <c r="AC101" s="524"/>
      <c r="AD101" s="525">
        <v>401</v>
      </c>
      <c r="AE101" s="525"/>
      <c r="AF101" s="525"/>
      <c r="AG101" s="526">
        <v>1</v>
      </c>
      <c r="AH101" s="526"/>
      <c r="AI101" s="526"/>
      <c r="AJ101" s="526"/>
      <c r="AK101" s="527">
        <v>6334</v>
      </c>
      <c r="AL101" s="528"/>
      <c r="AM101" s="528"/>
      <c r="AN101" s="528"/>
      <c r="AO101" s="528"/>
      <c r="AP101" s="529"/>
      <c r="AQ101" s="530">
        <f t="shared" si="13"/>
        <v>76008</v>
      </c>
      <c r="AR101" s="530"/>
      <c r="AS101" s="530"/>
      <c r="AT101" s="530"/>
      <c r="AU101" s="530"/>
      <c r="AV101" s="530"/>
      <c r="AW101" s="530"/>
      <c r="AX101" s="530"/>
      <c r="AY101" s="531"/>
      <c r="AZ101" s="532"/>
      <c r="BA101" s="532"/>
      <c r="BB101" s="532"/>
      <c r="BC101" s="532"/>
      <c r="BD101" s="532"/>
      <c r="BE101" s="532"/>
      <c r="BF101" s="533"/>
      <c r="BG101" s="534">
        <v>1584</v>
      </c>
      <c r="BH101" s="534"/>
      <c r="BI101" s="534"/>
      <c r="BJ101" s="534"/>
      <c r="BK101" s="534"/>
      <c r="BL101" s="534"/>
      <c r="BM101" s="534"/>
      <c r="BN101" s="534"/>
      <c r="BO101" s="535">
        <f t="shared" si="9"/>
        <v>10556.666666666666</v>
      </c>
      <c r="BP101" s="536"/>
      <c r="BQ101" s="536"/>
      <c r="BR101" s="536"/>
      <c r="BS101" s="536"/>
      <c r="BT101" s="536"/>
      <c r="BU101" s="536"/>
      <c r="BV101" s="537"/>
      <c r="BW101" s="534"/>
      <c r="BX101" s="534"/>
      <c r="BY101" s="534"/>
      <c r="BZ101" s="534"/>
      <c r="CA101" s="534"/>
      <c r="CB101" s="534"/>
      <c r="CC101" s="534"/>
      <c r="CD101" s="534"/>
      <c r="CE101" s="534"/>
      <c r="CF101" s="534"/>
      <c r="CG101" s="534"/>
      <c r="CH101" s="534"/>
      <c r="CI101" s="534"/>
      <c r="CJ101" s="534"/>
      <c r="CK101" s="534"/>
      <c r="CL101" s="534"/>
      <c r="CM101" s="534"/>
      <c r="CN101" s="534"/>
      <c r="CO101" s="534"/>
      <c r="CP101" s="534"/>
      <c r="CQ101" s="534"/>
      <c r="CR101" s="534"/>
      <c r="CS101" s="534"/>
      <c r="CT101" s="534"/>
      <c r="CU101" s="534"/>
      <c r="CV101" s="530">
        <f t="shared" si="14"/>
        <v>88148.666666666672</v>
      </c>
      <c r="CW101" s="530"/>
      <c r="CX101" s="530"/>
      <c r="CY101" s="530"/>
      <c r="CZ101" s="530"/>
      <c r="DA101" s="530"/>
      <c r="DB101" s="530"/>
      <c r="DC101" s="530"/>
      <c r="DD101" s="530"/>
      <c r="DE101" s="538"/>
    </row>
    <row r="102" spans="1:109" s="2" customFormat="1" ht="23.25" customHeight="1">
      <c r="A102" s="522" t="s">
        <v>1228</v>
      </c>
      <c r="B102" s="523"/>
      <c r="C102" s="523"/>
      <c r="D102" s="523"/>
      <c r="E102" s="523"/>
      <c r="F102" s="523"/>
      <c r="G102" s="523"/>
      <c r="H102" s="523"/>
      <c r="I102" s="523"/>
      <c r="J102" s="523"/>
      <c r="K102" s="523"/>
      <c r="L102" s="523"/>
      <c r="M102" s="523"/>
      <c r="N102" s="523"/>
      <c r="O102" s="523"/>
      <c r="P102" s="524" t="s">
        <v>1223</v>
      </c>
      <c r="Q102" s="524"/>
      <c r="R102" s="524"/>
      <c r="S102" s="524"/>
      <c r="T102" s="524"/>
      <c r="U102" s="524"/>
      <c r="V102" s="524"/>
      <c r="W102" s="524"/>
      <c r="X102" s="524"/>
      <c r="Y102" s="524"/>
      <c r="Z102" s="524"/>
      <c r="AA102" s="524"/>
      <c r="AB102" s="524"/>
      <c r="AC102" s="524"/>
      <c r="AD102" s="525">
        <v>401</v>
      </c>
      <c r="AE102" s="525"/>
      <c r="AF102" s="525"/>
      <c r="AG102" s="526">
        <v>1</v>
      </c>
      <c r="AH102" s="526"/>
      <c r="AI102" s="526"/>
      <c r="AJ102" s="526"/>
      <c r="AK102" s="527">
        <v>14266</v>
      </c>
      <c r="AL102" s="528"/>
      <c r="AM102" s="528"/>
      <c r="AN102" s="528"/>
      <c r="AO102" s="528"/>
      <c r="AP102" s="529"/>
      <c r="AQ102" s="530">
        <f t="shared" si="7"/>
        <v>171192</v>
      </c>
      <c r="AR102" s="530"/>
      <c r="AS102" s="530"/>
      <c r="AT102" s="530"/>
      <c r="AU102" s="530"/>
      <c r="AV102" s="530"/>
      <c r="AW102" s="530"/>
      <c r="AX102" s="530"/>
      <c r="AY102" s="531"/>
      <c r="AZ102" s="532"/>
      <c r="BA102" s="532"/>
      <c r="BB102" s="532"/>
      <c r="BC102" s="532"/>
      <c r="BD102" s="532"/>
      <c r="BE102" s="532"/>
      <c r="BF102" s="533"/>
      <c r="BG102" s="534">
        <v>3566</v>
      </c>
      <c r="BH102" s="534"/>
      <c r="BI102" s="534"/>
      <c r="BJ102" s="534"/>
      <c r="BK102" s="534"/>
      <c r="BL102" s="534"/>
      <c r="BM102" s="534"/>
      <c r="BN102" s="534"/>
      <c r="BO102" s="535">
        <f t="shared" si="9"/>
        <v>23776.666666666668</v>
      </c>
      <c r="BP102" s="536"/>
      <c r="BQ102" s="536"/>
      <c r="BR102" s="536"/>
      <c r="BS102" s="536"/>
      <c r="BT102" s="536"/>
      <c r="BU102" s="536"/>
      <c r="BV102" s="537"/>
      <c r="BW102" s="534">
        <v>5000</v>
      </c>
      <c r="BX102" s="534"/>
      <c r="BY102" s="534"/>
      <c r="BZ102" s="534"/>
      <c r="CA102" s="534"/>
      <c r="CB102" s="534"/>
      <c r="CC102" s="534"/>
      <c r="CD102" s="534"/>
      <c r="CE102" s="534"/>
      <c r="CF102" s="534"/>
      <c r="CG102" s="534"/>
      <c r="CH102" s="534"/>
      <c r="CI102" s="534"/>
      <c r="CJ102" s="534"/>
      <c r="CK102" s="534"/>
      <c r="CL102" s="534"/>
      <c r="CM102" s="534"/>
      <c r="CN102" s="534"/>
      <c r="CO102" s="534"/>
      <c r="CP102" s="534"/>
      <c r="CQ102" s="534"/>
      <c r="CR102" s="534"/>
      <c r="CS102" s="534"/>
      <c r="CT102" s="534"/>
      <c r="CU102" s="534"/>
      <c r="CV102" s="530">
        <f t="shared" si="8"/>
        <v>203534.66666666666</v>
      </c>
      <c r="CW102" s="530"/>
      <c r="CX102" s="530"/>
      <c r="CY102" s="530"/>
      <c r="CZ102" s="530"/>
      <c r="DA102" s="530"/>
      <c r="DB102" s="530"/>
      <c r="DC102" s="530"/>
      <c r="DD102" s="530"/>
      <c r="DE102" s="538"/>
    </row>
    <row r="103" spans="1:109" s="2" customFormat="1" ht="23.25" customHeight="1">
      <c r="A103" s="522" t="s">
        <v>1229</v>
      </c>
      <c r="B103" s="523"/>
      <c r="C103" s="523"/>
      <c r="D103" s="523"/>
      <c r="E103" s="523"/>
      <c r="F103" s="523"/>
      <c r="G103" s="523"/>
      <c r="H103" s="523"/>
      <c r="I103" s="523"/>
      <c r="J103" s="523"/>
      <c r="K103" s="523"/>
      <c r="L103" s="523"/>
      <c r="M103" s="523"/>
      <c r="N103" s="523"/>
      <c r="O103" s="523"/>
      <c r="P103" s="524" t="s">
        <v>1223</v>
      </c>
      <c r="Q103" s="524"/>
      <c r="R103" s="524"/>
      <c r="S103" s="524"/>
      <c r="T103" s="524"/>
      <c r="U103" s="524"/>
      <c r="V103" s="524"/>
      <c r="W103" s="524"/>
      <c r="X103" s="524"/>
      <c r="Y103" s="524"/>
      <c r="Z103" s="524"/>
      <c r="AA103" s="524"/>
      <c r="AB103" s="524"/>
      <c r="AC103" s="524"/>
      <c r="AD103" s="525">
        <v>401</v>
      </c>
      <c r="AE103" s="525"/>
      <c r="AF103" s="525"/>
      <c r="AG103" s="526">
        <v>1</v>
      </c>
      <c r="AH103" s="526"/>
      <c r="AI103" s="526"/>
      <c r="AJ103" s="526"/>
      <c r="AK103" s="527">
        <v>11890</v>
      </c>
      <c r="AL103" s="528"/>
      <c r="AM103" s="528"/>
      <c r="AN103" s="528"/>
      <c r="AO103" s="528"/>
      <c r="AP103" s="529"/>
      <c r="AQ103" s="530">
        <f t="shared" si="7"/>
        <v>142680</v>
      </c>
      <c r="AR103" s="530"/>
      <c r="AS103" s="530"/>
      <c r="AT103" s="530"/>
      <c r="AU103" s="530"/>
      <c r="AV103" s="530"/>
      <c r="AW103" s="530"/>
      <c r="AX103" s="530"/>
      <c r="AY103" s="531"/>
      <c r="AZ103" s="532"/>
      <c r="BA103" s="532"/>
      <c r="BB103" s="532"/>
      <c r="BC103" s="532"/>
      <c r="BD103" s="532"/>
      <c r="BE103" s="532"/>
      <c r="BF103" s="533"/>
      <c r="BG103" s="534">
        <v>2972</v>
      </c>
      <c r="BH103" s="534"/>
      <c r="BI103" s="534"/>
      <c r="BJ103" s="534"/>
      <c r="BK103" s="534"/>
      <c r="BL103" s="534"/>
      <c r="BM103" s="534"/>
      <c r="BN103" s="534"/>
      <c r="BO103" s="535">
        <f t="shared" si="9"/>
        <v>19816.666666666664</v>
      </c>
      <c r="BP103" s="536"/>
      <c r="BQ103" s="536"/>
      <c r="BR103" s="536"/>
      <c r="BS103" s="536"/>
      <c r="BT103" s="536"/>
      <c r="BU103" s="536"/>
      <c r="BV103" s="537"/>
      <c r="BW103" s="534">
        <v>5000</v>
      </c>
      <c r="BX103" s="534"/>
      <c r="BY103" s="534"/>
      <c r="BZ103" s="534"/>
      <c r="CA103" s="534"/>
      <c r="CB103" s="534"/>
      <c r="CC103" s="534"/>
      <c r="CD103" s="534"/>
      <c r="CE103" s="534"/>
      <c r="CF103" s="534"/>
      <c r="CG103" s="534"/>
      <c r="CH103" s="534"/>
      <c r="CI103" s="534"/>
      <c r="CJ103" s="534"/>
      <c r="CK103" s="534"/>
      <c r="CL103" s="534"/>
      <c r="CM103" s="534"/>
      <c r="CN103" s="534"/>
      <c r="CO103" s="534"/>
      <c r="CP103" s="534"/>
      <c r="CQ103" s="534"/>
      <c r="CR103" s="534"/>
      <c r="CS103" s="534"/>
      <c r="CT103" s="534"/>
      <c r="CU103" s="534"/>
      <c r="CV103" s="530">
        <f t="shared" si="8"/>
        <v>170468.66666666666</v>
      </c>
      <c r="CW103" s="530"/>
      <c r="CX103" s="530"/>
      <c r="CY103" s="530"/>
      <c r="CZ103" s="530"/>
      <c r="DA103" s="530"/>
      <c r="DB103" s="530"/>
      <c r="DC103" s="530"/>
      <c r="DD103" s="530"/>
      <c r="DE103" s="538"/>
    </row>
    <row r="104" spans="1:109" s="2" customFormat="1" ht="23.25" customHeight="1">
      <c r="A104" s="579" t="s">
        <v>1230</v>
      </c>
      <c r="B104" s="580"/>
      <c r="C104" s="580"/>
      <c r="D104" s="580"/>
      <c r="E104" s="580"/>
      <c r="F104" s="580"/>
      <c r="G104" s="580"/>
      <c r="H104" s="580"/>
      <c r="I104" s="580"/>
      <c r="J104" s="580"/>
      <c r="K104" s="580"/>
      <c r="L104" s="580"/>
      <c r="M104" s="580"/>
      <c r="N104" s="580"/>
      <c r="O104" s="581"/>
      <c r="P104" s="524" t="s">
        <v>1223</v>
      </c>
      <c r="Q104" s="524"/>
      <c r="R104" s="524"/>
      <c r="S104" s="524"/>
      <c r="T104" s="524"/>
      <c r="U104" s="524"/>
      <c r="V104" s="524"/>
      <c r="W104" s="524"/>
      <c r="X104" s="524"/>
      <c r="Y104" s="524"/>
      <c r="Z104" s="524"/>
      <c r="AA104" s="524"/>
      <c r="AB104" s="524"/>
      <c r="AC104" s="524"/>
      <c r="AD104" s="525">
        <v>401</v>
      </c>
      <c r="AE104" s="525"/>
      <c r="AF104" s="525"/>
      <c r="AG104" s="526">
        <v>1</v>
      </c>
      <c r="AH104" s="526"/>
      <c r="AI104" s="526"/>
      <c r="AJ104" s="526"/>
      <c r="AK104" s="527">
        <v>6774</v>
      </c>
      <c r="AL104" s="528"/>
      <c r="AM104" s="528"/>
      <c r="AN104" s="528"/>
      <c r="AO104" s="528"/>
      <c r="AP104" s="529"/>
      <c r="AQ104" s="530">
        <f t="shared" si="7"/>
        <v>81288</v>
      </c>
      <c r="AR104" s="530"/>
      <c r="AS104" s="530"/>
      <c r="AT104" s="530"/>
      <c r="AU104" s="530"/>
      <c r="AV104" s="530"/>
      <c r="AW104" s="530"/>
      <c r="AX104" s="530"/>
      <c r="AY104" s="531"/>
      <c r="AZ104" s="532"/>
      <c r="BA104" s="532"/>
      <c r="BB104" s="532"/>
      <c r="BC104" s="532"/>
      <c r="BD104" s="532"/>
      <c r="BE104" s="532"/>
      <c r="BF104" s="533"/>
      <c r="BG104" s="534">
        <v>1694</v>
      </c>
      <c r="BH104" s="534"/>
      <c r="BI104" s="534"/>
      <c r="BJ104" s="534"/>
      <c r="BK104" s="534"/>
      <c r="BL104" s="534"/>
      <c r="BM104" s="534"/>
      <c r="BN104" s="534"/>
      <c r="BO104" s="535">
        <f t="shared" si="9"/>
        <v>11290</v>
      </c>
      <c r="BP104" s="536"/>
      <c r="BQ104" s="536"/>
      <c r="BR104" s="536"/>
      <c r="BS104" s="536"/>
      <c r="BT104" s="536"/>
      <c r="BU104" s="536"/>
      <c r="BV104" s="537"/>
      <c r="BW104" s="534">
        <v>5000</v>
      </c>
      <c r="BX104" s="534"/>
      <c r="BY104" s="534"/>
      <c r="BZ104" s="534"/>
      <c r="CA104" s="534"/>
      <c r="CB104" s="534"/>
      <c r="CC104" s="534"/>
      <c r="CD104" s="534"/>
      <c r="CE104" s="534"/>
      <c r="CF104" s="534"/>
      <c r="CG104" s="534"/>
      <c r="CH104" s="534"/>
      <c r="CI104" s="534"/>
      <c r="CJ104" s="534"/>
      <c r="CK104" s="534"/>
      <c r="CL104" s="534"/>
      <c r="CM104" s="534"/>
      <c r="CN104" s="534"/>
      <c r="CO104" s="534"/>
      <c r="CP104" s="534"/>
      <c r="CQ104" s="534"/>
      <c r="CR104" s="534"/>
      <c r="CS104" s="534"/>
      <c r="CT104" s="534"/>
      <c r="CU104" s="534"/>
      <c r="CV104" s="530">
        <f t="shared" si="8"/>
        <v>99272</v>
      </c>
      <c r="CW104" s="530"/>
      <c r="CX104" s="530"/>
      <c r="CY104" s="530"/>
      <c r="CZ104" s="530"/>
      <c r="DA104" s="530"/>
      <c r="DB104" s="530"/>
      <c r="DC104" s="530"/>
      <c r="DD104" s="530"/>
      <c r="DE104" s="538"/>
    </row>
    <row r="105" spans="1:109" s="2" customFormat="1" ht="23.25" customHeight="1">
      <c r="A105" s="522" t="s">
        <v>1231</v>
      </c>
      <c r="B105" s="523"/>
      <c r="C105" s="523"/>
      <c r="D105" s="523"/>
      <c r="E105" s="523"/>
      <c r="F105" s="523"/>
      <c r="G105" s="523"/>
      <c r="H105" s="523"/>
      <c r="I105" s="523"/>
      <c r="J105" s="523"/>
      <c r="K105" s="523"/>
      <c r="L105" s="523"/>
      <c r="M105" s="523"/>
      <c r="N105" s="523"/>
      <c r="O105" s="523"/>
      <c r="P105" s="524" t="s">
        <v>1223</v>
      </c>
      <c r="Q105" s="524"/>
      <c r="R105" s="524"/>
      <c r="S105" s="524"/>
      <c r="T105" s="524"/>
      <c r="U105" s="524"/>
      <c r="V105" s="524"/>
      <c r="W105" s="524"/>
      <c r="X105" s="524"/>
      <c r="Y105" s="524"/>
      <c r="Z105" s="524"/>
      <c r="AA105" s="524"/>
      <c r="AB105" s="524"/>
      <c r="AC105" s="524"/>
      <c r="AD105" s="525">
        <v>401</v>
      </c>
      <c r="AE105" s="525"/>
      <c r="AF105" s="525"/>
      <c r="AG105" s="526">
        <v>1</v>
      </c>
      <c r="AH105" s="526"/>
      <c r="AI105" s="526"/>
      <c r="AJ105" s="526"/>
      <c r="AK105" s="527">
        <v>4912</v>
      </c>
      <c r="AL105" s="528"/>
      <c r="AM105" s="528"/>
      <c r="AN105" s="528"/>
      <c r="AO105" s="528"/>
      <c r="AP105" s="529"/>
      <c r="AQ105" s="530">
        <f t="shared" si="7"/>
        <v>58944</v>
      </c>
      <c r="AR105" s="530"/>
      <c r="AS105" s="530"/>
      <c r="AT105" s="530"/>
      <c r="AU105" s="530"/>
      <c r="AV105" s="530"/>
      <c r="AW105" s="530"/>
      <c r="AX105" s="530"/>
      <c r="AY105" s="531"/>
      <c r="AZ105" s="532"/>
      <c r="BA105" s="532"/>
      <c r="BB105" s="532"/>
      <c r="BC105" s="532"/>
      <c r="BD105" s="532"/>
      <c r="BE105" s="532"/>
      <c r="BF105" s="533"/>
      <c r="BG105" s="534">
        <v>1228</v>
      </c>
      <c r="BH105" s="534"/>
      <c r="BI105" s="534"/>
      <c r="BJ105" s="534"/>
      <c r="BK105" s="534"/>
      <c r="BL105" s="534"/>
      <c r="BM105" s="534"/>
      <c r="BN105" s="534"/>
      <c r="BO105" s="535">
        <f t="shared" si="9"/>
        <v>8186.6666666666661</v>
      </c>
      <c r="BP105" s="536"/>
      <c r="BQ105" s="536"/>
      <c r="BR105" s="536"/>
      <c r="BS105" s="536"/>
      <c r="BT105" s="536"/>
      <c r="BU105" s="536"/>
      <c r="BV105" s="537"/>
      <c r="BW105" s="534">
        <v>5000</v>
      </c>
      <c r="BX105" s="534"/>
      <c r="BY105" s="534"/>
      <c r="BZ105" s="534"/>
      <c r="CA105" s="534"/>
      <c r="CB105" s="534"/>
      <c r="CC105" s="534"/>
      <c r="CD105" s="534"/>
      <c r="CE105" s="534"/>
      <c r="CF105" s="534"/>
      <c r="CG105" s="534"/>
      <c r="CH105" s="534"/>
      <c r="CI105" s="534"/>
      <c r="CJ105" s="534"/>
      <c r="CK105" s="534"/>
      <c r="CL105" s="534"/>
      <c r="CM105" s="534"/>
      <c r="CN105" s="534"/>
      <c r="CO105" s="534"/>
      <c r="CP105" s="534"/>
      <c r="CQ105" s="534"/>
      <c r="CR105" s="534"/>
      <c r="CS105" s="534"/>
      <c r="CT105" s="534"/>
      <c r="CU105" s="534"/>
      <c r="CV105" s="530">
        <f t="shared" si="8"/>
        <v>73358.666666666672</v>
      </c>
      <c r="CW105" s="530"/>
      <c r="CX105" s="530"/>
      <c r="CY105" s="530"/>
      <c r="CZ105" s="530"/>
      <c r="DA105" s="530"/>
      <c r="DB105" s="530"/>
      <c r="DC105" s="530"/>
      <c r="DD105" s="530"/>
      <c r="DE105" s="538"/>
    </row>
    <row r="106" spans="1:109" s="2" customFormat="1" ht="23.25" customHeight="1">
      <c r="A106" s="522" t="s">
        <v>1232</v>
      </c>
      <c r="B106" s="523"/>
      <c r="C106" s="523"/>
      <c r="D106" s="523"/>
      <c r="E106" s="523"/>
      <c r="F106" s="523"/>
      <c r="G106" s="523"/>
      <c r="H106" s="523"/>
      <c r="I106" s="523"/>
      <c r="J106" s="523"/>
      <c r="K106" s="523"/>
      <c r="L106" s="523"/>
      <c r="M106" s="523"/>
      <c r="N106" s="523"/>
      <c r="O106" s="523"/>
      <c r="P106" s="524" t="s">
        <v>1223</v>
      </c>
      <c r="Q106" s="524"/>
      <c r="R106" s="524"/>
      <c r="S106" s="524"/>
      <c r="T106" s="524"/>
      <c r="U106" s="524"/>
      <c r="V106" s="524"/>
      <c r="W106" s="524"/>
      <c r="X106" s="524"/>
      <c r="Y106" s="524"/>
      <c r="Z106" s="524"/>
      <c r="AA106" s="524"/>
      <c r="AB106" s="524"/>
      <c r="AC106" s="524"/>
      <c r="AD106" s="525">
        <v>401</v>
      </c>
      <c r="AE106" s="525"/>
      <c r="AF106" s="525"/>
      <c r="AG106" s="526">
        <v>1</v>
      </c>
      <c r="AH106" s="526"/>
      <c r="AI106" s="526"/>
      <c r="AJ106" s="526"/>
      <c r="AK106" s="527">
        <v>19504</v>
      </c>
      <c r="AL106" s="528"/>
      <c r="AM106" s="528"/>
      <c r="AN106" s="528"/>
      <c r="AO106" s="528"/>
      <c r="AP106" s="529"/>
      <c r="AQ106" s="530">
        <f t="shared" ref="AQ106" si="15">AG106*AK106*12</f>
        <v>234048</v>
      </c>
      <c r="AR106" s="530"/>
      <c r="AS106" s="530"/>
      <c r="AT106" s="530"/>
      <c r="AU106" s="530"/>
      <c r="AV106" s="530"/>
      <c r="AW106" s="530"/>
      <c r="AX106" s="530"/>
      <c r="AY106" s="531"/>
      <c r="AZ106" s="532"/>
      <c r="BA106" s="532"/>
      <c r="BB106" s="532"/>
      <c r="BC106" s="532"/>
      <c r="BD106" s="532"/>
      <c r="BE106" s="532"/>
      <c r="BF106" s="533"/>
      <c r="BG106" s="534">
        <v>4876</v>
      </c>
      <c r="BH106" s="534"/>
      <c r="BI106" s="534"/>
      <c r="BJ106" s="534"/>
      <c r="BK106" s="534"/>
      <c r="BL106" s="534"/>
      <c r="BM106" s="534"/>
      <c r="BN106" s="534"/>
      <c r="BO106" s="535">
        <f t="shared" ref="BO106" si="16">AQ106/360*50</f>
        <v>32506.666666666668</v>
      </c>
      <c r="BP106" s="536"/>
      <c r="BQ106" s="536"/>
      <c r="BR106" s="536"/>
      <c r="BS106" s="536"/>
      <c r="BT106" s="536"/>
      <c r="BU106" s="536"/>
      <c r="BV106" s="537"/>
      <c r="BW106" s="534"/>
      <c r="BX106" s="534"/>
      <c r="BY106" s="534"/>
      <c r="BZ106" s="534"/>
      <c r="CA106" s="534"/>
      <c r="CB106" s="534"/>
      <c r="CC106" s="534"/>
      <c r="CD106" s="534"/>
      <c r="CE106" s="534"/>
      <c r="CF106" s="534"/>
      <c r="CG106" s="534"/>
      <c r="CH106" s="534"/>
      <c r="CI106" s="534"/>
      <c r="CJ106" s="534"/>
      <c r="CK106" s="534"/>
      <c r="CL106" s="534"/>
      <c r="CM106" s="534"/>
      <c r="CN106" s="534"/>
      <c r="CO106" s="534"/>
      <c r="CP106" s="534"/>
      <c r="CQ106" s="534"/>
      <c r="CR106" s="534"/>
      <c r="CS106" s="534"/>
      <c r="CT106" s="534"/>
      <c r="CU106" s="534"/>
      <c r="CV106" s="530">
        <f t="shared" ref="CV106" si="17">SUM(AQ106:CU106)</f>
        <v>271430.66666666669</v>
      </c>
      <c r="CW106" s="530"/>
      <c r="CX106" s="530"/>
      <c r="CY106" s="530"/>
      <c r="CZ106" s="530"/>
      <c r="DA106" s="530"/>
      <c r="DB106" s="530"/>
      <c r="DC106" s="530"/>
      <c r="DD106" s="530"/>
      <c r="DE106" s="538"/>
    </row>
    <row r="107" spans="1:109" s="2" customFormat="1" ht="23.25" customHeight="1">
      <c r="A107" s="522" t="s">
        <v>1233</v>
      </c>
      <c r="B107" s="523"/>
      <c r="C107" s="523"/>
      <c r="D107" s="523"/>
      <c r="E107" s="523"/>
      <c r="F107" s="523"/>
      <c r="G107" s="523"/>
      <c r="H107" s="523"/>
      <c r="I107" s="523"/>
      <c r="J107" s="523"/>
      <c r="K107" s="523"/>
      <c r="L107" s="523"/>
      <c r="M107" s="523"/>
      <c r="N107" s="523"/>
      <c r="O107" s="523"/>
      <c r="P107" s="524" t="s">
        <v>1223</v>
      </c>
      <c r="Q107" s="524"/>
      <c r="R107" s="524"/>
      <c r="S107" s="524"/>
      <c r="T107" s="524"/>
      <c r="U107" s="524"/>
      <c r="V107" s="524"/>
      <c r="W107" s="524"/>
      <c r="X107" s="524"/>
      <c r="Y107" s="524"/>
      <c r="Z107" s="524"/>
      <c r="AA107" s="524"/>
      <c r="AB107" s="524"/>
      <c r="AC107" s="524"/>
      <c r="AD107" s="525">
        <v>401</v>
      </c>
      <c r="AE107" s="525"/>
      <c r="AF107" s="525"/>
      <c r="AG107" s="526">
        <v>1</v>
      </c>
      <c r="AH107" s="526"/>
      <c r="AI107" s="526"/>
      <c r="AJ107" s="526"/>
      <c r="AK107" s="527">
        <v>6312</v>
      </c>
      <c r="AL107" s="528"/>
      <c r="AM107" s="528"/>
      <c r="AN107" s="528"/>
      <c r="AO107" s="528"/>
      <c r="AP107" s="529"/>
      <c r="AQ107" s="530">
        <f t="shared" ref="AQ107:AQ154" si="18">AG107*AK107*12</f>
        <v>75744</v>
      </c>
      <c r="AR107" s="530"/>
      <c r="AS107" s="530"/>
      <c r="AT107" s="530"/>
      <c r="AU107" s="530"/>
      <c r="AV107" s="530"/>
      <c r="AW107" s="530"/>
      <c r="AX107" s="530"/>
      <c r="AY107" s="531"/>
      <c r="AZ107" s="532"/>
      <c r="BA107" s="532"/>
      <c r="BB107" s="532"/>
      <c r="BC107" s="532"/>
      <c r="BD107" s="532"/>
      <c r="BE107" s="532"/>
      <c r="BF107" s="533"/>
      <c r="BG107" s="534">
        <v>1578</v>
      </c>
      <c r="BH107" s="534"/>
      <c r="BI107" s="534"/>
      <c r="BJ107" s="534"/>
      <c r="BK107" s="534"/>
      <c r="BL107" s="534"/>
      <c r="BM107" s="534"/>
      <c r="BN107" s="534"/>
      <c r="BO107" s="535">
        <f t="shared" ref="BO107" si="19">AQ107/360*50</f>
        <v>10520</v>
      </c>
      <c r="BP107" s="536"/>
      <c r="BQ107" s="536"/>
      <c r="BR107" s="536"/>
      <c r="BS107" s="536"/>
      <c r="BT107" s="536"/>
      <c r="BU107" s="536"/>
      <c r="BV107" s="537"/>
      <c r="BW107" s="534"/>
      <c r="BX107" s="534"/>
      <c r="BY107" s="534"/>
      <c r="BZ107" s="534"/>
      <c r="CA107" s="534"/>
      <c r="CB107" s="534"/>
      <c r="CC107" s="534"/>
      <c r="CD107" s="534"/>
      <c r="CE107" s="534"/>
      <c r="CF107" s="534"/>
      <c r="CG107" s="534"/>
      <c r="CH107" s="534"/>
      <c r="CI107" s="534"/>
      <c r="CJ107" s="534"/>
      <c r="CK107" s="534"/>
      <c r="CL107" s="534"/>
      <c r="CM107" s="534"/>
      <c r="CN107" s="534"/>
      <c r="CO107" s="534"/>
      <c r="CP107" s="534"/>
      <c r="CQ107" s="534"/>
      <c r="CR107" s="534"/>
      <c r="CS107" s="534"/>
      <c r="CT107" s="534"/>
      <c r="CU107" s="534"/>
      <c r="CV107" s="530">
        <f t="shared" ref="CV107:CV154" si="20">SUM(AQ107:CU107)</f>
        <v>87842</v>
      </c>
      <c r="CW107" s="530"/>
      <c r="CX107" s="530"/>
      <c r="CY107" s="530"/>
      <c r="CZ107" s="530"/>
      <c r="DA107" s="530"/>
      <c r="DB107" s="530"/>
      <c r="DC107" s="530"/>
      <c r="DD107" s="530"/>
      <c r="DE107" s="538"/>
    </row>
    <row r="108" spans="1:109" s="2" customFormat="1" ht="23.25" customHeight="1">
      <c r="A108" s="522" t="s">
        <v>1234</v>
      </c>
      <c r="B108" s="523"/>
      <c r="C108" s="523"/>
      <c r="D108" s="523"/>
      <c r="E108" s="523"/>
      <c r="F108" s="523"/>
      <c r="G108" s="523"/>
      <c r="H108" s="523"/>
      <c r="I108" s="523"/>
      <c r="J108" s="523"/>
      <c r="K108" s="523"/>
      <c r="L108" s="523"/>
      <c r="M108" s="523"/>
      <c r="N108" s="523"/>
      <c r="O108" s="523"/>
      <c r="P108" s="524" t="s">
        <v>1235</v>
      </c>
      <c r="Q108" s="524"/>
      <c r="R108" s="524"/>
      <c r="S108" s="524"/>
      <c r="T108" s="524"/>
      <c r="U108" s="524"/>
      <c r="V108" s="524"/>
      <c r="W108" s="524"/>
      <c r="X108" s="524"/>
      <c r="Y108" s="524"/>
      <c r="Z108" s="524"/>
      <c r="AA108" s="524"/>
      <c r="AB108" s="524"/>
      <c r="AC108" s="524"/>
      <c r="AD108" s="525">
        <v>401</v>
      </c>
      <c r="AE108" s="525"/>
      <c r="AF108" s="525"/>
      <c r="AG108" s="526">
        <v>1</v>
      </c>
      <c r="AH108" s="526"/>
      <c r="AI108" s="526"/>
      <c r="AJ108" s="526"/>
      <c r="AK108" s="527">
        <v>14266</v>
      </c>
      <c r="AL108" s="528"/>
      <c r="AM108" s="528"/>
      <c r="AN108" s="528"/>
      <c r="AO108" s="528"/>
      <c r="AP108" s="529"/>
      <c r="AQ108" s="530">
        <f t="shared" si="18"/>
        <v>171192</v>
      </c>
      <c r="AR108" s="530"/>
      <c r="AS108" s="530"/>
      <c r="AT108" s="530"/>
      <c r="AU108" s="530"/>
      <c r="AV108" s="530"/>
      <c r="AW108" s="530"/>
      <c r="AX108" s="530"/>
      <c r="AY108" s="531"/>
      <c r="AZ108" s="532"/>
      <c r="BA108" s="532"/>
      <c r="BB108" s="532"/>
      <c r="BC108" s="532"/>
      <c r="BD108" s="532"/>
      <c r="BE108" s="532"/>
      <c r="BF108" s="533"/>
      <c r="BG108" s="534">
        <v>3566</v>
      </c>
      <c r="BH108" s="534"/>
      <c r="BI108" s="534"/>
      <c r="BJ108" s="534"/>
      <c r="BK108" s="534"/>
      <c r="BL108" s="534"/>
      <c r="BM108" s="534"/>
      <c r="BN108" s="534"/>
      <c r="BO108" s="535">
        <f t="shared" ref="BO108" si="21">AQ108/360*50</f>
        <v>23776.666666666668</v>
      </c>
      <c r="BP108" s="536"/>
      <c r="BQ108" s="536"/>
      <c r="BR108" s="536"/>
      <c r="BS108" s="536"/>
      <c r="BT108" s="536"/>
      <c r="BU108" s="536"/>
      <c r="BV108" s="537"/>
      <c r="BW108" s="534"/>
      <c r="BX108" s="534"/>
      <c r="BY108" s="534"/>
      <c r="BZ108" s="534"/>
      <c r="CA108" s="534"/>
      <c r="CB108" s="534"/>
      <c r="CC108" s="534"/>
      <c r="CD108" s="534"/>
      <c r="CE108" s="534"/>
      <c r="CF108" s="534"/>
      <c r="CG108" s="534"/>
      <c r="CH108" s="534"/>
      <c r="CI108" s="534"/>
      <c r="CJ108" s="534"/>
      <c r="CK108" s="534"/>
      <c r="CL108" s="534"/>
      <c r="CM108" s="534"/>
      <c r="CN108" s="534"/>
      <c r="CO108" s="534"/>
      <c r="CP108" s="534"/>
      <c r="CQ108" s="534"/>
      <c r="CR108" s="534"/>
      <c r="CS108" s="534"/>
      <c r="CT108" s="534"/>
      <c r="CU108" s="534"/>
      <c r="CV108" s="530">
        <f t="shared" si="20"/>
        <v>198534.66666666666</v>
      </c>
      <c r="CW108" s="530"/>
      <c r="CX108" s="530"/>
      <c r="CY108" s="530"/>
      <c r="CZ108" s="530"/>
      <c r="DA108" s="530"/>
      <c r="DB108" s="530"/>
      <c r="DC108" s="530"/>
      <c r="DD108" s="530"/>
      <c r="DE108" s="538"/>
    </row>
    <row r="109" spans="1:109" s="2" customFormat="1" ht="23.25" customHeight="1">
      <c r="A109" s="522" t="s">
        <v>1173</v>
      </c>
      <c r="B109" s="523"/>
      <c r="C109" s="523"/>
      <c r="D109" s="523"/>
      <c r="E109" s="523"/>
      <c r="F109" s="523"/>
      <c r="G109" s="523"/>
      <c r="H109" s="523"/>
      <c r="I109" s="523"/>
      <c r="J109" s="523"/>
      <c r="K109" s="523"/>
      <c r="L109" s="523"/>
      <c r="M109" s="523"/>
      <c r="N109" s="523"/>
      <c r="O109" s="523"/>
      <c r="P109" s="524" t="s">
        <v>1235</v>
      </c>
      <c r="Q109" s="524"/>
      <c r="R109" s="524"/>
      <c r="S109" s="524"/>
      <c r="T109" s="524"/>
      <c r="U109" s="524"/>
      <c r="V109" s="524"/>
      <c r="W109" s="524"/>
      <c r="X109" s="524"/>
      <c r="Y109" s="524"/>
      <c r="Z109" s="524"/>
      <c r="AA109" s="524"/>
      <c r="AB109" s="524"/>
      <c r="AC109" s="524"/>
      <c r="AD109" s="525">
        <v>401</v>
      </c>
      <c r="AE109" s="525"/>
      <c r="AF109" s="525"/>
      <c r="AG109" s="526">
        <v>1</v>
      </c>
      <c r="AH109" s="526"/>
      <c r="AI109" s="526"/>
      <c r="AJ109" s="526"/>
      <c r="AK109" s="527">
        <v>12228</v>
      </c>
      <c r="AL109" s="528"/>
      <c r="AM109" s="528"/>
      <c r="AN109" s="528"/>
      <c r="AO109" s="528"/>
      <c r="AP109" s="529"/>
      <c r="AQ109" s="530">
        <f t="shared" si="18"/>
        <v>146736</v>
      </c>
      <c r="AR109" s="530"/>
      <c r="AS109" s="530"/>
      <c r="AT109" s="530"/>
      <c r="AU109" s="530"/>
      <c r="AV109" s="530"/>
      <c r="AW109" s="530"/>
      <c r="AX109" s="530"/>
      <c r="AY109" s="531"/>
      <c r="AZ109" s="532"/>
      <c r="BA109" s="532"/>
      <c r="BB109" s="532"/>
      <c r="BC109" s="532"/>
      <c r="BD109" s="532"/>
      <c r="BE109" s="532"/>
      <c r="BF109" s="533"/>
      <c r="BG109" s="534">
        <v>3058</v>
      </c>
      <c r="BH109" s="534"/>
      <c r="BI109" s="534"/>
      <c r="BJ109" s="534"/>
      <c r="BK109" s="534"/>
      <c r="BL109" s="534"/>
      <c r="BM109" s="534"/>
      <c r="BN109" s="534"/>
      <c r="BO109" s="535">
        <f t="shared" ref="BO109" si="22">AQ109/360*50</f>
        <v>20380</v>
      </c>
      <c r="BP109" s="536"/>
      <c r="BQ109" s="536"/>
      <c r="BR109" s="536"/>
      <c r="BS109" s="536"/>
      <c r="BT109" s="536"/>
      <c r="BU109" s="536"/>
      <c r="BV109" s="537"/>
      <c r="BW109" s="534"/>
      <c r="BX109" s="534"/>
      <c r="BY109" s="534"/>
      <c r="BZ109" s="534"/>
      <c r="CA109" s="534"/>
      <c r="CB109" s="534"/>
      <c r="CC109" s="534"/>
      <c r="CD109" s="534"/>
      <c r="CE109" s="534"/>
      <c r="CF109" s="534"/>
      <c r="CG109" s="534"/>
      <c r="CH109" s="534"/>
      <c r="CI109" s="534"/>
      <c r="CJ109" s="534"/>
      <c r="CK109" s="534"/>
      <c r="CL109" s="534"/>
      <c r="CM109" s="534"/>
      <c r="CN109" s="534"/>
      <c r="CO109" s="534"/>
      <c r="CP109" s="534"/>
      <c r="CQ109" s="534"/>
      <c r="CR109" s="534"/>
      <c r="CS109" s="534"/>
      <c r="CT109" s="534"/>
      <c r="CU109" s="534"/>
      <c r="CV109" s="530">
        <f t="shared" si="20"/>
        <v>170174</v>
      </c>
      <c r="CW109" s="530"/>
      <c r="CX109" s="530"/>
      <c r="CY109" s="530"/>
      <c r="CZ109" s="530"/>
      <c r="DA109" s="530"/>
      <c r="DB109" s="530"/>
      <c r="DC109" s="530"/>
      <c r="DD109" s="530"/>
      <c r="DE109" s="538"/>
    </row>
    <row r="110" spans="1:109" s="2" customFormat="1" ht="23.25" customHeight="1">
      <c r="A110" s="522" t="s">
        <v>1173</v>
      </c>
      <c r="B110" s="523"/>
      <c r="C110" s="523"/>
      <c r="D110" s="523"/>
      <c r="E110" s="523"/>
      <c r="F110" s="523"/>
      <c r="G110" s="523"/>
      <c r="H110" s="523"/>
      <c r="I110" s="523"/>
      <c r="J110" s="523"/>
      <c r="K110" s="523"/>
      <c r="L110" s="523"/>
      <c r="M110" s="523"/>
      <c r="N110" s="523"/>
      <c r="O110" s="523"/>
      <c r="P110" s="524" t="s">
        <v>1235</v>
      </c>
      <c r="Q110" s="524"/>
      <c r="R110" s="524"/>
      <c r="S110" s="524"/>
      <c r="T110" s="524"/>
      <c r="U110" s="524"/>
      <c r="V110" s="524"/>
      <c r="W110" s="524"/>
      <c r="X110" s="524"/>
      <c r="Y110" s="524"/>
      <c r="Z110" s="524"/>
      <c r="AA110" s="524"/>
      <c r="AB110" s="524"/>
      <c r="AC110" s="524"/>
      <c r="AD110" s="525">
        <v>401</v>
      </c>
      <c r="AE110" s="525"/>
      <c r="AF110" s="525"/>
      <c r="AG110" s="526">
        <v>1</v>
      </c>
      <c r="AH110" s="526"/>
      <c r="AI110" s="526"/>
      <c r="AJ110" s="526"/>
      <c r="AK110" s="527">
        <v>13254</v>
      </c>
      <c r="AL110" s="528"/>
      <c r="AM110" s="528"/>
      <c r="AN110" s="528"/>
      <c r="AO110" s="528"/>
      <c r="AP110" s="529"/>
      <c r="AQ110" s="530">
        <f t="shared" si="18"/>
        <v>159048</v>
      </c>
      <c r="AR110" s="530"/>
      <c r="AS110" s="530"/>
      <c r="AT110" s="530"/>
      <c r="AU110" s="530"/>
      <c r="AV110" s="530"/>
      <c r="AW110" s="530"/>
      <c r="AX110" s="530"/>
      <c r="AY110" s="531"/>
      <c r="AZ110" s="532"/>
      <c r="BA110" s="532"/>
      <c r="BB110" s="532"/>
      <c r="BC110" s="532"/>
      <c r="BD110" s="532"/>
      <c r="BE110" s="532"/>
      <c r="BF110" s="533"/>
      <c r="BG110" s="534">
        <v>3314</v>
      </c>
      <c r="BH110" s="534"/>
      <c r="BI110" s="534"/>
      <c r="BJ110" s="534"/>
      <c r="BK110" s="534"/>
      <c r="BL110" s="534"/>
      <c r="BM110" s="534"/>
      <c r="BN110" s="534"/>
      <c r="BO110" s="535">
        <f t="shared" ref="BO110" si="23">AQ110/360*50</f>
        <v>22090</v>
      </c>
      <c r="BP110" s="536"/>
      <c r="BQ110" s="536"/>
      <c r="BR110" s="536"/>
      <c r="BS110" s="536"/>
      <c r="BT110" s="536"/>
      <c r="BU110" s="536"/>
      <c r="BV110" s="537"/>
      <c r="BW110" s="534"/>
      <c r="BX110" s="534"/>
      <c r="BY110" s="534"/>
      <c r="BZ110" s="534"/>
      <c r="CA110" s="534"/>
      <c r="CB110" s="534"/>
      <c r="CC110" s="534"/>
      <c r="CD110" s="534"/>
      <c r="CE110" s="534"/>
      <c r="CF110" s="534"/>
      <c r="CG110" s="534"/>
      <c r="CH110" s="534"/>
      <c r="CI110" s="534"/>
      <c r="CJ110" s="534"/>
      <c r="CK110" s="534"/>
      <c r="CL110" s="534"/>
      <c r="CM110" s="534"/>
      <c r="CN110" s="534"/>
      <c r="CO110" s="534"/>
      <c r="CP110" s="534"/>
      <c r="CQ110" s="534"/>
      <c r="CR110" s="534"/>
      <c r="CS110" s="534"/>
      <c r="CT110" s="534"/>
      <c r="CU110" s="534"/>
      <c r="CV110" s="530">
        <f t="shared" si="20"/>
        <v>184452</v>
      </c>
      <c r="CW110" s="530"/>
      <c r="CX110" s="530"/>
      <c r="CY110" s="530"/>
      <c r="CZ110" s="530"/>
      <c r="DA110" s="530"/>
      <c r="DB110" s="530"/>
      <c r="DC110" s="530"/>
      <c r="DD110" s="530"/>
      <c r="DE110" s="538"/>
    </row>
    <row r="111" spans="1:109" s="2" customFormat="1" ht="23.25" customHeight="1">
      <c r="A111" s="522" t="s">
        <v>1236</v>
      </c>
      <c r="B111" s="523"/>
      <c r="C111" s="523"/>
      <c r="D111" s="523"/>
      <c r="E111" s="523"/>
      <c r="F111" s="523"/>
      <c r="G111" s="523"/>
      <c r="H111" s="523"/>
      <c r="I111" s="523"/>
      <c r="J111" s="523"/>
      <c r="K111" s="523"/>
      <c r="L111" s="523"/>
      <c r="M111" s="523"/>
      <c r="N111" s="523"/>
      <c r="O111" s="523"/>
      <c r="P111" s="524" t="s">
        <v>1237</v>
      </c>
      <c r="Q111" s="524"/>
      <c r="R111" s="524"/>
      <c r="S111" s="524"/>
      <c r="T111" s="524"/>
      <c r="U111" s="524"/>
      <c r="V111" s="524"/>
      <c r="W111" s="524"/>
      <c r="X111" s="524"/>
      <c r="Y111" s="524"/>
      <c r="Z111" s="524"/>
      <c r="AA111" s="524"/>
      <c r="AB111" s="524"/>
      <c r="AC111" s="524"/>
      <c r="AD111" s="525">
        <v>401</v>
      </c>
      <c r="AE111" s="525"/>
      <c r="AF111" s="525"/>
      <c r="AG111" s="526">
        <v>1</v>
      </c>
      <c r="AH111" s="526"/>
      <c r="AI111" s="526"/>
      <c r="AJ111" s="526"/>
      <c r="AK111" s="527">
        <v>33150</v>
      </c>
      <c r="AL111" s="528"/>
      <c r="AM111" s="528"/>
      <c r="AN111" s="528"/>
      <c r="AO111" s="528"/>
      <c r="AP111" s="529"/>
      <c r="AQ111" s="530">
        <f t="shared" si="18"/>
        <v>397800</v>
      </c>
      <c r="AR111" s="530"/>
      <c r="AS111" s="530"/>
      <c r="AT111" s="530"/>
      <c r="AU111" s="530"/>
      <c r="AV111" s="530"/>
      <c r="AW111" s="530"/>
      <c r="AX111" s="530"/>
      <c r="AY111" s="531"/>
      <c r="AZ111" s="532"/>
      <c r="BA111" s="532"/>
      <c r="BB111" s="532"/>
      <c r="BC111" s="532"/>
      <c r="BD111" s="532"/>
      <c r="BE111" s="532"/>
      <c r="BF111" s="533"/>
      <c r="BG111" s="534">
        <v>8288</v>
      </c>
      <c r="BH111" s="534"/>
      <c r="BI111" s="534"/>
      <c r="BJ111" s="534"/>
      <c r="BK111" s="534"/>
      <c r="BL111" s="534"/>
      <c r="BM111" s="534"/>
      <c r="BN111" s="534"/>
      <c r="BO111" s="535">
        <f t="shared" ref="BO111" si="24">AQ111/360*50</f>
        <v>55250</v>
      </c>
      <c r="BP111" s="536"/>
      <c r="BQ111" s="536"/>
      <c r="BR111" s="536"/>
      <c r="BS111" s="536"/>
      <c r="BT111" s="536"/>
      <c r="BU111" s="536"/>
      <c r="BV111" s="537"/>
      <c r="BW111" s="534"/>
      <c r="BX111" s="534"/>
      <c r="BY111" s="534"/>
      <c r="BZ111" s="534"/>
      <c r="CA111" s="534"/>
      <c r="CB111" s="534"/>
      <c r="CC111" s="534"/>
      <c r="CD111" s="534"/>
      <c r="CE111" s="534"/>
      <c r="CF111" s="534"/>
      <c r="CG111" s="534"/>
      <c r="CH111" s="534"/>
      <c r="CI111" s="534"/>
      <c r="CJ111" s="534"/>
      <c r="CK111" s="534"/>
      <c r="CL111" s="534"/>
      <c r="CM111" s="534"/>
      <c r="CN111" s="534"/>
      <c r="CO111" s="534"/>
      <c r="CP111" s="534"/>
      <c r="CQ111" s="534"/>
      <c r="CR111" s="534"/>
      <c r="CS111" s="534"/>
      <c r="CT111" s="534"/>
      <c r="CU111" s="534"/>
      <c r="CV111" s="530">
        <f t="shared" si="20"/>
        <v>461338</v>
      </c>
      <c r="CW111" s="530"/>
      <c r="CX111" s="530"/>
      <c r="CY111" s="530"/>
      <c r="CZ111" s="530"/>
      <c r="DA111" s="530"/>
      <c r="DB111" s="530"/>
      <c r="DC111" s="530"/>
      <c r="DD111" s="530"/>
      <c r="DE111" s="538"/>
    </row>
    <row r="112" spans="1:109" s="2" customFormat="1" ht="23.25" customHeight="1">
      <c r="A112" s="522" t="s">
        <v>1238</v>
      </c>
      <c r="B112" s="523"/>
      <c r="C112" s="523"/>
      <c r="D112" s="523"/>
      <c r="E112" s="523"/>
      <c r="F112" s="523"/>
      <c r="G112" s="523"/>
      <c r="H112" s="523"/>
      <c r="I112" s="523"/>
      <c r="J112" s="523"/>
      <c r="K112" s="523"/>
      <c r="L112" s="523"/>
      <c r="M112" s="523"/>
      <c r="N112" s="523"/>
      <c r="O112" s="523"/>
      <c r="P112" s="524" t="s">
        <v>1237</v>
      </c>
      <c r="Q112" s="524"/>
      <c r="R112" s="524"/>
      <c r="S112" s="524"/>
      <c r="T112" s="524"/>
      <c r="U112" s="524"/>
      <c r="V112" s="524"/>
      <c r="W112" s="524"/>
      <c r="X112" s="524"/>
      <c r="Y112" s="524"/>
      <c r="Z112" s="524"/>
      <c r="AA112" s="524"/>
      <c r="AB112" s="524"/>
      <c r="AC112" s="524"/>
      <c r="AD112" s="525">
        <v>401</v>
      </c>
      <c r="AE112" s="525"/>
      <c r="AF112" s="525"/>
      <c r="AG112" s="526">
        <v>1</v>
      </c>
      <c r="AH112" s="526"/>
      <c r="AI112" s="526"/>
      <c r="AJ112" s="526"/>
      <c r="AK112" s="527">
        <v>22146</v>
      </c>
      <c r="AL112" s="528"/>
      <c r="AM112" s="528"/>
      <c r="AN112" s="528"/>
      <c r="AO112" s="528"/>
      <c r="AP112" s="529"/>
      <c r="AQ112" s="530">
        <f t="shared" si="18"/>
        <v>265752</v>
      </c>
      <c r="AR112" s="530"/>
      <c r="AS112" s="530"/>
      <c r="AT112" s="530"/>
      <c r="AU112" s="530"/>
      <c r="AV112" s="530"/>
      <c r="AW112" s="530"/>
      <c r="AX112" s="530"/>
      <c r="AY112" s="531"/>
      <c r="AZ112" s="532"/>
      <c r="BA112" s="532"/>
      <c r="BB112" s="532"/>
      <c r="BC112" s="532"/>
      <c r="BD112" s="532"/>
      <c r="BE112" s="532"/>
      <c r="BF112" s="533"/>
      <c r="BG112" s="534">
        <v>5536</v>
      </c>
      <c r="BH112" s="534"/>
      <c r="BI112" s="534"/>
      <c r="BJ112" s="534"/>
      <c r="BK112" s="534"/>
      <c r="BL112" s="534"/>
      <c r="BM112" s="534"/>
      <c r="BN112" s="534"/>
      <c r="BO112" s="535">
        <f t="shared" ref="BO112" si="25">AQ112/360*50</f>
        <v>36910</v>
      </c>
      <c r="BP112" s="536"/>
      <c r="BQ112" s="536"/>
      <c r="BR112" s="536"/>
      <c r="BS112" s="536"/>
      <c r="BT112" s="536"/>
      <c r="BU112" s="536"/>
      <c r="BV112" s="537"/>
      <c r="BW112" s="534"/>
      <c r="BX112" s="534"/>
      <c r="BY112" s="534"/>
      <c r="BZ112" s="534"/>
      <c r="CA112" s="534"/>
      <c r="CB112" s="534"/>
      <c r="CC112" s="534"/>
      <c r="CD112" s="534"/>
      <c r="CE112" s="534"/>
      <c r="CF112" s="534"/>
      <c r="CG112" s="534"/>
      <c r="CH112" s="534"/>
      <c r="CI112" s="534"/>
      <c r="CJ112" s="534"/>
      <c r="CK112" s="534"/>
      <c r="CL112" s="534"/>
      <c r="CM112" s="534"/>
      <c r="CN112" s="534"/>
      <c r="CO112" s="534"/>
      <c r="CP112" s="534"/>
      <c r="CQ112" s="534"/>
      <c r="CR112" s="534"/>
      <c r="CS112" s="534"/>
      <c r="CT112" s="534"/>
      <c r="CU112" s="534"/>
      <c r="CV112" s="530">
        <f t="shared" si="20"/>
        <v>308198</v>
      </c>
      <c r="CW112" s="530"/>
      <c r="CX112" s="530"/>
      <c r="CY112" s="530"/>
      <c r="CZ112" s="530"/>
      <c r="DA112" s="530"/>
      <c r="DB112" s="530"/>
      <c r="DC112" s="530"/>
      <c r="DD112" s="530"/>
      <c r="DE112" s="538"/>
    </row>
    <row r="113" spans="1:109" s="2" customFormat="1" ht="23.25" customHeight="1">
      <c r="A113" s="522" t="s">
        <v>1239</v>
      </c>
      <c r="B113" s="523"/>
      <c r="C113" s="523"/>
      <c r="D113" s="523"/>
      <c r="E113" s="523"/>
      <c r="F113" s="523"/>
      <c r="G113" s="523"/>
      <c r="H113" s="523"/>
      <c r="I113" s="523"/>
      <c r="J113" s="523"/>
      <c r="K113" s="523"/>
      <c r="L113" s="523"/>
      <c r="M113" s="523"/>
      <c r="N113" s="523"/>
      <c r="O113" s="523"/>
      <c r="P113" s="524" t="s">
        <v>1237</v>
      </c>
      <c r="Q113" s="524"/>
      <c r="R113" s="524"/>
      <c r="S113" s="524"/>
      <c r="T113" s="524"/>
      <c r="U113" s="524"/>
      <c r="V113" s="524"/>
      <c r="W113" s="524"/>
      <c r="X113" s="524"/>
      <c r="Y113" s="524"/>
      <c r="Z113" s="524"/>
      <c r="AA113" s="524"/>
      <c r="AB113" s="524"/>
      <c r="AC113" s="524"/>
      <c r="AD113" s="525">
        <v>401</v>
      </c>
      <c r="AE113" s="525"/>
      <c r="AF113" s="525"/>
      <c r="AG113" s="526">
        <v>1</v>
      </c>
      <c r="AH113" s="526"/>
      <c r="AI113" s="526"/>
      <c r="AJ113" s="526"/>
      <c r="AK113" s="527">
        <v>19044</v>
      </c>
      <c r="AL113" s="528"/>
      <c r="AM113" s="528"/>
      <c r="AN113" s="528"/>
      <c r="AO113" s="528"/>
      <c r="AP113" s="529"/>
      <c r="AQ113" s="530">
        <f t="shared" si="18"/>
        <v>228528</v>
      </c>
      <c r="AR113" s="530"/>
      <c r="AS113" s="530"/>
      <c r="AT113" s="530"/>
      <c r="AU113" s="530"/>
      <c r="AV113" s="530"/>
      <c r="AW113" s="530"/>
      <c r="AX113" s="530"/>
      <c r="AY113" s="531"/>
      <c r="AZ113" s="532"/>
      <c r="BA113" s="532"/>
      <c r="BB113" s="532"/>
      <c r="BC113" s="532"/>
      <c r="BD113" s="532"/>
      <c r="BE113" s="532"/>
      <c r="BF113" s="533"/>
      <c r="BG113" s="534">
        <v>4762</v>
      </c>
      <c r="BH113" s="534"/>
      <c r="BI113" s="534"/>
      <c r="BJ113" s="534"/>
      <c r="BK113" s="534"/>
      <c r="BL113" s="534"/>
      <c r="BM113" s="534"/>
      <c r="BN113" s="534"/>
      <c r="BO113" s="535">
        <f t="shared" ref="BO113" si="26">AQ113/360*50</f>
        <v>31739.999999999996</v>
      </c>
      <c r="BP113" s="536"/>
      <c r="BQ113" s="536"/>
      <c r="BR113" s="536"/>
      <c r="BS113" s="536"/>
      <c r="BT113" s="536"/>
      <c r="BU113" s="536"/>
      <c r="BV113" s="537"/>
      <c r="BW113" s="534"/>
      <c r="BX113" s="534"/>
      <c r="BY113" s="534"/>
      <c r="BZ113" s="534"/>
      <c r="CA113" s="534"/>
      <c r="CB113" s="534"/>
      <c r="CC113" s="534"/>
      <c r="CD113" s="534"/>
      <c r="CE113" s="534"/>
      <c r="CF113" s="534"/>
      <c r="CG113" s="534"/>
      <c r="CH113" s="534"/>
      <c r="CI113" s="534"/>
      <c r="CJ113" s="534"/>
      <c r="CK113" s="534"/>
      <c r="CL113" s="534"/>
      <c r="CM113" s="534"/>
      <c r="CN113" s="534"/>
      <c r="CO113" s="534"/>
      <c r="CP113" s="534"/>
      <c r="CQ113" s="534"/>
      <c r="CR113" s="534"/>
      <c r="CS113" s="534"/>
      <c r="CT113" s="534"/>
      <c r="CU113" s="534"/>
      <c r="CV113" s="530">
        <f t="shared" si="20"/>
        <v>265030</v>
      </c>
      <c r="CW113" s="530"/>
      <c r="CX113" s="530"/>
      <c r="CY113" s="530"/>
      <c r="CZ113" s="530"/>
      <c r="DA113" s="530"/>
      <c r="DB113" s="530"/>
      <c r="DC113" s="530"/>
      <c r="DD113" s="530"/>
      <c r="DE113" s="538"/>
    </row>
    <row r="114" spans="1:109" s="2" customFormat="1" ht="23.25" customHeight="1">
      <c r="A114" s="522" t="s">
        <v>1240</v>
      </c>
      <c r="B114" s="523"/>
      <c r="C114" s="523"/>
      <c r="D114" s="523"/>
      <c r="E114" s="523"/>
      <c r="F114" s="523"/>
      <c r="G114" s="523"/>
      <c r="H114" s="523"/>
      <c r="I114" s="523"/>
      <c r="J114" s="523"/>
      <c r="K114" s="523"/>
      <c r="L114" s="523"/>
      <c r="M114" s="523"/>
      <c r="N114" s="523"/>
      <c r="O114" s="523"/>
      <c r="P114" s="524" t="s">
        <v>1237</v>
      </c>
      <c r="Q114" s="524"/>
      <c r="R114" s="524"/>
      <c r="S114" s="524"/>
      <c r="T114" s="524"/>
      <c r="U114" s="524"/>
      <c r="V114" s="524"/>
      <c r="W114" s="524"/>
      <c r="X114" s="524"/>
      <c r="Y114" s="524"/>
      <c r="Z114" s="524"/>
      <c r="AA114" s="524"/>
      <c r="AB114" s="524"/>
      <c r="AC114" s="524"/>
      <c r="AD114" s="525">
        <v>401</v>
      </c>
      <c r="AE114" s="525"/>
      <c r="AF114" s="525"/>
      <c r="AG114" s="526">
        <v>1</v>
      </c>
      <c r="AH114" s="526"/>
      <c r="AI114" s="526"/>
      <c r="AJ114" s="526"/>
      <c r="AK114" s="527">
        <v>17098</v>
      </c>
      <c r="AL114" s="528"/>
      <c r="AM114" s="528"/>
      <c r="AN114" s="528"/>
      <c r="AO114" s="528"/>
      <c r="AP114" s="529"/>
      <c r="AQ114" s="530">
        <f t="shared" si="18"/>
        <v>205176</v>
      </c>
      <c r="AR114" s="530"/>
      <c r="AS114" s="530"/>
      <c r="AT114" s="530"/>
      <c r="AU114" s="530"/>
      <c r="AV114" s="530"/>
      <c r="AW114" s="530"/>
      <c r="AX114" s="530"/>
      <c r="AY114" s="531"/>
      <c r="AZ114" s="532"/>
      <c r="BA114" s="532"/>
      <c r="BB114" s="532"/>
      <c r="BC114" s="532"/>
      <c r="BD114" s="532"/>
      <c r="BE114" s="532"/>
      <c r="BF114" s="533"/>
      <c r="BG114" s="534">
        <v>4274</v>
      </c>
      <c r="BH114" s="534"/>
      <c r="BI114" s="534"/>
      <c r="BJ114" s="534"/>
      <c r="BK114" s="534"/>
      <c r="BL114" s="534"/>
      <c r="BM114" s="534"/>
      <c r="BN114" s="534"/>
      <c r="BO114" s="535">
        <f t="shared" ref="BO114" si="27">AQ114/360*50</f>
        <v>28496.666666666664</v>
      </c>
      <c r="BP114" s="536"/>
      <c r="BQ114" s="536"/>
      <c r="BR114" s="536"/>
      <c r="BS114" s="536"/>
      <c r="BT114" s="536"/>
      <c r="BU114" s="536"/>
      <c r="BV114" s="537"/>
      <c r="BW114" s="534"/>
      <c r="BX114" s="534"/>
      <c r="BY114" s="534"/>
      <c r="BZ114" s="534"/>
      <c r="CA114" s="534"/>
      <c r="CB114" s="534"/>
      <c r="CC114" s="534"/>
      <c r="CD114" s="534"/>
      <c r="CE114" s="534"/>
      <c r="CF114" s="534"/>
      <c r="CG114" s="534"/>
      <c r="CH114" s="534"/>
      <c r="CI114" s="534"/>
      <c r="CJ114" s="534"/>
      <c r="CK114" s="534"/>
      <c r="CL114" s="534"/>
      <c r="CM114" s="534"/>
      <c r="CN114" s="534"/>
      <c r="CO114" s="534"/>
      <c r="CP114" s="534"/>
      <c r="CQ114" s="534"/>
      <c r="CR114" s="534"/>
      <c r="CS114" s="534"/>
      <c r="CT114" s="534"/>
      <c r="CU114" s="534"/>
      <c r="CV114" s="530">
        <f t="shared" si="20"/>
        <v>237946.66666666666</v>
      </c>
      <c r="CW114" s="530"/>
      <c r="CX114" s="530"/>
      <c r="CY114" s="530"/>
      <c r="CZ114" s="530"/>
      <c r="DA114" s="530"/>
      <c r="DB114" s="530"/>
      <c r="DC114" s="530"/>
      <c r="DD114" s="530"/>
      <c r="DE114" s="538"/>
    </row>
    <row r="115" spans="1:109" s="2" customFormat="1" ht="23.25" customHeight="1">
      <c r="A115" s="522" t="s">
        <v>1180</v>
      </c>
      <c r="B115" s="523"/>
      <c r="C115" s="523"/>
      <c r="D115" s="523"/>
      <c r="E115" s="523"/>
      <c r="F115" s="523"/>
      <c r="G115" s="523"/>
      <c r="H115" s="523"/>
      <c r="I115" s="523"/>
      <c r="J115" s="523"/>
      <c r="K115" s="523"/>
      <c r="L115" s="523"/>
      <c r="M115" s="523"/>
      <c r="N115" s="523"/>
      <c r="O115" s="523"/>
      <c r="P115" s="524" t="s">
        <v>1237</v>
      </c>
      <c r="Q115" s="524"/>
      <c r="R115" s="524"/>
      <c r="S115" s="524"/>
      <c r="T115" s="524"/>
      <c r="U115" s="524"/>
      <c r="V115" s="524"/>
      <c r="W115" s="524"/>
      <c r="X115" s="524"/>
      <c r="Y115" s="524"/>
      <c r="Z115" s="524"/>
      <c r="AA115" s="524"/>
      <c r="AB115" s="524"/>
      <c r="AC115" s="524"/>
      <c r="AD115" s="525">
        <v>401</v>
      </c>
      <c r="AE115" s="525"/>
      <c r="AF115" s="525"/>
      <c r="AG115" s="526">
        <v>1</v>
      </c>
      <c r="AH115" s="526"/>
      <c r="AI115" s="526"/>
      <c r="AJ115" s="526"/>
      <c r="AK115" s="527">
        <v>14266</v>
      </c>
      <c r="AL115" s="528"/>
      <c r="AM115" s="528"/>
      <c r="AN115" s="528"/>
      <c r="AO115" s="528"/>
      <c r="AP115" s="529"/>
      <c r="AQ115" s="530">
        <f t="shared" si="18"/>
        <v>171192</v>
      </c>
      <c r="AR115" s="530"/>
      <c r="AS115" s="530"/>
      <c r="AT115" s="530"/>
      <c r="AU115" s="530"/>
      <c r="AV115" s="530"/>
      <c r="AW115" s="530"/>
      <c r="AX115" s="530"/>
      <c r="AY115" s="531"/>
      <c r="AZ115" s="532"/>
      <c r="BA115" s="532"/>
      <c r="BB115" s="532"/>
      <c r="BC115" s="532"/>
      <c r="BD115" s="532"/>
      <c r="BE115" s="532"/>
      <c r="BF115" s="533"/>
      <c r="BG115" s="534">
        <v>3566</v>
      </c>
      <c r="BH115" s="534"/>
      <c r="BI115" s="534"/>
      <c r="BJ115" s="534"/>
      <c r="BK115" s="534"/>
      <c r="BL115" s="534"/>
      <c r="BM115" s="534"/>
      <c r="BN115" s="534"/>
      <c r="BO115" s="535">
        <f t="shared" ref="BO115" si="28">AQ115/360*50</f>
        <v>23776.666666666668</v>
      </c>
      <c r="BP115" s="536"/>
      <c r="BQ115" s="536"/>
      <c r="BR115" s="536"/>
      <c r="BS115" s="536"/>
      <c r="BT115" s="536"/>
      <c r="BU115" s="536"/>
      <c r="BV115" s="537"/>
      <c r="BW115" s="534"/>
      <c r="BX115" s="534"/>
      <c r="BY115" s="534"/>
      <c r="BZ115" s="534"/>
      <c r="CA115" s="534"/>
      <c r="CB115" s="534"/>
      <c r="CC115" s="534"/>
      <c r="CD115" s="534"/>
      <c r="CE115" s="534"/>
      <c r="CF115" s="534"/>
      <c r="CG115" s="534"/>
      <c r="CH115" s="534"/>
      <c r="CI115" s="534"/>
      <c r="CJ115" s="534"/>
      <c r="CK115" s="534"/>
      <c r="CL115" s="534"/>
      <c r="CM115" s="534"/>
      <c r="CN115" s="534"/>
      <c r="CO115" s="534"/>
      <c r="CP115" s="534"/>
      <c r="CQ115" s="534"/>
      <c r="CR115" s="534"/>
      <c r="CS115" s="534"/>
      <c r="CT115" s="534"/>
      <c r="CU115" s="534"/>
      <c r="CV115" s="530">
        <f t="shared" si="20"/>
        <v>198534.66666666666</v>
      </c>
      <c r="CW115" s="530"/>
      <c r="CX115" s="530"/>
      <c r="CY115" s="530"/>
      <c r="CZ115" s="530"/>
      <c r="DA115" s="530"/>
      <c r="DB115" s="530"/>
      <c r="DC115" s="530"/>
      <c r="DD115" s="530"/>
      <c r="DE115" s="538"/>
    </row>
    <row r="116" spans="1:109" s="2" customFormat="1" ht="23.25" customHeight="1">
      <c r="A116" s="522" t="s">
        <v>1165</v>
      </c>
      <c r="B116" s="523"/>
      <c r="C116" s="523"/>
      <c r="D116" s="523"/>
      <c r="E116" s="523"/>
      <c r="F116" s="523"/>
      <c r="G116" s="523"/>
      <c r="H116" s="523"/>
      <c r="I116" s="523"/>
      <c r="J116" s="523"/>
      <c r="K116" s="523"/>
      <c r="L116" s="523"/>
      <c r="M116" s="523"/>
      <c r="N116" s="523"/>
      <c r="O116" s="523"/>
      <c r="P116" s="524" t="s">
        <v>1237</v>
      </c>
      <c r="Q116" s="524"/>
      <c r="R116" s="524"/>
      <c r="S116" s="524"/>
      <c r="T116" s="524"/>
      <c r="U116" s="524"/>
      <c r="V116" s="524"/>
      <c r="W116" s="524"/>
      <c r="X116" s="524"/>
      <c r="Y116" s="524"/>
      <c r="Z116" s="524"/>
      <c r="AA116" s="524"/>
      <c r="AB116" s="524"/>
      <c r="AC116" s="524"/>
      <c r="AD116" s="525">
        <v>401</v>
      </c>
      <c r="AE116" s="525"/>
      <c r="AF116" s="525"/>
      <c r="AG116" s="526">
        <v>1</v>
      </c>
      <c r="AH116" s="526"/>
      <c r="AI116" s="526"/>
      <c r="AJ116" s="526"/>
      <c r="AK116" s="527">
        <v>9344</v>
      </c>
      <c r="AL116" s="528"/>
      <c r="AM116" s="528"/>
      <c r="AN116" s="528"/>
      <c r="AO116" s="528"/>
      <c r="AP116" s="529"/>
      <c r="AQ116" s="530">
        <f t="shared" si="18"/>
        <v>112128</v>
      </c>
      <c r="AR116" s="530"/>
      <c r="AS116" s="530"/>
      <c r="AT116" s="530"/>
      <c r="AU116" s="530"/>
      <c r="AV116" s="530"/>
      <c r="AW116" s="530"/>
      <c r="AX116" s="530"/>
      <c r="AY116" s="531"/>
      <c r="AZ116" s="532"/>
      <c r="BA116" s="532"/>
      <c r="BB116" s="532"/>
      <c r="BC116" s="532"/>
      <c r="BD116" s="532"/>
      <c r="BE116" s="532"/>
      <c r="BF116" s="533"/>
      <c r="BG116" s="534">
        <v>2336</v>
      </c>
      <c r="BH116" s="534"/>
      <c r="BI116" s="534"/>
      <c r="BJ116" s="534"/>
      <c r="BK116" s="534"/>
      <c r="BL116" s="534"/>
      <c r="BM116" s="534"/>
      <c r="BN116" s="534"/>
      <c r="BO116" s="535">
        <f t="shared" ref="BO116" si="29">AQ116/360*50</f>
        <v>15573.333333333332</v>
      </c>
      <c r="BP116" s="536"/>
      <c r="BQ116" s="536"/>
      <c r="BR116" s="536"/>
      <c r="BS116" s="536"/>
      <c r="BT116" s="536"/>
      <c r="BU116" s="536"/>
      <c r="BV116" s="537"/>
      <c r="BW116" s="534"/>
      <c r="BX116" s="534"/>
      <c r="BY116" s="534"/>
      <c r="BZ116" s="534"/>
      <c r="CA116" s="534"/>
      <c r="CB116" s="534"/>
      <c r="CC116" s="534"/>
      <c r="CD116" s="534"/>
      <c r="CE116" s="534"/>
      <c r="CF116" s="534"/>
      <c r="CG116" s="534"/>
      <c r="CH116" s="534"/>
      <c r="CI116" s="534"/>
      <c r="CJ116" s="534"/>
      <c r="CK116" s="534"/>
      <c r="CL116" s="534"/>
      <c r="CM116" s="534"/>
      <c r="CN116" s="534"/>
      <c r="CO116" s="534"/>
      <c r="CP116" s="534"/>
      <c r="CQ116" s="534"/>
      <c r="CR116" s="534"/>
      <c r="CS116" s="534"/>
      <c r="CT116" s="534"/>
      <c r="CU116" s="534"/>
      <c r="CV116" s="530">
        <f t="shared" si="20"/>
        <v>130037.33333333333</v>
      </c>
      <c r="CW116" s="530"/>
      <c r="CX116" s="530"/>
      <c r="CY116" s="530"/>
      <c r="CZ116" s="530"/>
      <c r="DA116" s="530"/>
      <c r="DB116" s="530"/>
      <c r="DC116" s="530"/>
      <c r="DD116" s="530"/>
      <c r="DE116" s="538"/>
    </row>
    <row r="117" spans="1:109" s="2" customFormat="1" ht="23.25" customHeight="1">
      <c r="A117" s="522" t="s">
        <v>1241</v>
      </c>
      <c r="B117" s="523"/>
      <c r="C117" s="523"/>
      <c r="D117" s="523"/>
      <c r="E117" s="523"/>
      <c r="F117" s="523"/>
      <c r="G117" s="523"/>
      <c r="H117" s="523"/>
      <c r="I117" s="523"/>
      <c r="J117" s="523"/>
      <c r="K117" s="523"/>
      <c r="L117" s="523"/>
      <c r="M117" s="523"/>
      <c r="N117" s="523"/>
      <c r="O117" s="523"/>
      <c r="P117" s="524" t="s">
        <v>1237</v>
      </c>
      <c r="Q117" s="524"/>
      <c r="R117" s="524"/>
      <c r="S117" s="524"/>
      <c r="T117" s="524"/>
      <c r="U117" s="524"/>
      <c r="V117" s="524"/>
      <c r="W117" s="524"/>
      <c r="X117" s="524"/>
      <c r="Y117" s="524"/>
      <c r="Z117" s="524"/>
      <c r="AA117" s="524"/>
      <c r="AB117" s="524"/>
      <c r="AC117" s="524"/>
      <c r="AD117" s="525">
        <v>401</v>
      </c>
      <c r="AE117" s="525"/>
      <c r="AF117" s="525"/>
      <c r="AG117" s="526">
        <v>1</v>
      </c>
      <c r="AH117" s="526"/>
      <c r="AI117" s="526"/>
      <c r="AJ117" s="526"/>
      <c r="AK117" s="527">
        <v>7664</v>
      </c>
      <c r="AL117" s="528"/>
      <c r="AM117" s="528"/>
      <c r="AN117" s="528"/>
      <c r="AO117" s="528"/>
      <c r="AP117" s="529"/>
      <c r="AQ117" s="530">
        <f t="shared" si="18"/>
        <v>91968</v>
      </c>
      <c r="AR117" s="530"/>
      <c r="AS117" s="530"/>
      <c r="AT117" s="530"/>
      <c r="AU117" s="530"/>
      <c r="AV117" s="530"/>
      <c r="AW117" s="530"/>
      <c r="AX117" s="530"/>
      <c r="AY117" s="531"/>
      <c r="AZ117" s="532"/>
      <c r="BA117" s="532"/>
      <c r="BB117" s="532"/>
      <c r="BC117" s="532"/>
      <c r="BD117" s="532"/>
      <c r="BE117" s="532"/>
      <c r="BF117" s="533"/>
      <c r="BG117" s="534">
        <v>1916</v>
      </c>
      <c r="BH117" s="534"/>
      <c r="BI117" s="534"/>
      <c r="BJ117" s="534"/>
      <c r="BK117" s="534"/>
      <c r="BL117" s="534"/>
      <c r="BM117" s="534"/>
      <c r="BN117" s="534"/>
      <c r="BO117" s="535">
        <f t="shared" ref="BO117" si="30">AQ117/360*50</f>
        <v>12773.333333333334</v>
      </c>
      <c r="BP117" s="536"/>
      <c r="BQ117" s="536"/>
      <c r="BR117" s="536"/>
      <c r="BS117" s="536"/>
      <c r="BT117" s="536"/>
      <c r="BU117" s="536"/>
      <c r="BV117" s="537"/>
      <c r="BW117" s="534"/>
      <c r="BX117" s="534"/>
      <c r="BY117" s="534"/>
      <c r="BZ117" s="534"/>
      <c r="CA117" s="534"/>
      <c r="CB117" s="534"/>
      <c r="CC117" s="534"/>
      <c r="CD117" s="534"/>
      <c r="CE117" s="534"/>
      <c r="CF117" s="534"/>
      <c r="CG117" s="534"/>
      <c r="CH117" s="534"/>
      <c r="CI117" s="534"/>
      <c r="CJ117" s="534"/>
      <c r="CK117" s="534"/>
      <c r="CL117" s="534"/>
      <c r="CM117" s="534"/>
      <c r="CN117" s="534"/>
      <c r="CO117" s="534"/>
      <c r="CP117" s="534"/>
      <c r="CQ117" s="534"/>
      <c r="CR117" s="534"/>
      <c r="CS117" s="534"/>
      <c r="CT117" s="534"/>
      <c r="CU117" s="534"/>
      <c r="CV117" s="530">
        <f t="shared" si="20"/>
        <v>106657.33333333333</v>
      </c>
      <c r="CW117" s="530"/>
      <c r="CX117" s="530"/>
      <c r="CY117" s="530"/>
      <c r="CZ117" s="530"/>
      <c r="DA117" s="530"/>
      <c r="DB117" s="530"/>
      <c r="DC117" s="530"/>
      <c r="DD117" s="530"/>
      <c r="DE117" s="538"/>
    </row>
    <row r="118" spans="1:109" s="2" customFormat="1" ht="23.25" customHeight="1">
      <c r="A118" s="522" t="s">
        <v>1242</v>
      </c>
      <c r="B118" s="523"/>
      <c r="C118" s="523"/>
      <c r="D118" s="523"/>
      <c r="E118" s="523"/>
      <c r="F118" s="523"/>
      <c r="G118" s="523"/>
      <c r="H118" s="523"/>
      <c r="I118" s="523"/>
      <c r="J118" s="523"/>
      <c r="K118" s="523"/>
      <c r="L118" s="523"/>
      <c r="M118" s="523"/>
      <c r="N118" s="523"/>
      <c r="O118" s="523"/>
      <c r="P118" s="524" t="s">
        <v>1237</v>
      </c>
      <c r="Q118" s="524"/>
      <c r="R118" s="524"/>
      <c r="S118" s="524"/>
      <c r="T118" s="524"/>
      <c r="U118" s="524"/>
      <c r="V118" s="524"/>
      <c r="W118" s="524"/>
      <c r="X118" s="524"/>
      <c r="Y118" s="524"/>
      <c r="Z118" s="524"/>
      <c r="AA118" s="524"/>
      <c r="AB118" s="524"/>
      <c r="AC118" s="524"/>
      <c r="AD118" s="525">
        <v>401</v>
      </c>
      <c r="AE118" s="525"/>
      <c r="AF118" s="525"/>
      <c r="AG118" s="526">
        <v>1</v>
      </c>
      <c r="AH118" s="526"/>
      <c r="AI118" s="526"/>
      <c r="AJ118" s="526"/>
      <c r="AK118" s="527">
        <v>6984</v>
      </c>
      <c r="AL118" s="528"/>
      <c r="AM118" s="528"/>
      <c r="AN118" s="528"/>
      <c r="AO118" s="528"/>
      <c r="AP118" s="529"/>
      <c r="AQ118" s="530">
        <f t="shared" si="18"/>
        <v>83808</v>
      </c>
      <c r="AR118" s="530"/>
      <c r="AS118" s="530"/>
      <c r="AT118" s="530"/>
      <c r="AU118" s="530"/>
      <c r="AV118" s="530"/>
      <c r="AW118" s="530"/>
      <c r="AX118" s="530"/>
      <c r="AY118" s="531"/>
      <c r="AZ118" s="532"/>
      <c r="BA118" s="532"/>
      <c r="BB118" s="532"/>
      <c r="BC118" s="532"/>
      <c r="BD118" s="532"/>
      <c r="BE118" s="532"/>
      <c r="BF118" s="533"/>
      <c r="BG118" s="534">
        <v>1746</v>
      </c>
      <c r="BH118" s="534"/>
      <c r="BI118" s="534"/>
      <c r="BJ118" s="534"/>
      <c r="BK118" s="534"/>
      <c r="BL118" s="534"/>
      <c r="BM118" s="534"/>
      <c r="BN118" s="534"/>
      <c r="BO118" s="535">
        <f t="shared" ref="BO118" si="31">AQ118/360*50</f>
        <v>11640</v>
      </c>
      <c r="BP118" s="536"/>
      <c r="BQ118" s="536"/>
      <c r="BR118" s="536"/>
      <c r="BS118" s="536"/>
      <c r="BT118" s="536"/>
      <c r="BU118" s="536"/>
      <c r="BV118" s="537"/>
      <c r="BW118" s="534"/>
      <c r="BX118" s="534"/>
      <c r="BY118" s="534"/>
      <c r="BZ118" s="534"/>
      <c r="CA118" s="534"/>
      <c r="CB118" s="534"/>
      <c r="CC118" s="534"/>
      <c r="CD118" s="534"/>
      <c r="CE118" s="534"/>
      <c r="CF118" s="534"/>
      <c r="CG118" s="534"/>
      <c r="CH118" s="534"/>
      <c r="CI118" s="534"/>
      <c r="CJ118" s="534"/>
      <c r="CK118" s="534"/>
      <c r="CL118" s="534"/>
      <c r="CM118" s="534"/>
      <c r="CN118" s="534"/>
      <c r="CO118" s="534"/>
      <c r="CP118" s="534"/>
      <c r="CQ118" s="534"/>
      <c r="CR118" s="534"/>
      <c r="CS118" s="534"/>
      <c r="CT118" s="534"/>
      <c r="CU118" s="534"/>
      <c r="CV118" s="530">
        <f t="shared" si="20"/>
        <v>97194</v>
      </c>
      <c r="CW118" s="530"/>
      <c r="CX118" s="530"/>
      <c r="CY118" s="530"/>
      <c r="CZ118" s="530"/>
      <c r="DA118" s="530"/>
      <c r="DB118" s="530"/>
      <c r="DC118" s="530"/>
      <c r="DD118" s="530"/>
      <c r="DE118" s="538"/>
    </row>
    <row r="119" spans="1:109" s="2" customFormat="1" ht="23.25" customHeight="1">
      <c r="A119" s="522" t="s">
        <v>1310</v>
      </c>
      <c r="B119" s="523"/>
      <c r="C119" s="523"/>
      <c r="D119" s="523"/>
      <c r="E119" s="523"/>
      <c r="F119" s="523"/>
      <c r="G119" s="523"/>
      <c r="H119" s="523"/>
      <c r="I119" s="523"/>
      <c r="J119" s="523"/>
      <c r="K119" s="523"/>
      <c r="L119" s="523"/>
      <c r="M119" s="523"/>
      <c r="N119" s="523"/>
      <c r="O119" s="523"/>
      <c r="P119" s="524" t="s">
        <v>1237</v>
      </c>
      <c r="Q119" s="524"/>
      <c r="R119" s="524"/>
      <c r="S119" s="524"/>
      <c r="T119" s="524"/>
      <c r="U119" s="524"/>
      <c r="V119" s="524"/>
      <c r="W119" s="524"/>
      <c r="X119" s="524"/>
      <c r="Y119" s="524"/>
      <c r="Z119" s="524"/>
      <c r="AA119" s="524"/>
      <c r="AB119" s="524"/>
      <c r="AC119" s="524"/>
      <c r="AD119" s="525">
        <v>401</v>
      </c>
      <c r="AE119" s="525"/>
      <c r="AF119" s="525"/>
      <c r="AG119" s="526">
        <v>9</v>
      </c>
      <c r="AH119" s="526"/>
      <c r="AI119" s="526"/>
      <c r="AJ119" s="526"/>
      <c r="AK119" s="527">
        <v>10502</v>
      </c>
      <c r="AL119" s="528"/>
      <c r="AM119" s="528"/>
      <c r="AN119" s="528"/>
      <c r="AO119" s="528"/>
      <c r="AP119" s="529"/>
      <c r="AQ119" s="530">
        <f t="shared" ref="AQ119:AQ130" si="32">AG119*AK119*12</f>
        <v>1134216</v>
      </c>
      <c r="AR119" s="530"/>
      <c r="AS119" s="530"/>
      <c r="AT119" s="530"/>
      <c r="AU119" s="530"/>
      <c r="AV119" s="530"/>
      <c r="AW119" s="530"/>
      <c r="AX119" s="530"/>
      <c r="AY119" s="531"/>
      <c r="AZ119" s="532"/>
      <c r="BA119" s="532"/>
      <c r="BB119" s="532"/>
      <c r="BC119" s="532"/>
      <c r="BD119" s="532"/>
      <c r="BE119" s="532"/>
      <c r="BF119" s="533"/>
      <c r="BG119" s="534">
        <v>23630</v>
      </c>
      <c r="BH119" s="534"/>
      <c r="BI119" s="534"/>
      <c r="BJ119" s="534"/>
      <c r="BK119" s="534"/>
      <c r="BL119" s="534"/>
      <c r="BM119" s="534"/>
      <c r="BN119" s="534"/>
      <c r="BO119" s="535">
        <f t="shared" ref="BO119:BO130" si="33">AQ119/360*50</f>
        <v>157530</v>
      </c>
      <c r="BP119" s="536"/>
      <c r="BQ119" s="536"/>
      <c r="BR119" s="536"/>
      <c r="BS119" s="536"/>
      <c r="BT119" s="536"/>
      <c r="BU119" s="536"/>
      <c r="BV119" s="537"/>
      <c r="BW119" s="534"/>
      <c r="BX119" s="534"/>
      <c r="BY119" s="534"/>
      <c r="BZ119" s="534"/>
      <c r="CA119" s="534"/>
      <c r="CB119" s="534"/>
      <c r="CC119" s="534"/>
      <c r="CD119" s="534"/>
      <c r="CE119" s="534"/>
      <c r="CF119" s="534"/>
      <c r="CG119" s="534"/>
      <c r="CH119" s="534"/>
      <c r="CI119" s="534"/>
      <c r="CJ119" s="534"/>
      <c r="CK119" s="534"/>
      <c r="CL119" s="534"/>
      <c r="CM119" s="534"/>
      <c r="CN119" s="534"/>
      <c r="CO119" s="534"/>
      <c r="CP119" s="534"/>
      <c r="CQ119" s="534"/>
      <c r="CR119" s="534"/>
      <c r="CS119" s="534"/>
      <c r="CT119" s="534"/>
      <c r="CU119" s="534"/>
      <c r="CV119" s="530">
        <f t="shared" ref="CV119:CV130" si="34">SUM(AQ119:CU119)</f>
        <v>1315376</v>
      </c>
      <c r="CW119" s="530"/>
      <c r="CX119" s="530"/>
      <c r="CY119" s="530"/>
      <c r="CZ119" s="530"/>
      <c r="DA119" s="530"/>
      <c r="DB119" s="530"/>
      <c r="DC119" s="530"/>
      <c r="DD119" s="530"/>
      <c r="DE119" s="538"/>
    </row>
    <row r="120" spans="1:109" s="2" customFormat="1" ht="23.25" customHeight="1">
      <c r="A120" s="522" t="s">
        <v>1310</v>
      </c>
      <c r="B120" s="523"/>
      <c r="C120" s="523"/>
      <c r="D120" s="523"/>
      <c r="E120" s="523"/>
      <c r="F120" s="523"/>
      <c r="G120" s="523"/>
      <c r="H120" s="523"/>
      <c r="I120" s="523"/>
      <c r="J120" s="523"/>
      <c r="K120" s="523"/>
      <c r="L120" s="523"/>
      <c r="M120" s="523"/>
      <c r="N120" s="523"/>
      <c r="O120" s="523"/>
      <c r="P120" s="524" t="s">
        <v>1237</v>
      </c>
      <c r="Q120" s="524"/>
      <c r="R120" s="524"/>
      <c r="S120" s="524"/>
      <c r="T120" s="524"/>
      <c r="U120" s="524"/>
      <c r="V120" s="524"/>
      <c r="W120" s="524"/>
      <c r="X120" s="524"/>
      <c r="Y120" s="524"/>
      <c r="Z120" s="524"/>
      <c r="AA120" s="524"/>
      <c r="AB120" s="524"/>
      <c r="AC120" s="524"/>
      <c r="AD120" s="525">
        <v>401</v>
      </c>
      <c r="AE120" s="525"/>
      <c r="AF120" s="525"/>
      <c r="AG120" s="526">
        <v>1</v>
      </c>
      <c r="AH120" s="526"/>
      <c r="AI120" s="526"/>
      <c r="AJ120" s="526"/>
      <c r="AK120" s="527">
        <v>10476</v>
      </c>
      <c r="AL120" s="528"/>
      <c r="AM120" s="528"/>
      <c r="AN120" s="528"/>
      <c r="AO120" s="528"/>
      <c r="AP120" s="529"/>
      <c r="AQ120" s="530">
        <f t="shared" si="32"/>
        <v>125712</v>
      </c>
      <c r="AR120" s="530"/>
      <c r="AS120" s="530"/>
      <c r="AT120" s="530"/>
      <c r="AU120" s="530"/>
      <c r="AV120" s="530"/>
      <c r="AW120" s="530"/>
      <c r="AX120" s="530"/>
      <c r="AY120" s="531"/>
      <c r="AZ120" s="532"/>
      <c r="BA120" s="532"/>
      <c r="BB120" s="532"/>
      <c r="BC120" s="532"/>
      <c r="BD120" s="532"/>
      <c r="BE120" s="532"/>
      <c r="BF120" s="533"/>
      <c r="BG120" s="534">
        <v>2620</v>
      </c>
      <c r="BH120" s="534"/>
      <c r="BI120" s="534"/>
      <c r="BJ120" s="534"/>
      <c r="BK120" s="534"/>
      <c r="BL120" s="534"/>
      <c r="BM120" s="534"/>
      <c r="BN120" s="534"/>
      <c r="BO120" s="535">
        <f t="shared" si="33"/>
        <v>17460</v>
      </c>
      <c r="BP120" s="536"/>
      <c r="BQ120" s="536"/>
      <c r="BR120" s="536"/>
      <c r="BS120" s="536"/>
      <c r="BT120" s="536"/>
      <c r="BU120" s="536"/>
      <c r="BV120" s="537"/>
      <c r="BW120" s="534"/>
      <c r="BX120" s="534"/>
      <c r="BY120" s="534"/>
      <c r="BZ120" s="534"/>
      <c r="CA120" s="534"/>
      <c r="CB120" s="534"/>
      <c r="CC120" s="534"/>
      <c r="CD120" s="534"/>
      <c r="CE120" s="534"/>
      <c r="CF120" s="534"/>
      <c r="CG120" s="534"/>
      <c r="CH120" s="534"/>
      <c r="CI120" s="534"/>
      <c r="CJ120" s="534"/>
      <c r="CK120" s="534"/>
      <c r="CL120" s="534"/>
      <c r="CM120" s="534"/>
      <c r="CN120" s="534"/>
      <c r="CO120" s="534"/>
      <c r="CP120" s="534"/>
      <c r="CQ120" s="534"/>
      <c r="CR120" s="534"/>
      <c r="CS120" s="534"/>
      <c r="CT120" s="534"/>
      <c r="CU120" s="534"/>
      <c r="CV120" s="530">
        <f t="shared" si="34"/>
        <v>145792</v>
      </c>
      <c r="CW120" s="530"/>
      <c r="CX120" s="530"/>
      <c r="CY120" s="530"/>
      <c r="CZ120" s="530"/>
      <c r="DA120" s="530"/>
      <c r="DB120" s="530"/>
      <c r="DC120" s="530"/>
      <c r="DD120" s="530"/>
      <c r="DE120" s="538"/>
    </row>
    <row r="121" spans="1:109" s="2" customFormat="1" ht="23.25" customHeight="1">
      <c r="A121" s="522" t="s">
        <v>1310</v>
      </c>
      <c r="B121" s="523"/>
      <c r="C121" s="523"/>
      <c r="D121" s="523"/>
      <c r="E121" s="523"/>
      <c r="F121" s="523"/>
      <c r="G121" s="523"/>
      <c r="H121" s="523"/>
      <c r="I121" s="523"/>
      <c r="J121" s="523"/>
      <c r="K121" s="523"/>
      <c r="L121" s="523"/>
      <c r="M121" s="523"/>
      <c r="N121" s="523"/>
      <c r="O121" s="523"/>
      <c r="P121" s="524" t="s">
        <v>1237</v>
      </c>
      <c r="Q121" s="524"/>
      <c r="R121" s="524"/>
      <c r="S121" s="524"/>
      <c r="T121" s="524"/>
      <c r="U121" s="524"/>
      <c r="V121" s="524"/>
      <c r="W121" s="524"/>
      <c r="X121" s="524"/>
      <c r="Y121" s="524"/>
      <c r="Z121" s="524"/>
      <c r="AA121" s="524"/>
      <c r="AB121" s="524"/>
      <c r="AC121" s="524"/>
      <c r="AD121" s="525">
        <v>401</v>
      </c>
      <c r="AE121" s="525"/>
      <c r="AF121" s="525"/>
      <c r="AG121" s="526">
        <v>1</v>
      </c>
      <c r="AH121" s="526"/>
      <c r="AI121" s="526"/>
      <c r="AJ121" s="526"/>
      <c r="AK121" s="527">
        <v>9332</v>
      </c>
      <c r="AL121" s="528"/>
      <c r="AM121" s="528"/>
      <c r="AN121" s="528"/>
      <c r="AO121" s="528"/>
      <c r="AP121" s="529"/>
      <c r="AQ121" s="530">
        <f t="shared" si="32"/>
        <v>111984</v>
      </c>
      <c r="AR121" s="530"/>
      <c r="AS121" s="530"/>
      <c r="AT121" s="530"/>
      <c r="AU121" s="530"/>
      <c r="AV121" s="530"/>
      <c r="AW121" s="530"/>
      <c r="AX121" s="530"/>
      <c r="AY121" s="531"/>
      <c r="AZ121" s="532"/>
      <c r="BA121" s="532"/>
      <c r="BB121" s="532"/>
      <c r="BC121" s="532"/>
      <c r="BD121" s="532"/>
      <c r="BE121" s="532"/>
      <c r="BF121" s="533"/>
      <c r="BG121" s="534">
        <v>2334</v>
      </c>
      <c r="BH121" s="534"/>
      <c r="BI121" s="534"/>
      <c r="BJ121" s="534"/>
      <c r="BK121" s="534"/>
      <c r="BL121" s="534"/>
      <c r="BM121" s="534"/>
      <c r="BN121" s="534"/>
      <c r="BO121" s="535">
        <f t="shared" si="33"/>
        <v>15553.333333333334</v>
      </c>
      <c r="BP121" s="536"/>
      <c r="BQ121" s="536"/>
      <c r="BR121" s="536"/>
      <c r="BS121" s="536"/>
      <c r="BT121" s="536"/>
      <c r="BU121" s="536"/>
      <c r="BV121" s="537"/>
      <c r="BW121" s="534"/>
      <c r="BX121" s="534"/>
      <c r="BY121" s="534"/>
      <c r="BZ121" s="534"/>
      <c r="CA121" s="534"/>
      <c r="CB121" s="534"/>
      <c r="CC121" s="534"/>
      <c r="CD121" s="534"/>
      <c r="CE121" s="534"/>
      <c r="CF121" s="534"/>
      <c r="CG121" s="534"/>
      <c r="CH121" s="534"/>
      <c r="CI121" s="534"/>
      <c r="CJ121" s="534"/>
      <c r="CK121" s="534"/>
      <c r="CL121" s="534"/>
      <c r="CM121" s="534"/>
      <c r="CN121" s="534"/>
      <c r="CO121" s="534"/>
      <c r="CP121" s="534"/>
      <c r="CQ121" s="534"/>
      <c r="CR121" s="534"/>
      <c r="CS121" s="534"/>
      <c r="CT121" s="534"/>
      <c r="CU121" s="534"/>
      <c r="CV121" s="530">
        <f t="shared" si="34"/>
        <v>129871.33333333333</v>
      </c>
      <c r="CW121" s="530"/>
      <c r="CX121" s="530"/>
      <c r="CY121" s="530"/>
      <c r="CZ121" s="530"/>
      <c r="DA121" s="530"/>
      <c r="DB121" s="530"/>
      <c r="DC121" s="530"/>
      <c r="DD121" s="530"/>
      <c r="DE121" s="538"/>
    </row>
    <row r="122" spans="1:109" s="2" customFormat="1" ht="23.25" customHeight="1">
      <c r="A122" s="522" t="s">
        <v>1310</v>
      </c>
      <c r="B122" s="523"/>
      <c r="C122" s="523"/>
      <c r="D122" s="523"/>
      <c r="E122" s="523"/>
      <c r="F122" s="523"/>
      <c r="G122" s="523"/>
      <c r="H122" s="523"/>
      <c r="I122" s="523"/>
      <c r="J122" s="523"/>
      <c r="K122" s="523"/>
      <c r="L122" s="523"/>
      <c r="M122" s="523"/>
      <c r="N122" s="523"/>
      <c r="O122" s="523"/>
      <c r="P122" s="524" t="s">
        <v>1237</v>
      </c>
      <c r="Q122" s="524"/>
      <c r="R122" s="524"/>
      <c r="S122" s="524"/>
      <c r="T122" s="524"/>
      <c r="U122" s="524"/>
      <c r="V122" s="524"/>
      <c r="W122" s="524"/>
      <c r="X122" s="524"/>
      <c r="Y122" s="524"/>
      <c r="Z122" s="524"/>
      <c r="AA122" s="524"/>
      <c r="AB122" s="524"/>
      <c r="AC122" s="524"/>
      <c r="AD122" s="525">
        <v>401</v>
      </c>
      <c r="AE122" s="525"/>
      <c r="AF122" s="525"/>
      <c r="AG122" s="526">
        <v>1</v>
      </c>
      <c r="AH122" s="526"/>
      <c r="AI122" s="526"/>
      <c r="AJ122" s="526"/>
      <c r="AK122" s="527">
        <v>8524</v>
      </c>
      <c r="AL122" s="528"/>
      <c r="AM122" s="528"/>
      <c r="AN122" s="528"/>
      <c r="AO122" s="528"/>
      <c r="AP122" s="529"/>
      <c r="AQ122" s="530">
        <f t="shared" si="32"/>
        <v>102288</v>
      </c>
      <c r="AR122" s="530"/>
      <c r="AS122" s="530"/>
      <c r="AT122" s="530"/>
      <c r="AU122" s="530"/>
      <c r="AV122" s="530"/>
      <c r="AW122" s="530"/>
      <c r="AX122" s="530"/>
      <c r="AY122" s="531"/>
      <c r="AZ122" s="532"/>
      <c r="BA122" s="532"/>
      <c r="BB122" s="532"/>
      <c r="BC122" s="532"/>
      <c r="BD122" s="532"/>
      <c r="BE122" s="532"/>
      <c r="BF122" s="533"/>
      <c r="BG122" s="534">
        <v>2132</v>
      </c>
      <c r="BH122" s="534"/>
      <c r="BI122" s="534"/>
      <c r="BJ122" s="534"/>
      <c r="BK122" s="534"/>
      <c r="BL122" s="534"/>
      <c r="BM122" s="534"/>
      <c r="BN122" s="534"/>
      <c r="BO122" s="535">
        <f t="shared" si="33"/>
        <v>14206.666666666666</v>
      </c>
      <c r="BP122" s="536"/>
      <c r="BQ122" s="536"/>
      <c r="BR122" s="536"/>
      <c r="BS122" s="536"/>
      <c r="BT122" s="536"/>
      <c r="BU122" s="536"/>
      <c r="BV122" s="537"/>
      <c r="BW122" s="534"/>
      <c r="BX122" s="534"/>
      <c r="BY122" s="534"/>
      <c r="BZ122" s="534"/>
      <c r="CA122" s="534"/>
      <c r="CB122" s="534"/>
      <c r="CC122" s="534"/>
      <c r="CD122" s="534"/>
      <c r="CE122" s="534"/>
      <c r="CF122" s="534"/>
      <c r="CG122" s="534"/>
      <c r="CH122" s="534"/>
      <c r="CI122" s="534"/>
      <c r="CJ122" s="534"/>
      <c r="CK122" s="534"/>
      <c r="CL122" s="534"/>
      <c r="CM122" s="534"/>
      <c r="CN122" s="534"/>
      <c r="CO122" s="534"/>
      <c r="CP122" s="534"/>
      <c r="CQ122" s="534"/>
      <c r="CR122" s="534"/>
      <c r="CS122" s="534"/>
      <c r="CT122" s="534"/>
      <c r="CU122" s="534"/>
      <c r="CV122" s="530">
        <f t="shared" si="34"/>
        <v>118626.66666666667</v>
      </c>
      <c r="CW122" s="530"/>
      <c r="CX122" s="530"/>
      <c r="CY122" s="530"/>
      <c r="CZ122" s="530"/>
      <c r="DA122" s="530"/>
      <c r="DB122" s="530"/>
      <c r="DC122" s="530"/>
      <c r="DD122" s="530"/>
      <c r="DE122" s="538"/>
    </row>
    <row r="123" spans="1:109" s="2" customFormat="1" ht="23.25" customHeight="1">
      <c r="A123" s="522" t="s">
        <v>1310</v>
      </c>
      <c r="B123" s="523"/>
      <c r="C123" s="523"/>
      <c r="D123" s="523"/>
      <c r="E123" s="523"/>
      <c r="F123" s="523"/>
      <c r="G123" s="523"/>
      <c r="H123" s="523"/>
      <c r="I123" s="523"/>
      <c r="J123" s="523"/>
      <c r="K123" s="523"/>
      <c r="L123" s="523"/>
      <c r="M123" s="523"/>
      <c r="N123" s="523"/>
      <c r="O123" s="523"/>
      <c r="P123" s="524" t="s">
        <v>1237</v>
      </c>
      <c r="Q123" s="524"/>
      <c r="R123" s="524"/>
      <c r="S123" s="524"/>
      <c r="T123" s="524"/>
      <c r="U123" s="524"/>
      <c r="V123" s="524"/>
      <c r="W123" s="524"/>
      <c r="X123" s="524"/>
      <c r="Y123" s="524"/>
      <c r="Z123" s="524"/>
      <c r="AA123" s="524"/>
      <c r="AB123" s="524"/>
      <c r="AC123" s="524"/>
      <c r="AD123" s="525">
        <v>401</v>
      </c>
      <c r="AE123" s="525"/>
      <c r="AF123" s="525"/>
      <c r="AG123" s="526">
        <v>1</v>
      </c>
      <c r="AH123" s="526"/>
      <c r="AI123" s="526"/>
      <c r="AJ123" s="526"/>
      <c r="AK123" s="527">
        <v>7620</v>
      </c>
      <c r="AL123" s="528"/>
      <c r="AM123" s="528"/>
      <c r="AN123" s="528"/>
      <c r="AO123" s="528"/>
      <c r="AP123" s="529"/>
      <c r="AQ123" s="530">
        <f t="shared" si="32"/>
        <v>91440</v>
      </c>
      <c r="AR123" s="530"/>
      <c r="AS123" s="530"/>
      <c r="AT123" s="530"/>
      <c r="AU123" s="530"/>
      <c r="AV123" s="530"/>
      <c r="AW123" s="530"/>
      <c r="AX123" s="530"/>
      <c r="AY123" s="531"/>
      <c r="AZ123" s="532"/>
      <c r="BA123" s="532"/>
      <c r="BB123" s="532"/>
      <c r="BC123" s="532"/>
      <c r="BD123" s="532"/>
      <c r="BE123" s="532"/>
      <c r="BF123" s="533"/>
      <c r="BG123" s="534">
        <v>1906</v>
      </c>
      <c r="BH123" s="534"/>
      <c r="BI123" s="534"/>
      <c r="BJ123" s="534"/>
      <c r="BK123" s="534"/>
      <c r="BL123" s="534"/>
      <c r="BM123" s="534"/>
      <c r="BN123" s="534"/>
      <c r="BO123" s="535">
        <f t="shared" si="33"/>
        <v>12700</v>
      </c>
      <c r="BP123" s="536"/>
      <c r="BQ123" s="536"/>
      <c r="BR123" s="536"/>
      <c r="BS123" s="536"/>
      <c r="BT123" s="536"/>
      <c r="BU123" s="536"/>
      <c r="BV123" s="537"/>
      <c r="BW123" s="534"/>
      <c r="BX123" s="534"/>
      <c r="BY123" s="534"/>
      <c r="BZ123" s="534"/>
      <c r="CA123" s="534"/>
      <c r="CB123" s="534"/>
      <c r="CC123" s="534"/>
      <c r="CD123" s="534"/>
      <c r="CE123" s="534"/>
      <c r="CF123" s="534"/>
      <c r="CG123" s="534"/>
      <c r="CH123" s="534"/>
      <c r="CI123" s="534"/>
      <c r="CJ123" s="534"/>
      <c r="CK123" s="534"/>
      <c r="CL123" s="534"/>
      <c r="CM123" s="534"/>
      <c r="CN123" s="534"/>
      <c r="CO123" s="534"/>
      <c r="CP123" s="534"/>
      <c r="CQ123" s="534"/>
      <c r="CR123" s="534"/>
      <c r="CS123" s="534"/>
      <c r="CT123" s="534"/>
      <c r="CU123" s="534"/>
      <c r="CV123" s="530">
        <f t="shared" si="34"/>
        <v>106046</v>
      </c>
      <c r="CW123" s="530"/>
      <c r="CX123" s="530"/>
      <c r="CY123" s="530"/>
      <c r="CZ123" s="530"/>
      <c r="DA123" s="530"/>
      <c r="DB123" s="530"/>
      <c r="DC123" s="530"/>
      <c r="DD123" s="530"/>
      <c r="DE123" s="538"/>
    </row>
    <row r="124" spans="1:109" s="2" customFormat="1" ht="23.25" customHeight="1">
      <c r="A124" s="522" t="s">
        <v>1311</v>
      </c>
      <c r="B124" s="523"/>
      <c r="C124" s="523"/>
      <c r="D124" s="523"/>
      <c r="E124" s="523"/>
      <c r="F124" s="523"/>
      <c r="G124" s="523"/>
      <c r="H124" s="523"/>
      <c r="I124" s="523"/>
      <c r="J124" s="523"/>
      <c r="K124" s="523"/>
      <c r="L124" s="523"/>
      <c r="M124" s="523"/>
      <c r="N124" s="523"/>
      <c r="O124" s="523"/>
      <c r="P124" s="524" t="s">
        <v>1237</v>
      </c>
      <c r="Q124" s="524"/>
      <c r="R124" s="524"/>
      <c r="S124" s="524"/>
      <c r="T124" s="524"/>
      <c r="U124" s="524"/>
      <c r="V124" s="524"/>
      <c r="W124" s="524"/>
      <c r="X124" s="524"/>
      <c r="Y124" s="524"/>
      <c r="Z124" s="524"/>
      <c r="AA124" s="524"/>
      <c r="AB124" s="524"/>
      <c r="AC124" s="524"/>
      <c r="AD124" s="525">
        <v>401</v>
      </c>
      <c r="AE124" s="525"/>
      <c r="AF124" s="525"/>
      <c r="AG124" s="526">
        <v>1</v>
      </c>
      <c r="AH124" s="526"/>
      <c r="AI124" s="526"/>
      <c r="AJ124" s="526"/>
      <c r="AK124" s="527">
        <v>8948</v>
      </c>
      <c r="AL124" s="528"/>
      <c r="AM124" s="528"/>
      <c r="AN124" s="528"/>
      <c r="AO124" s="528"/>
      <c r="AP124" s="529"/>
      <c r="AQ124" s="530">
        <f t="shared" si="32"/>
        <v>107376</v>
      </c>
      <c r="AR124" s="530"/>
      <c r="AS124" s="530"/>
      <c r="AT124" s="530"/>
      <c r="AU124" s="530"/>
      <c r="AV124" s="530"/>
      <c r="AW124" s="530"/>
      <c r="AX124" s="530"/>
      <c r="AY124" s="531"/>
      <c r="AZ124" s="532"/>
      <c r="BA124" s="532"/>
      <c r="BB124" s="532"/>
      <c r="BC124" s="532"/>
      <c r="BD124" s="532"/>
      <c r="BE124" s="532"/>
      <c r="BF124" s="533"/>
      <c r="BG124" s="534">
        <v>2238</v>
      </c>
      <c r="BH124" s="534"/>
      <c r="BI124" s="534"/>
      <c r="BJ124" s="534"/>
      <c r="BK124" s="534"/>
      <c r="BL124" s="534"/>
      <c r="BM124" s="534"/>
      <c r="BN124" s="534"/>
      <c r="BO124" s="535">
        <f t="shared" si="33"/>
        <v>14913.333333333332</v>
      </c>
      <c r="BP124" s="536"/>
      <c r="BQ124" s="536"/>
      <c r="BR124" s="536"/>
      <c r="BS124" s="536"/>
      <c r="BT124" s="536"/>
      <c r="BU124" s="536"/>
      <c r="BV124" s="537"/>
      <c r="BW124" s="534"/>
      <c r="BX124" s="534"/>
      <c r="BY124" s="534"/>
      <c r="BZ124" s="534"/>
      <c r="CA124" s="534"/>
      <c r="CB124" s="534"/>
      <c r="CC124" s="534"/>
      <c r="CD124" s="534"/>
      <c r="CE124" s="534"/>
      <c r="CF124" s="534"/>
      <c r="CG124" s="534"/>
      <c r="CH124" s="534"/>
      <c r="CI124" s="534"/>
      <c r="CJ124" s="534"/>
      <c r="CK124" s="534"/>
      <c r="CL124" s="534"/>
      <c r="CM124" s="534"/>
      <c r="CN124" s="534"/>
      <c r="CO124" s="534"/>
      <c r="CP124" s="534"/>
      <c r="CQ124" s="534"/>
      <c r="CR124" s="534"/>
      <c r="CS124" s="534"/>
      <c r="CT124" s="534"/>
      <c r="CU124" s="534"/>
      <c r="CV124" s="530">
        <f t="shared" si="34"/>
        <v>124527.33333333333</v>
      </c>
      <c r="CW124" s="530"/>
      <c r="CX124" s="530"/>
      <c r="CY124" s="530"/>
      <c r="CZ124" s="530"/>
      <c r="DA124" s="530"/>
      <c r="DB124" s="530"/>
      <c r="DC124" s="530"/>
      <c r="DD124" s="530"/>
      <c r="DE124" s="538"/>
    </row>
    <row r="125" spans="1:109" s="2" customFormat="1" ht="23.25" customHeight="1">
      <c r="A125" s="522" t="s">
        <v>1311</v>
      </c>
      <c r="B125" s="523"/>
      <c r="C125" s="523"/>
      <c r="D125" s="523"/>
      <c r="E125" s="523"/>
      <c r="F125" s="523"/>
      <c r="G125" s="523"/>
      <c r="H125" s="523"/>
      <c r="I125" s="523"/>
      <c r="J125" s="523"/>
      <c r="K125" s="523"/>
      <c r="L125" s="523"/>
      <c r="M125" s="523"/>
      <c r="N125" s="523"/>
      <c r="O125" s="523"/>
      <c r="P125" s="524" t="s">
        <v>1237</v>
      </c>
      <c r="Q125" s="524"/>
      <c r="R125" s="524"/>
      <c r="S125" s="524"/>
      <c r="T125" s="524"/>
      <c r="U125" s="524"/>
      <c r="V125" s="524"/>
      <c r="W125" s="524"/>
      <c r="X125" s="524"/>
      <c r="Y125" s="524"/>
      <c r="Z125" s="524"/>
      <c r="AA125" s="524"/>
      <c r="AB125" s="524"/>
      <c r="AC125" s="524"/>
      <c r="AD125" s="525">
        <v>401</v>
      </c>
      <c r="AE125" s="525"/>
      <c r="AF125" s="525"/>
      <c r="AG125" s="526">
        <v>2</v>
      </c>
      <c r="AH125" s="526"/>
      <c r="AI125" s="526"/>
      <c r="AJ125" s="526"/>
      <c r="AK125" s="527">
        <v>8524</v>
      </c>
      <c r="AL125" s="528"/>
      <c r="AM125" s="528"/>
      <c r="AN125" s="528"/>
      <c r="AO125" s="528"/>
      <c r="AP125" s="529"/>
      <c r="AQ125" s="530">
        <f t="shared" si="32"/>
        <v>204576</v>
      </c>
      <c r="AR125" s="530"/>
      <c r="AS125" s="530"/>
      <c r="AT125" s="530"/>
      <c r="AU125" s="530"/>
      <c r="AV125" s="530"/>
      <c r="AW125" s="530"/>
      <c r="AX125" s="530"/>
      <c r="AY125" s="531"/>
      <c r="AZ125" s="532"/>
      <c r="BA125" s="532"/>
      <c r="BB125" s="532"/>
      <c r="BC125" s="532"/>
      <c r="BD125" s="532"/>
      <c r="BE125" s="532"/>
      <c r="BF125" s="533"/>
      <c r="BG125" s="534">
        <v>4262</v>
      </c>
      <c r="BH125" s="534"/>
      <c r="BI125" s="534"/>
      <c r="BJ125" s="534"/>
      <c r="BK125" s="534"/>
      <c r="BL125" s="534"/>
      <c r="BM125" s="534"/>
      <c r="BN125" s="534"/>
      <c r="BO125" s="535">
        <f t="shared" si="33"/>
        <v>28413.333333333332</v>
      </c>
      <c r="BP125" s="536"/>
      <c r="BQ125" s="536"/>
      <c r="BR125" s="536"/>
      <c r="BS125" s="536"/>
      <c r="BT125" s="536"/>
      <c r="BU125" s="536"/>
      <c r="BV125" s="537"/>
      <c r="BW125" s="534"/>
      <c r="BX125" s="534"/>
      <c r="BY125" s="534"/>
      <c r="BZ125" s="534"/>
      <c r="CA125" s="534"/>
      <c r="CB125" s="534"/>
      <c r="CC125" s="534"/>
      <c r="CD125" s="534"/>
      <c r="CE125" s="534"/>
      <c r="CF125" s="534"/>
      <c r="CG125" s="534"/>
      <c r="CH125" s="534"/>
      <c r="CI125" s="534"/>
      <c r="CJ125" s="534"/>
      <c r="CK125" s="534"/>
      <c r="CL125" s="534"/>
      <c r="CM125" s="534"/>
      <c r="CN125" s="534"/>
      <c r="CO125" s="534"/>
      <c r="CP125" s="534"/>
      <c r="CQ125" s="534"/>
      <c r="CR125" s="534"/>
      <c r="CS125" s="534"/>
      <c r="CT125" s="534"/>
      <c r="CU125" s="534"/>
      <c r="CV125" s="530">
        <f t="shared" si="34"/>
        <v>237251.33333333334</v>
      </c>
      <c r="CW125" s="530"/>
      <c r="CX125" s="530"/>
      <c r="CY125" s="530"/>
      <c r="CZ125" s="530"/>
      <c r="DA125" s="530"/>
      <c r="DB125" s="530"/>
      <c r="DC125" s="530"/>
      <c r="DD125" s="530"/>
      <c r="DE125" s="538"/>
    </row>
    <row r="126" spans="1:109" s="2" customFormat="1" ht="23.25" customHeight="1">
      <c r="A126" s="522" t="s">
        <v>1249</v>
      </c>
      <c r="B126" s="523"/>
      <c r="C126" s="523"/>
      <c r="D126" s="523"/>
      <c r="E126" s="523"/>
      <c r="F126" s="523"/>
      <c r="G126" s="523"/>
      <c r="H126" s="523"/>
      <c r="I126" s="523"/>
      <c r="J126" s="523"/>
      <c r="K126" s="523"/>
      <c r="L126" s="523"/>
      <c r="M126" s="523"/>
      <c r="N126" s="523"/>
      <c r="O126" s="523"/>
      <c r="P126" s="524" t="s">
        <v>1237</v>
      </c>
      <c r="Q126" s="524"/>
      <c r="R126" s="524"/>
      <c r="S126" s="524"/>
      <c r="T126" s="524"/>
      <c r="U126" s="524"/>
      <c r="V126" s="524"/>
      <c r="W126" s="524"/>
      <c r="X126" s="524"/>
      <c r="Y126" s="524"/>
      <c r="Z126" s="524"/>
      <c r="AA126" s="524"/>
      <c r="AB126" s="524"/>
      <c r="AC126" s="524"/>
      <c r="AD126" s="525">
        <v>401</v>
      </c>
      <c r="AE126" s="525"/>
      <c r="AF126" s="525"/>
      <c r="AG126" s="526">
        <v>2</v>
      </c>
      <c r="AH126" s="526"/>
      <c r="AI126" s="526"/>
      <c r="AJ126" s="526"/>
      <c r="AK126" s="527">
        <v>8448</v>
      </c>
      <c r="AL126" s="528"/>
      <c r="AM126" s="528"/>
      <c r="AN126" s="528"/>
      <c r="AO126" s="528"/>
      <c r="AP126" s="529"/>
      <c r="AQ126" s="530">
        <f t="shared" ref="AQ126" si="35">AG126*AK126*12</f>
        <v>202752</v>
      </c>
      <c r="AR126" s="530"/>
      <c r="AS126" s="530"/>
      <c r="AT126" s="530"/>
      <c r="AU126" s="530"/>
      <c r="AV126" s="530"/>
      <c r="AW126" s="530"/>
      <c r="AX126" s="530"/>
      <c r="AY126" s="531"/>
      <c r="AZ126" s="532"/>
      <c r="BA126" s="532"/>
      <c r="BB126" s="532"/>
      <c r="BC126" s="532"/>
      <c r="BD126" s="532"/>
      <c r="BE126" s="532"/>
      <c r="BF126" s="533"/>
      <c r="BG126" s="534">
        <v>4224</v>
      </c>
      <c r="BH126" s="534"/>
      <c r="BI126" s="534"/>
      <c r="BJ126" s="534"/>
      <c r="BK126" s="534"/>
      <c r="BL126" s="534"/>
      <c r="BM126" s="534"/>
      <c r="BN126" s="534"/>
      <c r="BO126" s="535">
        <f t="shared" ref="BO126" si="36">AQ126/360*50</f>
        <v>28160.000000000004</v>
      </c>
      <c r="BP126" s="536"/>
      <c r="BQ126" s="536"/>
      <c r="BR126" s="536"/>
      <c r="BS126" s="536"/>
      <c r="BT126" s="536"/>
      <c r="BU126" s="536"/>
      <c r="BV126" s="537"/>
      <c r="BW126" s="534"/>
      <c r="BX126" s="534"/>
      <c r="BY126" s="534"/>
      <c r="BZ126" s="534"/>
      <c r="CA126" s="534"/>
      <c r="CB126" s="534"/>
      <c r="CC126" s="534"/>
      <c r="CD126" s="534"/>
      <c r="CE126" s="534"/>
      <c r="CF126" s="534"/>
      <c r="CG126" s="534"/>
      <c r="CH126" s="534"/>
      <c r="CI126" s="534"/>
      <c r="CJ126" s="534"/>
      <c r="CK126" s="534"/>
      <c r="CL126" s="534"/>
      <c r="CM126" s="534"/>
      <c r="CN126" s="534"/>
      <c r="CO126" s="534"/>
      <c r="CP126" s="534"/>
      <c r="CQ126" s="534"/>
      <c r="CR126" s="534"/>
      <c r="CS126" s="534"/>
      <c r="CT126" s="534"/>
      <c r="CU126" s="534"/>
      <c r="CV126" s="530">
        <f t="shared" ref="CV126" si="37">SUM(AQ126:CU126)</f>
        <v>235136</v>
      </c>
      <c r="CW126" s="530"/>
      <c r="CX126" s="530"/>
      <c r="CY126" s="530"/>
      <c r="CZ126" s="530"/>
      <c r="DA126" s="530"/>
      <c r="DB126" s="530"/>
      <c r="DC126" s="530"/>
      <c r="DD126" s="530"/>
      <c r="DE126" s="538"/>
    </row>
    <row r="127" spans="1:109" s="2" customFormat="1" ht="23.25" customHeight="1">
      <c r="A127" s="522" t="s">
        <v>1248</v>
      </c>
      <c r="B127" s="523"/>
      <c r="C127" s="523"/>
      <c r="D127" s="523"/>
      <c r="E127" s="523"/>
      <c r="F127" s="523"/>
      <c r="G127" s="523"/>
      <c r="H127" s="523"/>
      <c r="I127" s="523"/>
      <c r="J127" s="523"/>
      <c r="K127" s="523"/>
      <c r="L127" s="523"/>
      <c r="M127" s="523"/>
      <c r="N127" s="523"/>
      <c r="O127" s="523"/>
      <c r="P127" s="524" t="s">
        <v>1237</v>
      </c>
      <c r="Q127" s="524"/>
      <c r="R127" s="524"/>
      <c r="S127" s="524"/>
      <c r="T127" s="524"/>
      <c r="U127" s="524"/>
      <c r="V127" s="524"/>
      <c r="W127" s="524"/>
      <c r="X127" s="524"/>
      <c r="Y127" s="524"/>
      <c r="Z127" s="524"/>
      <c r="AA127" s="524"/>
      <c r="AB127" s="524"/>
      <c r="AC127" s="524"/>
      <c r="AD127" s="525">
        <v>401</v>
      </c>
      <c r="AE127" s="525"/>
      <c r="AF127" s="525"/>
      <c r="AG127" s="526">
        <v>1</v>
      </c>
      <c r="AH127" s="526"/>
      <c r="AI127" s="526"/>
      <c r="AJ127" s="526"/>
      <c r="AK127" s="527">
        <v>7464</v>
      </c>
      <c r="AL127" s="528"/>
      <c r="AM127" s="528"/>
      <c r="AN127" s="528"/>
      <c r="AO127" s="528"/>
      <c r="AP127" s="529"/>
      <c r="AQ127" s="530">
        <f t="shared" si="32"/>
        <v>89568</v>
      </c>
      <c r="AR127" s="530"/>
      <c r="AS127" s="530"/>
      <c r="AT127" s="530"/>
      <c r="AU127" s="530"/>
      <c r="AV127" s="530"/>
      <c r="AW127" s="530"/>
      <c r="AX127" s="530"/>
      <c r="AY127" s="531"/>
      <c r="AZ127" s="532"/>
      <c r="BA127" s="532"/>
      <c r="BB127" s="532"/>
      <c r="BC127" s="532"/>
      <c r="BD127" s="532"/>
      <c r="BE127" s="532"/>
      <c r="BF127" s="533"/>
      <c r="BG127" s="534">
        <v>1866</v>
      </c>
      <c r="BH127" s="534"/>
      <c r="BI127" s="534"/>
      <c r="BJ127" s="534"/>
      <c r="BK127" s="534"/>
      <c r="BL127" s="534"/>
      <c r="BM127" s="534"/>
      <c r="BN127" s="534"/>
      <c r="BO127" s="535">
        <f t="shared" si="33"/>
        <v>12440</v>
      </c>
      <c r="BP127" s="536"/>
      <c r="BQ127" s="536"/>
      <c r="BR127" s="536"/>
      <c r="BS127" s="536"/>
      <c r="BT127" s="536"/>
      <c r="BU127" s="536"/>
      <c r="BV127" s="537"/>
      <c r="BW127" s="534"/>
      <c r="BX127" s="534"/>
      <c r="BY127" s="534"/>
      <c r="BZ127" s="534"/>
      <c r="CA127" s="534"/>
      <c r="CB127" s="534"/>
      <c r="CC127" s="534"/>
      <c r="CD127" s="534"/>
      <c r="CE127" s="534"/>
      <c r="CF127" s="534"/>
      <c r="CG127" s="534"/>
      <c r="CH127" s="534"/>
      <c r="CI127" s="534"/>
      <c r="CJ127" s="534"/>
      <c r="CK127" s="534"/>
      <c r="CL127" s="534"/>
      <c r="CM127" s="534"/>
      <c r="CN127" s="534"/>
      <c r="CO127" s="534"/>
      <c r="CP127" s="534"/>
      <c r="CQ127" s="534"/>
      <c r="CR127" s="534"/>
      <c r="CS127" s="534"/>
      <c r="CT127" s="534"/>
      <c r="CU127" s="534"/>
      <c r="CV127" s="530">
        <f t="shared" si="34"/>
        <v>103874</v>
      </c>
      <c r="CW127" s="530"/>
      <c r="CX127" s="530"/>
      <c r="CY127" s="530"/>
      <c r="CZ127" s="530"/>
      <c r="DA127" s="530"/>
      <c r="DB127" s="530"/>
      <c r="DC127" s="530"/>
      <c r="DD127" s="530"/>
      <c r="DE127" s="538"/>
    </row>
    <row r="128" spans="1:109" s="2" customFormat="1" ht="23.25" customHeight="1">
      <c r="A128" s="522" t="s">
        <v>1312</v>
      </c>
      <c r="B128" s="523"/>
      <c r="C128" s="523"/>
      <c r="D128" s="523"/>
      <c r="E128" s="523"/>
      <c r="F128" s="523"/>
      <c r="G128" s="523"/>
      <c r="H128" s="523"/>
      <c r="I128" s="523"/>
      <c r="J128" s="523"/>
      <c r="K128" s="523"/>
      <c r="L128" s="523"/>
      <c r="M128" s="523"/>
      <c r="N128" s="523"/>
      <c r="O128" s="523"/>
      <c r="P128" s="524" t="s">
        <v>1237</v>
      </c>
      <c r="Q128" s="524"/>
      <c r="R128" s="524"/>
      <c r="S128" s="524"/>
      <c r="T128" s="524"/>
      <c r="U128" s="524"/>
      <c r="V128" s="524"/>
      <c r="W128" s="524"/>
      <c r="X128" s="524"/>
      <c r="Y128" s="524"/>
      <c r="Z128" s="524"/>
      <c r="AA128" s="524"/>
      <c r="AB128" s="524"/>
      <c r="AC128" s="524"/>
      <c r="AD128" s="525">
        <v>401</v>
      </c>
      <c r="AE128" s="525"/>
      <c r="AF128" s="525"/>
      <c r="AG128" s="526">
        <v>1</v>
      </c>
      <c r="AH128" s="526"/>
      <c r="AI128" s="526"/>
      <c r="AJ128" s="526"/>
      <c r="AK128" s="527">
        <v>8524</v>
      </c>
      <c r="AL128" s="528"/>
      <c r="AM128" s="528"/>
      <c r="AN128" s="528"/>
      <c r="AO128" s="528"/>
      <c r="AP128" s="529"/>
      <c r="AQ128" s="530">
        <f t="shared" si="32"/>
        <v>102288</v>
      </c>
      <c r="AR128" s="530"/>
      <c r="AS128" s="530"/>
      <c r="AT128" s="530"/>
      <c r="AU128" s="530"/>
      <c r="AV128" s="530"/>
      <c r="AW128" s="530"/>
      <c r="AX128" s="530"/>
      <c r="AY128" s="531"/>
      <c r="AZ128" s="532"/>
      <c r="BA128" s="532"/>
      <c r="BB128" s="532"/>
      <c r="BC128" s="532"/>
      <c r="BD128" s="532"/>
      <c r="BE128" s="532"/>
      <c r="BF128" s="533"/>
      <c r="BG128" s="534">
        <v>4262</v>
      </c>
      <c r="BH128" s="534"/>
      <c r="BI128" s="534"/>
      <c r="BJ128" s="534"/>
      <c r="BK128" s="534"/>
      <c r="BL128" s="534"/>
      <c r="BM128" s="534"/>
      <c r="BN128" s="534"/>
      <c r="BO128" s="535">
        <f t="shared" si="33"/>
        <v>14206.666666666666</v>
      </c>
      <c r="BP128" s="536"/>
      <c r="BQ128" s="536"/>
      <c r="BR128" s="536"/>
      <c r="BS128" s="536"/>
      <c r="BT128" s="536"/>
      <c r="BU128" s="536"/>
      <c r="BV128" s="537"/>
      <c r="BW128" s="534"/>
      <c r="BX128" s="534"/>
      <c r="BY128" s="534"/>
      <c r="BZ128" s="534"/>
      <c r="CA128" s="534"/>
      <c r="CB128" s="534"/>
      <c r="CC128" s="534"/>
      <c r="CD128" s="534"/>
      <c r="CE128" s="534"/>
      <c r="CF128" s="534"/>
      <c r="CG128" s="534"/>
      <c r="CH128" s="534"/>
      <c r="CI128" s="534"/>
      <c r="CJ128" s="534"/>
      <c r="CK128" s="534"/>
      <c r="CL128" s="534"/>
      <c r="CM128" s="534"/>
      <c r="CN128" s="534"/>
      <c r="CO128" s="534"/>
      <c r="CP128" s="534"/>
      <c r="CQ128" s="534"/>
      <c r="CR128" s="534"/>
      <c r="CS128" s="534"/>
      <c r="CT128" s="534"/>
      <c r="CU128" s="534"/>
      <c r="CV128" s="530">
        <f t="shared" si="34"/>
        <v>120756.66666666667</v>
      </c>
      <c r="CW128" s="530"/>
      <c r="CX128" s="530"/>
      <c r="CY128" s="530"/>
      <c r="CZ128" s="530"/>
      <c r="DA128" s="530"/>
      <c r="DB128" s="530"/>
      <c r="DC128" s="530"/>
      <c r="DD128" s="530"/>
      <c r="DE128" s="538"/>
    </row>
    <row r="129" spans="1:109" s="2" customFormat="1" ht="23.25" customHeight="1">
      <c r="A129" s="522" t="s">
        <v>1312</v>
      </c>
      <c r="B129" s="523"/>
      <c r="C129" s="523"/>
      <c r="D129" s="523"/>
      <c r="E129" s="523"/>
      <c r="F129" s="523"/>
      <c r="G129" s="523"/>
      <c r="H129" s="523"/>
      <c r="I129" s="523"/>
      <c r="J129" s="523"/>
      <c r="K129" s="523"/>
      <c r="L129" s="523"/>
      <c r="M129" s="523"/>
      <c r="N129" s="523"/>
      <c r="O129" s="523"/>
      <c r="P129" s="524" t="s">
        <v>1237</v>
      </c>
      <c r="Q129" s="524"/>
      <c r="R129" s="524"/>
      <c r="S129" s="524"/>
      <c r="T129" s="524"/>
      <c r="U129" s="524"/>
      <c r="V129" s="524"/>
      <c r="W129" s="524"/>
      <c r="X129" s="524"/>
      <c r="Y129" s="524"/>
      <c r="Z129" s="524"/>
      <c r="AA129" s="524"/>
      <c r="AB129" s="524"/>
      <c r="AC129" s="524"/>
      <c r="AD129" s="525">
        <v>401</v>
      </c>
      <c r="AE129" s="525"/>
      <c r="AF129" s="525"/>
      <c r="AG129" s="526">
        <v>1</v>
      </c>
      <c r="AH129" s="526"/>
      <c r="AI129" s="526"/>
      <c r="AJ129" s="526"/>
      <c r="AK129" s="527">
        <v>7854</v>
      </c>
      <c r="AL129" s="528"/>
      <c r="AM129" s="528"/>
      <c r="AN129" s="528"/>
      <c r="AO129" s="528"/>
      <c r="AP129" s="529"/>
      <c r="AQ129" s="530">
        <f t="shared" si="32"/>
        <v>94248</v>
      </c>
      <c r="AR129" s="530"/>
      <c r="AS129" s="530"/>
      <c r="AT129" s="530"/>
      <c r="AU129" s="530"/>
      <c r="AV129" s="530"/>
      <c r="AW129" s="530"/>
      <c r="AX129" s="530"/>
      <c r="AY129" s="531"/>
      <c r="AZ129" s="532"/>
      <c r="BA129" s="532"/>
      <c r="BB129" s="532"/>
      <c r="BC129" s="532"/>
      <c r="BD129" s="532"/>
      <c r="BE129" s="532"/>
      <c r="BF129" s="533"/>
      <c r="BG129" s="534">
        <v>1964</v>
      </c>
      <c r="BH129" s="534"/>
      <c r="BI129" s="534"/>
      <c r="BJ129" s="534"/>
      <c r="BK129" s="534"/>
      <c r="BL129" s="534"/>
      <c r="BM129" s="534"/>
      <c r="BN129" s="534"/>
      <c r="BO129" s="535">
        <f t="shared" si="33"/>
        <v>13090</v>
      </c>
      <c r="BP129" s="536"/>
      <c r="BQ129" s="536"/>
      <c r="BR129" s="536"/>
      <c r="BS129" s="536"/>
      <c r="BT129" s="536"/>
      <c r="BU129" s="536"/>
      <c r="BV129" s="537"/>
      <c r="BW129" s="534"/>
      <c r="BX129" s="534"/>
      <c r="BY129" s="534"/>
      <c r="BZ129" s="534"/>
      <c r="CA129" s="534"/>
      <c r="CB129" s="534"/>
      <c r="CC129" s="534"/>
      <c r="CD129" s="534"/>
      <c r="CE129" s="534"/>
      <c r="CF129" s="534"/>
      <c r="CG129" s="534"/>
      <c r="CH129" s="534"/>
      <c r="CI129" s="534"/>
      <c r="CJ129" s="534"/>
      <c r="CK129" s="534"/>
      <c r="CL129" s="534"/>
      <c r="CM129" s="534"/>
      <c r="CN129" s="534"/>
      <c r="CO129" s="534"/>
      <c r="CP129" s="534"/>
      <c r="CQ129" s="534"/>
      <c r="CR129" s="534"/>
      <c r="CS129" s="534"/>
      <c r="CT129" s="534"/>
      <c r="CU129" s="534"/>
      <c r="CV129" s="530">
        <f t="shared" si="34"/>
        <v>109302</v>
      </c>
      <c r="CW129" s="530"/>
      <c r="CX129" s="530"/>
      <c r="CY129" s="530"/>
      <c r="CZ129" s="530"/>
      <c r="DA129" s="530"/>
      <c r="DB129" s="530"/>
      <c r="DC129" s="530"/>
      <c r="DD129" s="530"/>
      <c r="DE129" s="538"/>
    </row>
    <row r="130" spans="1:109" s="2" customFormat="1" ht="23.25" customHeight="1">
      <c r="A130" s="522" t="s">
        <v>1312</v>
      </c>
      <c r="B130" s="523"/>
      <c r="C130" s="523"/>
      <c r="D130" s="523"/>
      <c r="E130" s="523"/>
      <c r="F130" s="523"/>
      <c r="G130" s="523"/>
      <c r="H130" s="523"/>
      <c r="I130" s="523"/>
      <c r="J130" s="523"/>
      <c r="K130" s="523"/>
      <c r="L130" s="523"/>
      <c r="M130" s="523"/>
      <c r="N130" s="523"/>
      <c r="O130" s="523"/>
      <c r="P130" s="524" t="s">
        <v>1237</v>
      </c>
      <c r="Q130" s="524"/>
      <c r="R130" s="524"/>
      <c r="S130" s="524"/>
      <c r="T130" s="524"/>
      <c r="U130" s="524"/>
      <c r="V130" s="524"/>
      <c r="W130" s="524"/>
      <c r="X130" s="524"/>
      <c r="Y130" s="524"/>
      <c r="Z130" s="524"/>
      <c r="AA130" s="524"/>
      <c r="AB130" s="524"/>
      <c r="AC130" s="524"/>
      <c r="AD130" s="525">
        <v>401</v>
      </c>
      <c r="AE130" s="525"/>
      <c r="AF130" s="525"/>
      <c r="AG130" s="526">
        <v>23</v>
      </c>
      <c r="AH130" s="526"/>
      <c r="AI130" s="526"/>
      <c r="AJ130" s="526"/>
      <c r="AK130" s="527">
        <v>7464</v>
      </c>
      <c r="AL130" s="528"/>
      <c r="AM130" s="528"/>
      <c r="AN130" s="528"/>
      <c r="AO130" s="528"/>
      <c r="AP130" s="529"/>
      <c r="AQ130" s="530">
        <f t="shared" si="32"/>
        <v>2060064</v>
      </c>
      <c r="AR130" s="530"/>
      <c r="AS130" s="530"/>
      <c r="AT130" s="530"/>
      <c r="AU130" s="530"/>
      <c r="AV130" s="530"/>
      <c r="AW130" s="530"/>
      <c r="AX130" s="530"/>
      <c r="AY130" s="531"/>
      <c r="AZ130" s="532"/>
      <c r="BA130" s="532"/>
      <c r="BB130" s="532"/>
      <c r="BC130" s="532"/>
      <c r="BD130" s="532"/>
      <c r="BE130" s="532"/>
      <c r="BF130" s="533"/>
      <c r="BG130" s="534">
        <v>42918</v>
      </c>
      <c r="BH130" s="534"/>
      <c r="BI130" s="534"/>
      <c r="BJ130" s="534"/>
      <c r="BK130" s="534"/>
      <c r="BL130" s="534"/>
      <c r="BM130" s="534"/>
      <c r="BN130" s="534"/>
      <c r="BO130" s="535">
        <f t="shared" si="33"/>
        <v>286120</v>
      </c>
      <c r="BP130" s="536"/>
      <c r="BQ130" s="536"/>
      <c r="BR130" s="536"/>
      <c r="BS130" s="536"/>
      <c r="BT130" s="536"/>
      <c r="BU130" s="536"/>
      <c r="BV130" s="537"/>
      <c r="BW130" s="534"/>
      <c r="BX130" s="534"/>
      <c r="BY130" s="534"/>
      <c r="BZ130" s="534"/>
      <c r="CA130" s="534"/>
      <c r="CB130" s="534"/>
      <c r="CC130" s="534"/>
      <c r="CD130" s="534"/>
      <c r="CE130" s="534"/>
      <c r="CF130" s="534"/>
      <c r="CG130" s="534"/>
      <c r="CH130" s="534"/>
      <c r="CI130" s="534"/>
      <c r="CJ130" s="534"/>
      <c r="CK130" s="534"/>
      <c r="CL130" s="534"/>
      <c r="CM130" s="534"/>
      <c r="CN130" s="534"/>
      <c r="CO130" s="534"/>
      <c r="CP130" s="534"/>
      <c r="CQ130" s="534"/>
      <c r="CR130" s="534"/>
      <c r="CS130" s="534"/>
      <c r="CT130" s="534"/>
      <c r="CU130" s="534"/>
      <c r="CV130" s="530">
        <f t="shared" si="34"/>
        <v>2389102</v>
      </c>
      <c r="CW130" s="530"/>
      <c r="CX130" s="530"/>
      <c r="CY130" s="530"/>
      <c r="CZ130" s="530"/>
      <c r="DA130" s="530"/>
      <c r="DB130" s="530"/>
      <c r="DC130" s="530"/>
      <c r="DD130" s="530"/>
      <c r="DE130" s="538"/>
    </row>
    <row r="131" spans="1:109" s="2" customFormat="1" ht="23.25" customHeight="1">
      <c r="A131" s="522" t="s">
        <v>1312</v>
      </c>
      <c r="B131" s="523"/>
      <c r="C131" s="523"/>
      <c r="D131" s="523"/>
      <c r="E131" s="523"/>
      <c r="F131" s="523"/>
      <c r="G131" s="523"/>
      <c r="H131" s="523"/>
      <c r="I131" s="523"/>
      <c r="J131" s="523"/>
      <c r="K131" s="523"/>
      <c r="L131" s="523"/>
      <c r="M131" s="523"/>
      <c r="N131" s="523"/>
      <c r="O131" s="523"/>
      <c r="P131" s="524" t="s">
        <v>1237</v>
      </c>
      <c r="Q131" s="524"/>
      <c r="R131" s="524"/>
      <c r="S131" s="524"/>
      <c r="T131" s="524"/>
      <c r="U131" s="524"/>
      <c r="V131" s="524"/>
      <c r="W131" s="524"/>
      <c r="X131" s="524"/>
      <c r="Y131" s="524"/>
      <c r="Z131" s="524"/>
      <c r="AA131" s="524"/>
      <c r="AB131" s="524"/>
      <c r="AC131" s="524"/>
      <c r="AD131" s="525">
        <v>401</v>
      </c>
      <c r="AE131" s="525"/>
      <c r="AF131" s="525"/>
      <c r="AG131" s="526">
        <v>2</v>
      </c>
      <c r="AH131" s="526"/>
      <c r="AI131" s="526"/>
      <c r="AJ131" s="526"/>
      <c r="AK131" s="527">
        <v>6022</v>
      </c>
      <c r="AL131" s="528"/>
      <c r="AM131" s="528"/>
      <c r="AN131" s="528"/>
      <c r="AO131" s="528"/>
      <c r="AP131" s="529"/>
      <c r="AQ131" s="530">
        <f t="shared" ref="AQ131:AQ132" si="38">AG131*AK131*12</f>
        <v>144528</v>
      </c>
      <c r="AR131" s="530"/>
      <c r="AS131" s="530"/>
      <c r="AT131" s="530"/>
      <c r="AU131" s="530"/>
      <c r="AV131" s="530"/>
      <c r="AW131" s="530"/>
      <c r="AX131" s="530"/>
      <c r="AY131" s="531"/>
      <c r="AZ131" s="532"/>
      <c r="BA131" s="532"/>
      <c r="BB131" s="532"/>
      <c r="BC131" s="532"/>
      <c r="BD131" s="532"/>
      <c r="BE131" s="532"/>
      <c r="BF131" s="533"/>
      <c r="BG131" s="534">
        <v>3012</v>
      </c>
      <c r="BH131" s="534"/>
      <c r="BI131" s="534"/>
      <c r="BJ131" s="534"/>
      <c r="BK131" s="534"/>
      <c r="BL131" s="534"/>
      <c r="BM131" s="534"/>
      <c r="BN131" s="534"/>
      <c r="BO131" s="535">
        <f t="shared" ref="BO131:BO132" si="39">AQ131/360*50</f>
        <v>20073.333333333332</v>
      </c>
      <c r="BP131" s="536"/>
      <c r="BQ131" s="536"/>
      <c r="BR131" s="536"/>
      <c r="BS131" s="536"/>
      <c r="BT131" s="536"/>
      <c r="BU131" s="536"/>
      <c r="BV131" s="537"/>
      <c r="BW131" s="534"/>
      <c r="BX131" s="534"/>
      <c r="BY131" s="534"/>
      <c r="BZ131" s="534"/>
      <c r="CA131" s="534"/>
      <c r="CB131" s="534"/>
      <c r="CC131" s="534"/>
      <c r="CD131" s="534"/>
      <c r="CE131" s="534"/>
      <c r="CF131" s="534"/>
      <c r="CG131" s="534"/>
      <c r="CH131" s="534"/>
      <c r="CI131" s="534"/>
      <c r="CJ131" s="534"/>
      <c r="CK131" s="534"/>
      <c r="CL131" s="534"/>
      <c r="CM131" s="534"/>
      <c r="CN131" s="534"/>
      <c r="CO131" s="534"/>
      <c r="CP131" s="534"/>
      <c r="CQ131" s="534"/>
      <c r="CR131" s="534"/>
      <c r="CS131" s="534"/>
      <c r="CT131" s="534"/>
      <c r="CU131" s="534"/>
      <c r="CV131" s="530">
        <f t="shared" ref="CV131:CV132" si="40">SUM(AQ131:CU131)</f>
        <v>167613.33333333334</v>
      </c>
      <c r="CW131" s="530"/>
      <c r="CX131" s="530"/>
      <c r="CY131" s="530"/>
      <c r="CZ131" s="530"/>
      <c r="DA131" s="530"/>
      <c r="DB131" s="530"/>
      <c r="DC131" s="530"/>
      <c r="DD131" s="530"/>
      <c r="DE131" s="538"/>
    </row>
    <row r="132" spans="1:109" s="2" customFormat="1" ht="23.25" customHeight="1">
      <c r="A132" s="522" t="s">
        <v>1312</v>
      </c>
      <c r="B132" s="523"/>
      <c r="C132" s="523"/>
      <c r="D132" s="523"/>
      <c r="E132" s="523"/>
      <c r="F132" s="523"/>
      <c r="G132" s="523"/>
      <c r="H132" s="523"/>
      <c r="I132" s="523"/>
      <c r="J132" s="523"/>
      <c r="K132" s="523"/>
      <c r="L132" s="523"/>
      <c r="M132" s="523"/>
      <c r="N132" s="523"/>
      <c r="O132" s="523"/>
      <c r="P132" s="524" t="s">
        <v>1237</v>
      </c>
      <c r="Q132" s="524"/>
      <c r="R132" s="524"/>
      <c r="S132" s="524"/>
      <c r="T132" s="524"/>
      <c r="U132" s="524"/>
      <c r="V132" s="524"/>
      <c r="W132" s="524"/>
      <c r="X132" s="524"/>
      <c r="Y132" s="524"/>
      <c r="Z132" s="524"/>
      <c r="AA132" s="524"/>
      <c r="AB132" s="524"/>
      <c r="AC132" s="524"/>
      <c r="AD132" s="525">
        <v>401</v>
      </c>
      <c r="AE132" s="525"/>
      <c r="AF132" s="525"/>
      <c r="AG132" s="526">
        <v>10</v>
      </c>
      <c r="AH132" s="526"/>
      <c r="AI132" s="526"/>
      <c r="AJ132" s="526"/>
      <c r="AK132" s="527">
        <v>5792</v>
      </c>
      <c r="AL132" s="528"/>
      <c r="AM132" s="528"/>
      <c r="AN132" s="528"/>
      <c r="AO132" s="528"/>
      <c r="AP132" s="529"/>
      <c r="AQ132" s="530">
        <f t="shared" si="38"/>
        <v>695040</v>
      </c>
      <c r="AR132" s="530"/>
      <c r="AS132" s="530"/>
      <c r="AT132" s="530"/>
      <c r="AU132" s="530"/>
      <c r="AV132" s="530"/>
      <c r="AW132" s="530"/>
      <c r="AX132" s="530"/>
      <c r="AY132" s="531"/>
      <c r="AZ132" s="532"/>
      <c r="BA132" s="532"/>
      <c r="BB132" s="532"/>
      <c r="BC132" s="532"/>
      <c r="BD132" s="532"/>
      <c r="BE132" s="532"/>
      <c r="BF132" s="533"/>
      <c r="BG132" s="534">
        <v>14480</v>
      </c>
      <c r="BH132" s="534"/>
      <c r="BI132" s="534"/>
      <c r="BJ132" s="534"/>
      <c r="BK132" s="534"/>
      <c r="BL132" s="534"/>
      <c r="BM132" s="534"/>
      <c r="BN132" s="534"/>
      <c r="BO132" s="535">
        <f t="shared" si="39"/>
        <v>96533.333333333343</v>
      </c>
      <c r="BP132" s="536"/>
      <c r="BQ132" s="536"/>
      <c r="BR132" s="536"/>
      <c r="BS132" s="536"/>
      <c r="BT132" s="536"/>
      <c r="BU132" s="536"/>
      <c r="BV132" s="537"/>
      <c r="BW132" s="534"/>
      <c r="BX132" s="534"/>
      <c r="BY132" s="534"/>
      <c r="BZ132" s="534"/>
      <c r="CA132" s="534"/>
      <c r="CB132" s="534"/>
      <c r="CC132" s="534"/>
      <c r="CD132" s="534"/>
      <c r="CE132" s="534"/>
      <c r="CF132" s="534"/>
      <c r="CG132" s="534"/>
      <c r="CH132" s="534"/>
      <c r="CI132" s="534"/>
      <c r="CJ132" s="534"/>
      <c r="CK132" s="534"/>
      <c r="CL132" s="534"/>
      <c r="CM132" s="534"/>
      <c r="CN132" s="534"/>
      <c r="CO132" s="534"/>
      <c r="CP132" s="534"/>
      <c r="CQ132" s="534"/>
      <c r="CR132" s="534"/>
      <c r="CS132" s="534"/>
      <c r="CT132" s="534"/>
      <c r="CU132" s="534"/>
      <c r="CV132" s="530">
        <f t="shared" si="40"/>
        <v>806053.33333333337</v>
      </c>
      <c r="CW132" s="530"/>
      <c r="CX132" s="530"/>
      <c r="CY132" s="530"/>
      <c r="CZ132" s="530"/>
      <c r="DA132" s="530"/>
      <c r="DB132" s="530"/>
      <c r="DC132" s="530"/>
      <c r="DD132" s="530"/>
      <c r="DE132" s="538"/>
    </row>
    <row r="133" spans="1:109" s="2" customFormat="1" ht="23.25" customHeight="1">
      <c r="A133" s="522" t="s">
        <v>1243</v>
      </c>
      <c r="B133" s="523"/>
      <c r="C133" s="523"/>
      <c r="D133" s="523"/>
      <c r="E133" s="523"/>
      <c r="F133" s="523"/>
      <c r="G133" s="523"/>
      <c r="H133" s="523"/>
      <c r="I133" s="523"/>
      <c r="J133" s="523"/>
      <c r="K133" s="523"/>
      <c r="L133" s="523"/>
      <c r="M133" s="523"/>
      <c r="N133" s="523"/>
      <c r="O133" s="523"/>
      <c r="P133" s="524" t="s">
        <v>1244</v>
      </c>
      <c r="Q133" s="524"/>
      <c r="R133" s="524"/>
      <c r="S133" s="524"/>
      <c r="T133" s="524"/>
      <c r="U133" s="524"/>
      <c r="V133" s="524"/>
      <c r="W133" s="524"/>
      <c r="X133" s="524"/>
      <c r="Y133" s="524"/>
      <c r="Z133" s="524"/>
      <c r="AA133" s="524"/>
      <c r="AB133" s="524"/>
      <c r="AC133" s="524"/>
      <c r="AD133" s="525">
        <v>401</v>
      </c>
      <c r="AE133" s="525"/>
      <c r="AF133" s="525"/>
      <c r="AG133" s="526">
        <v>1</v>
      </c>
      <c r="AH133" s="526"/>
      <c r="AI133" s="526"/>
      <c r="AJ133" s="526"/>
      <c r="AK133" s="527">
        <v>10708</v>
      </c>
      <c r="AL133" s="528"/>
      <c r="AM133" s="528"/>
      <c r="AN133" s="528"/>
      <c r="AO133" s="528"/>
      <c r="AP133" s="529"/>
      <c r="AQ133" s="530">
        <f t="shared" si="18"/>
        <v>128496</v>
      </c>
      <c r="AR133" s="530"/>
      <c r="AS133" s="530"/>
      <c r="AT133" s="530"/>
      <c r="AU133" s="530"/>
      <c r="AV133" s="530"/>
      <c r="AW133" s="530"/>
      <c r="AX133" s="530"/>
      <c r="AY133" s="531"/>
      <c r="AZ133" s="532"/>
      <c r="BA133" s="532"/>
      <c r="BB133" s="532"/>
      <c r="BC133" s="532"/>
      <c r="BD133" s="532"/>
      <c r="BE133" s="532"/>
      <c r="BF133" s="533"/>
      <c r="BG133" s="534">
        <v>2676</v>
      </c>
      <c r="BH133" s="534"/>
      <c r="BI133" s="534"/>
      <c r="BJ133" s="534"/>
      <c r="BK133" s="534"/>
      <c r="BL133" s="534"/>
      <c r="BM133" s="534"/>
      <c r="BN133" s="534"/>
      <c r="BO133" s="535">
        <f t="shared" ref="BO133" si="41">AQ133/360*50</f>
        <v>17846.666666666668</v>
      </c>
      <c r="BP133" s="536"/>
      <c r="BQ133" s="536"/>
      <c r="BR133" s="536"/>
      <c r="BS133" s="536"/>
      <c r="BT133" s="536"/>
      <c r="BU133" s="536"/>
      <c r="BV133" s="537"/>
      <c r="BW133" s="534"/>
      <c r="BX133" s="534"/>
      <c r="BY133" s="534"/>
      <c r="BZ133" s="534"/>
      <c r="CA133" s="534"/>
      <c r="CB133" s="534"/>
      <c r="CC133" s="534"/>
      <c r="CD133" s="534"/>
      <c r="CE133" s="534"/>
      <c r="CF133" s="534"/>
      <c r="CG133" s="534"/>
      <c r="CH133" s="534"/>
      <c r="CI133" s="534"/>
      <c r="CJ133" s="534"/>
      <c r="CK133" s="534"/>
      <c r="CL133" s="534"/>
      <c r="CM133" s="534"/>
      <c r="CN133" s="534"/>
      <c r="CO133" s="534"/>
      <c r="CP133" s="534"/>
      <c r="CQ133" s="534"/>
      <c r="CR133" s="534"/>
      <c r="CS133" s="534"/>
      <c r="CT133" s="534"/>
      <c r="CU133" s="534"/>
      <c r="CV133" s="530">
        <f t="shared" si="20"/>
        <v>149018.66666666666</v>
      </c>
      <c r="CW133" s="530"/>
      <c r="CX133" s="530"/>
      <c r="CY133" s="530"/>
      <c r="CZ133" s="530"/>
      <c r="DA133" s="530"/>
      <c r="DB133" s="530"/>
      <c r="DC133" s="530"/>
      <c r="DD133" s="530"/>
      <c r="DE133" s="538"/>
    </row>
    <row r="134" spans="1:109" s="2" customFormat="1" ht="23.25" customHeight="1">
      <c r="A134" s="522" t="s">
        <v>1245</v>
      </c>
      <c r="B134" s="523"/>
      <c r="C134" s="523"/>
      <c r="D134" s="523"/>
      <c r="E134" s="523"/>
      <c r="F134" s="523"/>
      <c r="G134" s="523"/>
      <c r="H134" s="523"/>
      <c r="I134" s="523"/>
      <c r="J134" s="523"/>
      <c r="K134" s="523"/>
      <c r="L134" s="523"/>
      <c r="M134" s="523"/>
      <c r="N134" s="523"/>
      <c r="O134" s="523"/>
      <c r="P134" s="524" t="s">
        <v>1244</v>
      </c>
      <c r="Q134" s="524"/>
      <c r="R134" s="524"/>
      <c r="S134" s="524"/>
      <c r="T134" s="524"/>
      <c r="U134" s="524"/>
      <c r="V134" s="524"/>
      <c r="W134" s="524"/>
      <c r="X134" s="524"/>
      <c r="Y134" s="524"/>
      <c r="Z134" s="524"/>
      <c r="AA134" s="524"/>
      <c r="AB134" s="524"/>
      <c r="AC134" s="524"/>
      <c r="AD134" s="525">
        <v>401</v>
      </c>
      <c r="AE134" s="525"/>
      <c r="AF134" s="525"/>
      <c r="AG134" s="526">
        <v>2</v>
      </c>
      <c r="AH134" s="526"/>
      <c r="AI134" s="526"/>
      <c r="AJ134" s="526"/>
      <c r="AK134" s="527">
        <v>9508</v>
      </c>
      <c r="AL134" s="528"/>
      <c r="AM134" s="528"/>
      <c r="AN134" s="528"/>
      <c r="AO134" s="528"/>
      <c r="AP134" s="529"/>
      <c r="AQ134" s="530">
        <f t="shared" si="18"/>
        <v>228192</v>
      </c>
      <c r="AR134" s="530"/>
      <c r="AS134" s="530"/>
      <c r="AT134" s="530"/>
      <c r="AU134" s="530"/>
      <c r="AV134" s="530"/>
      <c r="AW134" s="530"/>
      <c r="AX134" s="530"/>
      <c r="AY134" s="531"/>
      <c r="AZ134" s="532"/>
      <c r="BA134" s="532"/>
      <c r="BB134" s="532"/>
      <c r="BC134" s="532"/>
      <c r="BD134" s="532"/>
      <c r="BE134" s="532"/>
      <c r="BF134" s="533"/>
      <c r="BG134" s="534">
        <v>3252</v>
      </c>
      <c r="BH134" s="534"/>
      <c r="BI134" s="534"/>
      <c r="BJ134" s="534"/>
      <c r="BK134" s="534"/>
      <c r="BL134" s="534"/>
      <c r="BM134" s="534"/>
      <c r="BN134" s="534"/>
      <c r="BO134" s="535">
        <f t="shared" ref="BO134" si="42">AQ134/360*50</f>
        <v>31693.333333333332</v>
      </c>
      <c r="BP134" s="536"/>
      <c r="BQ134" s="536"/>
      <c r="BR134" s="536"/>
      <c r="BS134" s="536"/>
      <c r="BT134" s="536"/>
      <c r="BU134" s="536"/>
      <c r="BV134" s="537"/>
      <c r="BW134" s="534"/>
      <c r="BX134" s="534"/>
      <c r="BY134" s="534"/>
      <c r="BZ134" s="534"/>
      <c r="CA134" s="534"/>
      <c r="CB134" s="534"/>
      <c r="CC134" s="534"/>
      <c r="CD134" s="534"/>
      <c r="CE134" s="534"/>
      <c r="CF134" s="534"/>
      <c r="CG134" s="534"/>
      <c r="CH134" s="534"/>
      <c r="CI134" s="534"/>
      <c r="CJ134" s="534"/>
      <c r="CK134" s="534"/>
      <c r="CL134" s="534"/>
      <c r="CM134" s="534"/>
      <c r="CN134" s="534"/>
      <c r="CO134" s="534"/>
      <c r="CP134" s="534"/>
      <c r="CQ134" s="534"/>
      <c r="CR134" s="534"/>
      <c r="CS134" s="534"/>
      <c r="CT134" s="534"/>
      <c r="CU134" s="534"/>
      <c r="CV134" s="530">
        <f t="shared" si="20"/>
        <v>263137.33333333331</v>
      </c>
      <c r="CW134" s="530"/>
      <c r="CX134" s="530"/>
      <c r="CY134" s="530"/>
      <c r="CZ134" s="530"/>
      <c r="DA134" s="530"/>
      <c r="DB134" s="530"/>
      <c r="DC134" s="530"/>
      <c r="DD134" s="530"/>
      <c r="DE134" s="538"/>
    </row>
    <row r="135" spans="1:109" s="2" customFormat="1" ht="23.25" customHeight="1">
      <c r="A135" s="522" t="s">
        <v>1246</v>
      </c>
      <c r="B135" s="523"/>
      <c r="C135" s="523"/>
      <c r="D135" s="523"/>
      <c r="E135" s="523"/>
      <c r="F135" s="523"/>
      <c r="G135" s="523"/>
      <c r="H135" s="523"/>
      <c r="I135" s="523"/>
      <c r="J135" s="523"/>
      <c r="K135" s="523"/>
      <c r="L135" s="523"/>
      <c r="M135" s="523"/>
      <c r="N135" s="523"/>
      <c r="O135" s="523"/>
      <c r="P135" s="524" t="s">
        <v>1244</v>
      </c>
      <c r="Q135" s="524"/>
      <c r="R135" s="524"/>
      <c r="S135" s="524"/>
      <c r="T135" s="524"/>
      <c r="U135" s="524"/>
      <c r="V135" s="524"/>
      <c r="W135" s="524"/>
      <c r="X135" s="524"/>
      <c r="Y135" s="524"/>
      <c r="Z135" s="524"/>
      <c r="AA135" s="524"/>
      <c r="AB135" s="524"/>
      <c r="AC135" s="524"/>
      <c r="AD135" s="525">
        <v>401</v>
      </c>
      <c r="AE135" s="525"/>
      <c r="AF135" s="525"/>
      <c r="AG135" s="526">
        <v>1</v>
      </c>
      <c r="AH135" s="526"/>
      <c r="AI135" s="526"/>
      <c r="AJ135" s="526"/>
      <c r="AK135" s="527">
        <v>5996</v>
      </c>
      <c r="AL135" s="528"/>
      <c r="AM135" s="528"/>
      <c r="AN135" s="528"/>
      <c r="AO135" s="528"/>
      <c r="AP135" s="529"/>
      <c r="AQ135" s="530">
        <f t="shared" si="18"/>
        <v>71952</v>
      </c>
      <c r="AR135" s="530"/>
      <c r="AS135" s="530"/>
      <c r="AT135" s="530"/>
      <c r="AU135" s="530"/>
      <c r="AV135" s="530"/>
      <c r="AW135" s="530"/>
      <c r="AX135" s="530"/>
      <c r="AY135" s="531"/>
      <c r="AZ135" s="532"/>
      <c r="BA135" s="532"/>
      <c r="BB135" s="532"/>
      <c r="BC135" s="532"/>
      <c r="BD135" s="532"/>
      <c r="BE135" s="532"/>
      <c r="BF135" s="533"/>
      <c r="BG135" s="534">
        <v>1498</v>
      </c>
      <c r="BH135" s="534"/>
      <c r="BI135" s="534"/>
      <c r="BJ135" s="534"/>
      <c r="BK135" s="534"/>
      <c r="BL135" s="534"/>
      <c r="BM135" s="534"/>
      <c r="BN135" s="534"/>
      <c r="BO135" s="535">
        <f t="shared" ref="BO135" si="43">AQ135/360*50</f>
        <v>9993.3333333333339</v>
      </c>
      <c r="BP135" s="536"/>
      <c r="BQ135" s="536"/>
      <c r="BR135" s="536"/>
      <c r="BS135" s="536"/>
      <c r="BT135" s="536"/>
      <c r="BU135" s="536"/>
      <c r="BV135" s="537"/>
      <c r="BW135" s="534"/>
      <c r="BX135" s="534"/>
      <c r="BY135" s="534"/>
      <c r="BZ135" s="534"/>
      <c r="CA135" s="534"/>
      <c r="CB135" s="534"/>
      <c r="CC135" s="534"/>
      <c r="CD135" s="534"/>
      <c r="CE135" s="534"/>
      <c r="CF135" s="534"/>
      <c r="CG135" s="534"/>
      <c r="CH135" s="534"/>
      <c r="CI135" s="534"/>
      <c r="CJ135" s="534"/>
      <c r="CK135" s="534"/>
      <c r="CL135" s="534"/>
      <c r="CM135" s="534"/>
      <c r="CN135" s="534"/>
      <c r="CO135" s="534"/>
      <c r="CP135" s="534"/>
      <c r="CQ135" s="534"/>
      <c r="CR135" s="534"/>
      <c r="CS135" s="534"/>
      <c r="CT135" s="534"/>
      <c r="CU135" s="534"/>
      <c r="CV135" s="530">
        <f t="shared" si="20"/>
        <v>83443.333333333328</v>
      </c>
      <c r="CW135" s="530"/>
      <c r="CX135" s="530"/>
      <c r="CY135" s="530"/>
      <c r="CZ135" s="530"/>
      <c r="DA135" s="530"/>
      <c r="DB135" s="530"/>
      <c r="DC135" s="530"/>
      <c r="DD135" s="530"/>
      <c r="DE135" s="538"/>
    </row>
    <row r="136" spans="1:109" s="2" customFormat="1" ht="23.25" customHeight="1">
      <c r="A136" s="522" t="s">
        <v>1247</v>
      </c>
      <c r="B136" s="523"/>
      <c r="C136" s="523"/>
      <c r="D136" s="523"/>
      <c r="E136" s="523"/>
      <c r="F136" s="523"/>
      <c r="G136" s="523"/>
      <c r="H136" s="523"/>
      <c r="I136" s="523"/>
      <c r="J136" s="523"/>
      <c r="K136" s="523"/>
      <c r="L136" s="523"/>
      <c r="M136" s="523"/>
      <c r="N136" s="523"/>
      <c r="O136" s="523"/>
      <c r="P136" s="524" t="s">
        <v>1244</v>
      </c>
      <c r="Q136" s="524"/>
      <c r="R136" s="524"/>
      <c r="S136" s="524"/>
      <c r="T136" s="524"/>
      <c r="U136" s="524"/>
      <c r="V136" s="524"/>
      <c r="W136" s="524"/>
      <c r="X136" s="524"/>
      <c r="Y136" s="524"/>
      <c r="Z136" s="524"/>
      <c r="AA136" s="524"/>
      <c r="AB136" s="524"/>
      <c r="AC136" s="524"/>
      <c r="AD136" s="525">
        <v>401</v>
      </c>
      <c r="AE136" s="525"/>
      <c r="AF136" s="525"/>
      <c r="AG136" s="526">
        <v>1</v>
      </c>
      <c r="AH136" s="526"/>
      <c r="AI136" s="526"/>
      <c r="AJ136" s="526"/>
      <c r="AK136" s="527">
        <v>7068</v>
      </c>
      <c r="AL136" s="528"/>
      <c r="AM136" s="528"/>
      <c r="AN136" s="528"/>
      <c r="AO136" s="528"/>
      <c r="AP136" s="529"/>
      <c r="AQ136" s="530">
        <f t="shared" si="18"/>
        <v>84816</v>
      </c>
      <c r="AR136" s="530"/>
      <c r="AS136" s="530"/>
      <c r="AT136" s="530"/>
      <c r="AU136" s="530"/>
      <c r="AV136" s="530"/>
      <c r="AW136" s="530"/>
      <c r="AX136" s="530"/>
      <c r="AY136" s="531"/>
      <c r="AZ136" s="532"/>
      <c r="BA136" s="532"/>
      <c r="BB136" s="532"/>
      <c r="BC136" s="532"/>
      <c r="BD136" s="532"/>
      <c r="BE136" s="532"/>
      <c r="BF136" s="533"/>
      <c r="BG136" s="534">
        <v>1768</v>
      </c>
      <c r="BH136" s="534"/>
      <c r="BI136" s="534"/>
      <c r="BJ136" s="534"/>
      <c r="BK136" s="534"/>
      <c r="BL136" s="534"/>
      <c r="BM136" s="534"/>
      <c r="BN136" s="534"/>
      <c r="BO136" s="535">
        <f t="shared" ref="BO136" si="44">AQ136/360*50</f>
        <v>11780</v>
      </c>
      <c r="BP136" s="536"/>
      <c r="BQ136" s="536"/>
      <c r="BR136" s="536"/>
      <c r="BS136" s="536"/>
      <c r="BT136" s="536"/>
      <c r="BU136" s="536"/>
      <c r="BV136" s="537"/>
      <c r="BW136" s="534"/>
      <c r="BX136" s="534"/>
      <c r="BY136" s="534"/>
      <c r="BZ136" s="534"/>
      <c r="CA136" s="534"/>
      <c r="CB136" s="534"/>
      <c r="CC136" s="534"/>
      <c r="CD136" s="534"/>
      <c r="CE136" s="534"/>
      <c r="CF136" s="534"/>
      <c r="CG136" s="534"/>
      <c r="CH136" s="534"/>
      <c r="CI136" s="534"/>
      <c r="CJ136" s="534"/>
      <c r="CK136" s="534"/>
      <c r="CL136" s="534"/>
      <c r="CM136" s="534"/>
      <c r="CN136" s="534"/>
      <c r="CO136" s="534"/>
      <c r="CP136" s="534"/>
      <c r="CQ136" s="534"/>
      <c r="CR136" s="534"/>
      <c r="CS136" s="534"/>
      <c r="CT136" s="534"/>
      <c r="CU136" s="534"/>
      <c r="CV136" s="530">
        <f t="shared" si="20"/>
        <v>98364</v>
      </c>
      <c r="CW136" s="530"/>
      <c r="CX136" s="530"/>
      <c r="CY136" s="530"/>
      <c r="CZ136" s="530"/>
      <c r="DA136" s="530"/>
      <c r="DB136" s="530"/>
      <c r="DC136" s="530"/>
      <c r="DD136" s="530"/>
      <c r="DE136" s="538"/>
    </row>
    <row r="137" spans="1:109" s="2" customFormat="1" ht="23.25" customHeight="1">
      <c r="A137" s="522" t="s">
        <v>1248</v>
      </c>
      <c r="B137" s="523"/>
      <c r="C137" s="523"/>
      <c r="D137" s="523"/>
      <c r="E137" s="523"/>
      <c r="F137" s="523"/>
      <c r="G137" s="523"/>
      <c r="H137" s="523"/>
      <c r="I137" s="523"/>
      <c r="J137" s="523"/>
      <c r="K137" s="523"/>
      <c r="L137" s="523"/>
      <c r="M137" s="523"/>
      <c r="N137" s="523"/>
      <c r="O137" s="523"/>
      <c r="P137" s="524" t="s">
        <v>1244</v>
      </c>
      <c r="Q137" s="524"/>
      <c r="R137" s="524"/>
      <c r="S137" s="524"/>
      <c r="T137" s="524"/>
      <c r="U137" s="524"/>
      <c r="V137" s="524"/>
      <c r="W137" s="524"/>
      <c r="X137" s="524"/>
      <c r="Y137" s="524"/>
      <c r="Z137" s="524"/>
      <c r="AA137" s="524"/>
      <c r="AB137" s="524"/>
      <c r="AC137" s="524"/>
      <c r="AD137" s="525">
        <v>401</v>
      </c>
      <c r="AE137" s="525"/>
      <c r="AF137" s="525"/>
      <c r="AG137" s="526">
        <v>1</v>
      </c>
      <c r="AH137" s="526"/>
      <c r="AI137" s="526"/>
      <c r="AJ137" s="526"/>
      <c r="AK137" s="527">
        <v>6986</v>
      </c>
      <c r="AL137" s="528"/>
      <c r="AM137" s="528"/>
      <c r="AN137" s="528"/>
      <c r="AO137" s="528"/>
      <c r="AP137" s="529"/>
      <c r="AQ137" s="530">
        <f t="shared" si="18"/>
        <v>83832</v>
      </c>
      <c r="AR137" s="530"/>
      <c r="AS137" s="530"/>
      <c r="AT137" s="530"/>
      <c r="AU137" s="530"/>
      <c r="AV137" s="530"/>
      <c r="AW137" s="530"/>
      <c r="AX137" s="530"/>
      <c r="AY137" s="531"/>
      <c r="AZ137" s="532"/>
      <c r="BA137" s="532"/>
      <c r="BB137" s="532"/>
      <c r="BC137" s="532"/>
      <c r="BD137" s="532"/>
      <c r="BE137" s="532"/>
      <c r="BF137" s="533"/>
      <c r="BG137" s="534">
        <v>1746</v>
      </c>
      <c r="BH137" s="534"/>
      <c r="BI137" s="534"/>
      <c r="BJ137" s="534"/>
      <c r="BK137" s="534"/>
      <c r="BL137" s="534"/>
      <c r="BM137" s="534"/>
      <c r="BN137" s="534"/>
      <c r="BO137" s="535">
        <f t="shared" ref="BO137" si="45">AQ137/360*50</f>
        <v>11643.333333333334</v>
      </c>
      <c r="BP137" s="536"/>
      <c r="BQ137" s="536"/>
      <c r="BR137" s="536"/>
      <c r="BS137" s="536"/>
      <c r="BT137" s="536"/>
      <c r="BU137" s="536"/>
      <c r="BV137" s="537"/>
      <c r="BW137" s="534">
        <v>5000</v>
      </c>
      <c r="BX137" s="534"/>
      <c r="BY137" s="534"/>
      <c r="BZ137" s="534"/>
      <c r="CA137" s="534"/>
      <c r="CB137" s="534"/>
      <c r="CC137" s="534"/>
      <c r="CD137" s="534"/>
      <c r="CE137" s="534"/>
      <c r="CF137" s="534"/>
      <c r="CG137" s="534"/>
      <c r="CH137" s="534"/>
      <c r="CI137" s="534"/>
      <c r="CJ137" s="534"/>
      <c r="CK137" s="534"/>
      <c r="CL137" s="534"/>
      <c r="CM137" s="534"/>
      <c r="CN137" s="534"/>
      <c r="CO137" s="534"/>
      <c r="CP137" s="534"/>
      <c r="CQ137" s="534"/>
      <c r="CR137" s="534"/>
      <c r="CS137" s="534"/>
      <c r="CT137" s="534"/>
      <c r="CU137" s="534"/>
      <c r="CV137" s="530">
        <f t="shared" si="20"/>
        <v>102221.33333333333</v>
      </c>
      <c r="CW137" s="530"/>
      <c r="CX137" s="530"/>
      <c r="CY137" s="530"/>
      <c r="CZ137" s="530"/>
      <c r="DA137" s="530"/>
      <c r="DB137" s="530"/>
      <c r="DC137" s="530"/>
      <c r="DD137" s="530"/>
      <c r="DE137" s="538"/>
    </row>
    <row r="138" spans="1:109" s="2" customFormat="1" ht="23.25" customHeight="1">
      <c r="A138" s="522" t="s">
        <v>1248</v>
      </c>
      <c r="B138" s="523"/>
      <c r="C138" s="523"/>
      <c r="D138" s="523"/>
      <c r="E138" s="523"/>
      <c r="F138" s="523"/>
      <c r="G138" s="523"/>
      <c r="H138" s="523"/>
      <c r="I138" s="523"/>
      <c r="J138" s="523"/>
      <c r="K138" s="523"/>
      <c r="L138" s="523"/>
      <c r="M138" s="523"/>
      <c r="N138" s="523"/>
      <c r="O138" s="523"/>
      <c r="P138" s="524" t="s">
        <v>1244</v>
      </c>
      <c r="Q138" s="524"/>
      <c r="R138" s="524"/>
      <c r="S138" s="524"/>
      <c r="T138" s="524"/>
      <c r="U138" s="524"/>
      <c r="V138" s="524"/>
      <c r="W138" s="524"/>
      <c r="X138" s="524"/>
      <c r="Y138" s="524"/>
      <c r="Z138" s="524"/>
      <c r="AA138" s="524"/>
      <c r="AB138" s="524"/>
      <c r="AC138" s="524"/>
      <c r="AD138" s="525">
        <v>401</v>
      </c>
      <c r="AE138" s="525"/>
      <c r="AF138" s="525"/>
      <c r="AG138" s="526">
        <v>1</v>
      </c>
      <c r="AH138" s="526"/>
      <c r="AI138" s="526"/>
      <c r="AJ138" s="526"/>
      <c r="AK138" s="527">
        <v>6968</v>
      </c>
      <c r="AL138" s="528"/>
      <c r="AM138" s="528"/>
      <c r="AN138" s="528"/>
      <c r="AO138" s="528"/>
      <c r="AP138" s="529"/>
      <c r="AQ138" s="530">
        <f t="shared" si="18"/>
        <v>83616</v>
      </c>
      <c r="AR138" s="530"/>
      <c r="AS138" s="530"/>
      <c r="AT138" s="530"/>
      <c r="AU138" s="530"/>
      <c r="AV138" s="530"/>
      <c r="AW138" s="530"/>
      <c r="AX138" s="530"/>
      <c r="AY138" s="531"/>
      <c r="AZ138" s="532"/>
      <c r="BA138" s="532"/>
      <c r="BB138" s="532"/>
      <c r="BC138" s="532"/>
      <c r="BD138" s="532"/>
      <c r="BE138" s="532"/>
      <c r="BF138" s="533"/>
      <c r="BG138" s="534">
        <v>1742</v>
      </c>
      <c r="BH138" s="534"/>
      <c r="BI138" s="534"/>
      <c r="BJ138" s="534"/>
      <c r="BK138" s="534"/>
      <c r="BL138" s="534"/>
      <c r="BM138" s="534"/>
      <c r="BN138" s="534"/>
      <c r="BO138" s="535">
        <f t="shared" ref="BO138" si="46">AQ138/360*50</f>
        <v>11613.333333333334</v>
      </c>
      <c r="BP138" s="536"/>
      <c r="BQ138" s="536"/>
      <c r="BR138" s="536"/>
      <c r="BS138" s="536"/>
      <c r="BT138" s="536"/>
      <c r="BU138" s="536"/>
      <c r="BV138" s="537"/>
      <c r="BW138" s="534">
        <v>5000</v>
      </c>
      <c r="BX138" s="534"/>
      <c r="BY138" s="534"/>
      <c r="BZ138" s="534"/>
      <c r="CA138" s="534"/>
      <c r="CB138" s="534"/>
      <c r="CC138" s="534"/>
      <c r="CD138" s="534"/>
      <c r="CE138" s="534"/>
      <c r="CF138" s="534"/>
      <c r="CG138" s="534"/>
      <c r="CH138" s="534"/>
      <c r="CI138" s="534"/>
      <c r="CJ138" s="534"/>
      <c r="CK138" s="534"/>
      <c r="CL138" s="534"/>
      <c r="CM138" s="534"/>
      <c r="CN138" s="534"/>
      <c r="CO138" s="534"/>
      <c r="CP138" s="534"/>
      <c r="CQ138" s="534"/>
      <c r="CR138" s="534"/>
      <c r="CS138" s="534"/>
      <c r="CT138" s="534"/>
      <c r="CU138" s="534"/>
      <c r="CV138" s="530">
        <f t="shared" si="20"/>
        <v>101971.33333333333</v>
      </c>
      <c r="CW138" s="530"/>
      <c r="CX138" s="530"/>
      <c r="CY138" s="530"/>
      <c r="CZ138" s="530"/>
      <c r="DA138" s="530"/>
      <c r="DB138" s="530"/>
      <c r="DC138" s="530"/>
      <c r="DD138" s="530"/>
      <c r="DE138" s="538"/>
    </row>
    <row r="139" spans="1:109" s="2" customFormat="1" ht="23.25" customHeight="1">
      <c r="A139" s="522" t="s">
        <v>1249</v>
      </c>
      <c r="B139" s="523"/>
      <c r="C139" s="523"/>
      <c r="D139" s="523"/>
      <c r="E139" s="523"/>
      <c r="F139" s="523"/>
      <c r="G139" s="523"/>
      <c r="H139" s="523"/>
      <c r="I139" s="523"/>
      <c r="J139" s="523"/>
      <c r="K139" s="523"/>
      <c r="L139" s="523"/>
      <c r="M139" s="523"/>
      <c r="N139" s="523"/>
      <c r="O139" s="523"/>
      <c r="P139" s="524" t="s">
        <v>1244</v>
      </c>
      <c r="Q139" s="524"/>
      <c r="R139" s="524"/>
      <c r="S139" s="524"/>
      <c r="T139" s="524"/>
      <c r="U139" s="524"/>
      <c r="V139" s="524"/>
      <c r="W139" s="524"/>
      <c r="X139" s="524"/>
      <c r="Y139" s="524"/>
      <c r="Z139" s="524"/>
      <c r="AA139" s="524"/>
      <c r="AB139" s="524"/>
      <c r="AC139" s="524"/>
      <c r="AD139" s="525">
        <v>401</v>
      </c>
      <c r="AE139" s="525"/>
      <c r="AF139" s="525"/>
      <c r="AG139" s="526">
        <v>1</v>
      </c>
      <c r="AH139" s="526"/>
      <c r="AI139" s="526"/>
      <c r="AJ139" s="526"/>
      <c r="AK139" s="527">
        <v>7740</v>
      </c>
      <c r="AL139" s="528"/>
      <c r="AM139" s="528"/>
      <c r="AN139" s="528"/>
      <c r="AO139" s="528"/>
      <c r="AP139" s="529"/>
      <c r="AQ139" s="530">
        <f t="shared" si="18"/>
        <v>92880</v>
      </c>
      <c r="AR139" s="530"/>
      <c r="AS139" s="530"/>
      <c r="AT139" s="530"/>
      <c r="AU139" s="530"/>
      <c r="AV139" s="530"/>
      <c r="AW139" s="530"/>
      <c r="AX139" s="530"/>
      <c r="AY139" s="531"/>
      <c r="AZ139" s="532"/>
      <c r="BA139" s="532"/>
      <c r="BB139" s="532"/>
      <c r="BC139" s="532"/>
      <c r="BD139" s="532"/>
      <c r="BE139" s="532"/>
      <c r="BF139" s="533"/>
      <c r="BG139" s="534">
        <v>1936</v>
      </c>
      <c r="BH139" s="534"/>
      <c r="BI139" s="534"/>
      <c r="BJ139" s="534"/>
      <c r="BK139" s="534"/>
      <c r="BL139" s="534"/>
      <c r="BM139" s="534"/>
      <c r="BN139" s="534"/>
      <c r="BO139" s="535">
        <f t="shared" ref="BO139" si="47">AQ139/360*50</f>
        <v>12900</v>
      </c>
      <c r="BP139" s="536"/>
      <c r="BQ139" s="536"/>
      <c r="BR139" s="536"/>
      <c r="BS139" s="536"/>
      <c r="BT139" s="536"/>
      <c r="BU139" s="536"/>
      <c r="BV139" s="537"/>
      <c r="BW139" s="534">
        <v>5000</v>
      </c>
      <c r="BX139" s="534"/>
      <c r="BY139" s="534"/>
      <c r="BZ139" s="534"/>
      <c r="CA139" s="534"/>
      <c r="CB139" s="534"/>
      <c r="CC139" s="534"/>
      <c r="CD139" s="534"/>
      <c r="CE139" s="534"/>
      <c r="CF139" s="534"/>
      <c r="CG139" s="534"/>
      <c r="CH139" s="534"/>
      <c r="CI139" s="534"/>
      <c r="CJ139" s="534"/>
      <c r="CK139" s="534"/>
      <c r="CL139" s="534"/>
      <c r="CM139" s="534"/>
      <c r="CN139" s="534"/>
      <c r="CO139" s="534"/>
      <c r="CP139" s="534"/>
      <c r="CQ139" s="534"/>
      <c r="CR139" s="534"/>
      <c r="CS139" s="534"/>
      <c r="CT139" s="534"/>
      <c r="CU139" s="534"/>
      <c r="CV139" s="530">
        <f t="shared" si="20"/>
        <v>112716</v>
      </c>
      <c r="CW139" s="530"/>
      <c r="CX139" s="530"/>
      <c r="CY139" s="530"/>
      <c r="CZ139" s="530"/>
      <c r="DA139" s="530"/>
      <c r="DB139" s="530"/>
      <c r="DC139" s="530"/>
      <c r="DD139" s="530"/>
      <c r="DE139" s="538"/>
    </row>
    <row r="140" spans="1:109" s="2" customFormat="1" ht="23.25" customHeight="1">
      <c r="A140" s="522" t="s">
        <v>1255</v>
      </c>
      <c r="B140" s="523"/>
      <c r="C140" s="523"/>
      <c r="D140" s="523"/>
      <c r="E140" s="523"/>
      <c r="F140" s="523"/>
      <c r="G140" s="523"/>
      <c r="H140" s="523"/>
      <c r="I140" s="523"/>
      <c r="J140" s="523"/>
      <c r="K140" s="523"/>
      <c r="L140" s="523"/>
      <c r="M140" s="523"/>
      <c r="N140" s="523"/>
      <c r="O140" s="523"/>
      <c r="P140" s="524" t="s">
        <v>1244</v>
      </c>
      <c r="Q140" s="524"/>
      <c r="R140" s="524"/>
      <c r="S140" s="524"/>
      <c r="T140" s="524"/>
      <c r="U140" s="524"/>
      <c r="V140" s="524"/>
      <c r="W140" s="524"/>
      <c r="X140" s="524"/>
      <c r="Y140" s="524"/>
      <c r="Z140" s="524"/>
      <c r="AA140" s="524"/>
      <c r="AB140" s="524"/>
      <c r="AC140" s="524"/>
      <c r="AD140" s="525">
        <v>401</v>
      </c>
      <c r="AE140" s="525"/>
      <c r="AF140" s="525"/>
      <c r="AG140" s="526">
        <v>2</v>
      </c>
      <c r="AH140" s="526"/>
      <c r="AI140" s="526"/>
      <c r="AJ140" s="526"/>
      <c r="AK140" s="527">
        <v>6022</v>
      </c>
      <c r="AL140" s="528"/>
      <c r="AM140" s="528"/>
      <c r="AN140" s="528"/>
      <c r="AO140" s="528"/>
      <c r="AP140" s="529"/>
      <c r="AQ140" s="530">
        <f t="shared" ref="AQ140:AQ141" si="48">AG140*AK140*12</f>
        <v>144528</v>
      </c>
      <c r="AR140" s="530"/>
      <c r="AS140" s="530"/>
      <c r="AT140" s="530"/>
      <c r="AU140" s="530"/>
      <c r="AV140" s="530"/>
      <c r="AW140" s="530"/>
      <c r="AX140" s="530"/>
      <c r="AY140" s="531"/>
      <c r="AZ140" s="532"/>
      <c r="BA140" s="532"/>
      <c r="BB140" s="532"/>
      <c r="BC140" s="532"/>
      <c r="BD140" s="532"/>
      <c r="BE140" s="532"/>
      <c r="BF140" s="533"/>
      <c r="BG140" s="534">
        <v>3012</v>
      </c>
      <c r="BH140" s="534"/>
      <c r="BI140" s="534"/>
      <c r="BJ140" s="534"/>
      <c r="BK140" s="534"/>
      <c r="BL140" s="534"/>
      <c r="BM140" s="534"/>
      <c r="BN140" s="534"/>
      <c r="BO140" s="535">
        <f t="shared" ref="BO140:BO141" si="49">AQ140/360*50</f>
        <v>20073.333333333332</v>
      </c>
      <c r="BP140" s="536"/>
      <c r="BQ140" s="536"/>
      <c r="BR140" s="536"/>
      <c r="BS140" s="536"/>
      <c r="BT140" s="536"/>
      <c r="BU140" s="536"/>
      <c r="BV140" s="537"/>
      <c r="BW140" s="534"/>
      <c r="BX140" s="534"/>
      <c r="BY140" s="534"/>
      <c r="BZ140" s="534"/>
      <c r="CA140" s="534"/>
      <c r="CB140" s="534"/>
      <c r="CC140" s="534"/>
      <c r="CD140" s="534"/>
      <c r="CE140" s="534"/>
      <c r="CF140" s="534"/>
      <c r="CG140" s="534"/>
      <c r="CH140" s="534"/>
      <c r="CI140" s="534"/>
      <c r="CJ140" s="534"/>
      <c r="CK140" s="534"/>
      <c r="CL140" s="534"/>
      <c r="CM140" s="534"/>
      <c r="CN140" s="534"/>
      <c r="CO140" s="534"/>
      <c r="CP140" s="534"/>
      <c r="CQ140" s="534"/>
      <c r="CR140" s="534"/>
      <c r="CS140" s="534"/>
      <c r="CT140" s="534"/>
      <c r="CU140" s="534"/>
      <c r="CV140" s="530">
        <f t="shared" ref="CV140:CV141" si="50">SUM(AQ140:CU140)</f>
        <v>167613.33333333334</v>
      </c>
      <c r="CW140" s="530"/>
      <c r="CX140" s="530"/>
      <c r="CY140" s="530"/>
      <c r="CZ140" s="530"/>
      <c r="DA140" s="530"/>
      <c r="DB140" s="530"/>
      <c r="DC140" s="530"/>
      <c r="DD140" s="530"/>
      <c r="DE140" s="538"/>
    </row>
    <row r="141" spans="1:109" s="2" customFormat="1" ht="23.25" customHeight="1">
      <c r="A141" s="522" t="s">
        <v>1255</v>
      </c>
      <c r="B141" s="523"/>
      <c r="C141" s="523"/>
      <c r="D141" s="523"/>
      <c r="E141" s="523"/>
      <c r="F141" s="523"/>
      <c r="G141" s="523"/>
      <c r="H141" s="523"/>
      <c r="I141" s="523"/>
      <c r="J141" s="523"/>
      <c r="K141" s="523"/>
      <c r="L141" s="523"/>
      <c r="M141" s="523"/>
      <c r="N141" s="523"/>
      <c r="O141" s="523"/>
      <c r="P141" s="524" t="s">
        <v>1244</v>
      </c>
      <c r="Q141" s="524"/>
      <c r="R141" s="524"/>
      <c r="S141" s="524"/>
      <c r="T141" s="524"/>
      <c r="U141" s="524"/>
      <c r="V141" s="524"/>
      <c r="W141" s="524"/>
      <c r="X141" s="524"/>
      <c r="Y141" s="524"/>
      <c r="Z141" s="524"/>
      <c r="AA141" s="524"/>
      <c r="AB141" s="524"/>
      <c r="AC141" s="524"/>
      <c r="AD141" s="525">
        <v>401</v>
      </c>
      <c r="AE141" s="525"/>
      <c r="AF141" s="525"/>
      <c r="AG141" s="526">
        <v>3</v>
      </c>
      <c r="AH141" s="526"/>
      <c r="AI141" s="526"/>
      <c r="AJ141" s="526"/>
      <c r="AK141" s="527">
        <v>4930</v>
      </c>
      <c r="AL141" s="528"/>
      <c r="AM141" s="528"/>
      <c r="AN141" s="528"/>
      <c r="AO141" s="528"/>
      <c r="AP141" s="529"/>
      <c r="AQ141" s="530">
        <f t="shared" si="48"/>
        <v>177480</v>
      </c>
      <c r="AR141" s="530"/>
      <c r="AS141" s="530"/>
      <c r="AT141" s="530"/>
      <c r="AU141" s="530"/>
      <c r="AV141" s="530"/>
      <c r="AW141" s="530"/>
      <c r="AX141" s="530"/>
      <c r="AY141" s="531"/>
      <c r="AZ141" s="532"/>
      <c r="BA141" s="532"/>
      <c r="BB141" s="532"/>
      <c r="BC141" s="532"/>
      <c r="BD141" s="532"/>
      <c r="BE141" s="532"/>
      <c r="BF141" s="533"/>
      <c r="BG141" s="534">
        <v>3698</v>
      </c>
      <c r="BH141" s="534"/>
      <c r="BI141" s="534"/>
      <c r="BJ141" s="534"/>
      <c r="BK141" s="534"/>
      <c r="BL141" s="534"/>
      <c r="BM141" s="534"/>
      <c r="BN141" s="534"/>
      <c r="BO141" s="535">
        <f t="shared" si="49"/>
        <v>24650</v>
      </c>
      <c r="BP141" s="536"/>
      <c r="BQ141" s="536"/>
      <c r="BR141" s="536"/>
      <c r="BS141" s="536"/>
      <c r="BT141" s="536"/>
      <c r="BU141" s="536"/>
      <c r="BV141" s="537"/>
      <c r="BW141" s="534"/>
      <c r="BX141" s="534"/>
      <c r="BY141" s="534"/>
      <c r="BZ141" s="534"/>
      <c r="CA141" s="534"/>
      <c r="CB141" s="534"/>
      <c r="CC141" s="534"/>
      <c r="CD141" s="534"/>
      <c r="CE141" s="534"/>
      <c r="CF141" s="534"/>
      <c r="CG141" s="534"/>
      <c r="CH141" s="534"/>
      <c r="CI141" s="534"/>
      <c r="CJ141" s="534"/>
      <c r="CK141" s="534"/>
      <c r="CL141" s="534"/>
      <c r="CM141" s="534"/>
      <c r="CN141" s="534"/>
      <c r="CO141" s="534"/>
      <c r="CP141" s="534"/>
      <c r="CQ141" s="534"/>
      <c r="CR141" s="534"/>
      <c r="CS141" s="534"/>
      <c r="CT141" s="534"/>
      <c r="CU141" s="534"/>
      <c r="CV141" s="530">
        <f t="shared" si="50"/>
        <v>205828</v>
      </c>
      <c r="CW141" s="530"/>
      <c r="CX141" s="530"/>
      <c r="CY141" s="530"/>
      <c r="CZ141" s="530"/>
      <c r="DA141" s="530"/>
      <c r="DB141" s="530"/>
      <c r="DC141" s="530"/>
      <c r="DD141" s="530"/>
      <c r="DE141" s="538"/>
    </row>
    <row r="142" spans="1:109" s="2" customFormat="1" ht="23.25" customHeight="1">
      <c r="A142" s="522" t="s">
        <v>1250</v>
      </c>
      <c r="B142" s="523"/>
      <c r="C142" s="523"/>
      <c r="D142" s="523"/>
      <c r="E142" s="523"/>
      <c r="F142" s="523"/>
      <c r="G142" s="523"/>
      <c r="H142" s="523"/>
      <c r="I142" s="523"/>
      <c r="J142" s="523"/>
      <c r="K142" s="523"/>
      <c r="L142" s="523"/>
      <c r="M142" s="523"/>
      <c r="N142" s="523"/>
      <c r="O142" s="523"/>
      <c r="P142" s="524" t="s">
        <v>1251</v>
      </c>
      <c r="Q142" s="524"/>
      <c r="R142" s="524"/>
      <c r="S142" s="524"/>
      <c r="T142" s="524"/>
      <c r="U142" s="524"/>
      <c r="V142" s="524"/>
      <c r="W142" s="524"/>
      <c r="X142" s="524"/>
      <c r="Y142" s="524"/>
      <c r="Z142" s="524"/>
      <c r="AA142" s="524"/>
      <c r="AB142" s="524"/>
      <c r="AC142" s="524"/>
      <c r="AD142" s="525">
        <v>401</v>
      </c>
      <c r="AE142" s="525"/>
      <c r="AF142" s="525"/>
      <c r="AG142" s="526">
        <v>1</v>
      </c>
      <c r="AH142" s="526"/>
      <c r="AI142" s="526"/>
      <c r="AJ142" s="526"/>
      <c r="AK142" s="527">
        <v>13600</v>
      </c>
      <c r="AL142" s="528"/>
      <c r="AM142" s="528"/>
      <c r="AN142" s="528"/>
      <c r="AO142" s="528"/>
      <c r="AP142" s="529"/>
      <c r="AQ142" s="530">
        <f t="shared" si="18"/>
        <v>163200</v>
      </c>
      <c r="AR142" s="530"/>
      <c r="AS142" s="530"/>
      <c r="AT142" s="530"/>
      <c r="AU142" s="530"/>
      <c r="AV142" s="530"/>
      <c r="AW142" s="530"/>
      <c r="AX142" s="530"/>
      <c r="AY142" s="531"/>
      <c r="AZ142" s="532"/>
      <c r="BA142" s="532"/>
      <c r="BB142" s="532"/>
      <c r="BC142" s="532"/>
      <c r="BD142" s="532"/>
      <c r="BE142" s="532"/>
      <c r="BF142" s="533"/>
      <c r="BG142" s="534">
        <v>3400</v>
      </c>
      <c r="BH142" s="534"/>
      <c r="BI142" s="534"/>
      <c r="BJ142" s="534"/>
      <c r="BK142" s="534"/>
      <c r="BL142" s="534"/>
      <c r="BM142" s="534"/>
      <c r="BN142" s="534"/>
      <c r="BO142" s="535">
        <f t="shared" ref="BO142" si="51">AQ142/360*50</f>
        <v>22666.666666666664</v>
      </c>
      <c r="BP142" s="536"/>
      <c r="BQ142" s="536"/>
      <c r="BR142" s="536"/>
      <c r="BS142" s="536"/>
      <c r="BT142" s="536"/>
      <c r="BU142" s="536"/>
      <c r="BV142" s="537"/>
      <c r="BW142" s="534"/>
      <c r="BX142" s="534"/>
      <c r="BY142" s="534"/>
      <c r="BZ142" s="534"/>
      <c r="CA142" s="534"/>
      <c r="CB142" s="534"/>
      <c r="CC142" s="534"/>
      <c r="CD142" s="534"/>
      <c r="CE142" s="534"/>
      <c r="CF142" s="534"/>
      <c r="CG142" s="534"/>
      <c r="CH142" s="534"/>
      <c r="CI142" s="534"/>
      <c r="CJ142" s="534"/>
      <c r="CK142" s="534"/>
      <c r="CL142" s="534"/>
      <c r="CM142" s="534"/>
      <c r="CN142" s="534"/>
      <c r="CO142" s="534"/>
      <c r="CP142" s="534"/>
      <c r="CQ142" s="534"/>
      <c r="CR142" s="534"/>
      <c r="CS142" s="534"/>
      <c r="CT142" s="534"/>
      <c r="CU142" s="534"/>
      <c r="CV142" s="530">
        <f t="shared" si="20"/>
        <v>189266.66666666666</v>
      </c>
      <c r="CW142" s="530"/>
      <c r="CX142" s="530"/>
      <c r="CY142" s="530"/>
      <c r="CZ142" s="530"/>
      <c r="DA142" s="530"/>
      <c r="DB142" s="530"/>
      <c r="DC142" s="530"/>
      <c r="DD142" s="530"/>
      <c r="DE142" s="538"/>
    </row>
    <row r="143" spans="1:109" s="2" customFormat="1" ht="23.25" customHeight="1">
      <c r="A143" s="522" t="s">
        <v>1252</v>
      </c>
      <c r="B143" s="523"/>
      <c r="C143" s="523"/>
      <c r="D143" s="523"/>
      <c r="E143" s="523"/>
      <c r="F143" s="523"/>
      <c r="G143" s="523"/>
      <c r="H143" s="523"/>
      <c r="I143" s="523"/>
      <c r="J143" s="523"/>
      <c r="K143" s="523"/>
      <c r="L143" s="523"/>
      <c r="M143" s="523"/>
      <c r="N143" s="523"/>
      <c r="O143" s="523"/>
      <c r="P143" s="524" t="s">
        <v>1251</v>
      </c>
      <c r="Q143" s="524"/>
      <c r="R143" s="524"/>
      <c r="S143" s="524"/>
      <c r="T143" s="524"/>
      <c r="U143" s="524"/>
      <c r="V143" s="524"/>
      <c r="W143" s="524"/>
      <c r="X143" s="524"/>
      <c r="Y143" s="524"/>
      <c r="Z143" s="524"/>
      <c r="AA143" s="524"/>
      <c r="AB143" s="524"/>
      <c r="AC143" s="524"/>
      <c r="AD143" s="525">
        <v>401</v>
      </c>
      <c r="AE143" s="525"/>
      <c r="AF143" s="525"/>
      <c r="AG143" s="526">
        <v>1</v>
      </c>
      <c r="AH143" s="526"/>
      <c r="AI143" s="526"/>
      <c r="AJ143" s="526"/>
      <c r="AK143" s="527">
        <v>8338</v>
      </c>
      <c r="AL143" s="528"/>
      <c r="AM143" s="528"/>
      <c r="AN143" s="528"/>
      <c r="AO143" s="528"/>
      <c r="AP143" s="529"/>
      <c r="AQ143" s="530">
        <f t="shared" si="18"/>
        <v>100056</v>
      </c>
      <c r="AR143" s="530"/>
      <c r="AS143" s="530"/>
      <c r="AT143" s="530"/>
      <c r="AU143" s="530"/>
      <c r="AV143" s="530"/>
      <c r="AW143" s="530"/>
      <c r="AX143" s="530"/>
      <c r="AY143" s="531"/>
      <c r="AZ143" s="532"/>
      <c r="BA143" s="532"/>
      <c r="BB143" s="532"/>
      <c r="BC143" s="532"/>
      <c r="BD143" s="532"/>
      <c r="BE143" s="532"/>
      <c r="BF143" s="533"/>
      <c r="BG143" s="534">
        <v>2084</v>
      </c>
      <c r="BH143" s="534"/>
      <c r="BI143" s="534"/>
      <c r="BJ143" s="534"/>
      <c r="BK143" s="534"/>
      <c r="BL143" s="534"/>
      <c r="BM143" s="534"/>
      <c r="BN143" s="534"/>
      <c r="BO143" s="535">
        <f t="shared" ref="BO143" si="52">AQ143/360*50</f>
        <v>13896.666666666666</v>
      </c>
      <c r="BP143" s="536"/>
      <c r="BQ143" s="536"/>
      <c r="BR143" s="536"/>
      <c r="BS143" s="536"/>
      <c r="BT143" s="536"/>
      <c r="BU143" s="536"/>
      <c r="BV143" s="537"/>
      <c r="BW143" s="534"/>
      <c r="BX143" s="534"/>
      <c r="BY143" s="534"/>
      <c r="BZ143" s="534"/>
      <c r="CA143" s="534"/>
      <c r="CB143" s="534"/>
      <c r="CC143" s="534"/>
      <c r="CD143" s="534"/>
      <c r="CE143" s="534"/>
      <c r="CF143" s="534"/>
      <c r="CG143" s="534"/>
      <c r="CH143" s="534"/>
      <c r="CI143" s="534"/>
      <c r="CJ143" s="534"/>
      <c r="CK143" s="534"/>
      <c r="CL143" s="534"/>
      <c r="CM143" s="534"/>
      <c r="CN143" s="534"/>
      <c r="CO143" s="534"/>
      <c r="CP143" s="534"/>
      <c r="CQ143" s="534"/>
      <c r="CR143" s="534"/>
      <c r="CS143" s="534"/>
      <c r="CT143" s="534"/>
      <c r="CU143" s="534"/>
      <c r="CV143" s="530">
        <f t="shared" si="20"/>
        <v>116036.66666666667</v>
      </c>
      <c r="CW143" s="530"/>
      <c r="CX143" s="530"/>
      <c r="CY143" s="530"/>
      <c r="CZ143" s="530"/>
      <c r="DA143" s="530"/>
      <c r="DB143" s="530"/>
      <c r="DC143" s="530"/>
      <c r="DD143" s="530"/>
      <c r="DE143" s="538"/>
    </row>
    <row r="144" spans="1:109" s="2" customFormat="1" ht="23.25" customHeight="1">
      <c r="A144" s="522" t="s">
        <v>1252</v>
      </c>
      <c r="B144" s="523"/>
      <c r="C144" s="523"/>
      <c r="D144" s="523"/>
      <c r="E144" s="523"/>
      <c r="F144" s="523"/>
      <c r="G144" s="523"/>
      <c r="H144" s="523"/>
      <c r="I144" s="523"/>
      <c r="J144" s="523"/>
      <c r="K144" s="523"/>
      <c r="L144" s="523"/>
      <c r="M144" s="523"/>
      <c r="N144" s="523"/>
      <c r="O144" s="523"/>
      <c r="P144" s="524" t="s">
        <v>1251</v>
      </c>
      <c r="Q144" s="524"/>
      <c r="R144" s="524"/>
      <c r="S144" s="524"/>
      <c r="T144" s="524"/>
      <c r="U144" s="524"/>
      <c r="V144" s="524"/>
      <c r="W144" s="524"/>
      <c r="X144" s="524"/>
      <c r="Y144" s="524"/>
      <c r="Z144" s="524"/>
      <c r="AA144" s="524"/>
      <c r="AB144" s="524"/>
      <c r="AC144" s="524"/>
      <c r="AD144" s="525">
        <v>401</v>
      </c>
      <c r="AE144" s="525"/>
      <c r="AF144" s="525"/>
      <c r="AG144" s="526">
        <v>3</v>
      </c>
      <c r="AH144" s="526"/>
      <c r="AI144" s="526"/>
      <c r="AJ144" s="526"/>
      <c r="AK144" s="527">
        <v>8064</v>
      </c>
      <c r="AL144" s="528"/>
      <c r="AM144" s="528"/>
      <c r="AN144" s="528"/>
      <c r="AO144" s="528"/>
      <c r="AP144" s="529"/>
      <c r="AQ144" s="530">
        <f t="shared" si="18"/>
        <v>290304</v>
      </c>
      <c r="AR144" s="530"/>
      <c r="AS144" s="530"/>
      <c r="AT144" s="530"/>
      <c r="AU144" s="530"/>
      <c r="AV144" s="530"/>
      <c r="AW144" s="530"/>
      <c r="AX144" s="530"/>
      <c r="AY144" s="531"/>
      <c r="AZ144" s="532"/>
      <c r="BA144" s="532"/>
      <c r="BB144" s="532"/>
      <c r="BC144" s="532"/>
      <c r="BD144" s="532"/>
      <c r="BE144" s="532"/>
      <c r="BF144" s="533"/>
      <c r="BG144" s="534">
        <v>6048</v>
      </c>
      <c r="BH144" s="534"/>
      <c r="BI144" s="534"/>
      <c r="BJ144" s="534"/>
      <c r="BK144" s="534"/>
      <c r="BL144" s="534"/>
      <c r="BM144" s="534"/>
      <c r="BN144" s="534"/>
      <c r="BO144" s="535">
        <f t="shared" ref="BO144" si="53">AQ144/360*50</f>
        <v>40320</v>
      </c>
      <c r="BP144" s="536"/>
      <c r="BQ144" s="536"/>
      <c r="BR144" s="536"/>
      <c r="BS144" s="536"/>
      <c r="BT144" s="536"/>
      <c r="BU144" s="536"/>
      <c r="BV144" s="537"/>
      <c r="BW144" s="534"/>
      <c r="BX144" s="534"/>
      <c r="BY144" s="534"/>
      <c r="BZ144" s="534"/>
      <c r="CA144" s="534"/>
      <c r="CB144" s="534"/>
      <c r="CC144" s="534"/>
      <c r="CD144" s="534"/>
      <c r="CE144" s="534"/>
      <c r="CF144" s="534"/>
      <c r="CG144" s="534"/>
      <c r="CH144" s="534"/>
      <c r="CI144" s="534"/>
      <c r="CJ144" s="534"/>
      <c r="CK144" s="534"/>
      <c r="CL144" s="534"/>
      <c r="CM144" s="534"/>
      <c r="CN144" s="534"/>
      <c r="CO144" s="534"/>
      <c r="CP144" s="534"/>
      <c r="CQ144" s="534"/>
      <c r="CR144" s="534"/>
      <c r="CS144" s="534"/>
      <c r="CT144" s="534"/>
      <c r="CU144" s="534"/>
      <c r="CV144" s="530">
        <f t="shared" si="20"/>
        <v>336672</v>
      </c>
      <c r="CW144" s="530"/>
      <c r="CX144" s="530"/>
      <c r="CY144" s="530"/>
      <c r="CZ144" s="530"/>
      <c r="DA144" s="530"/>
      <c r="DB144" s="530"/>
      <c r="DC144" s="530"/>
      <c r="DD144" s="530"/>
      <c r="DE144" s="538"/>
    </row>
    <row r="145" spans="1:109" s="2" customFormat="1" ht="23.25" customHeight="1">
      <c r="A145" s="522" t="s">
        <v>1253</v>
      </c>
      <c r="B145" s="523"/>
      <c r="C145" s="523"/>
      <c r="D145" s="523"/>
      <c r="E145" s="523"/>
      <c r="F145" s="523"/>
      <c r="G145" s="523"/>
      <c r="H145" s="523"/>
      <c r="I145" s="523"/>
      <c r="J145" s="523"/>
      <c r="K145" s="523"/>
      <c r="L145" s="523"/>
      <c r="M145" s="523"/>
      <c r="N145" s="523"/>
      <c r="O145" s="523"/>
      <c r="P145" s="524" t="s">
        <v>1251</v>
      </c>
      <c r="Q145" s="524"/>
      <c r="R145" s="524"/>
      <c r="S145" s="524"/>
      <c r="T145" s="524"/>
      <c r="U145" s="524"/>
      <c r="V145" s="524"/>
      <c r="W145" s="524"/>
      <c r="X145" s="524"/>
      <c r="Y145" s="524"/>
      <c r="Z145" s="524"/>
      <c r="AA145" s="524"/>
      <c r="AB145" s="524"/>
      <c r="AC145" s="524"/>
      <c r="AD145" s="525">
        <v>401</v>
      </c>
      <c r="AE145" s="525"/>
      <c r="AF145" s="525"/>
      <c r="AG145" s="526">
        <v>1</v>
      </c>
      <c r="AH145" s="526"/>
      <c r="AI145" s="526"/>
      <c r="AJ145" s="526"/>
      <c r="AK145" s="527">
        <v>6194</v>
      </c>
      <c r="AL145" s="528"/>
      <c r="AM145" s="528"/>
      <c r="AN145" s="528"/>
      <c r="AO145" s="528"/>
      <c r="AP145" s="529"/>
      <c r="AQ145" s="530">
        <f t="shared" si="18"/>
        <v>74328</v>
      </c>
      <c r="AR145" s="530"/>
      <c r="AS145" s="530"/>
      <c r="AT145" s="530"/>
      <c r="AU145" s="530"/>
      <c r="AV145" s="530"/>
      <c r="AW145" s="530"/>
      <c r="AX145" s="530"/>
      <c r="AY145" s="531"/>
      <c r="AZ145" s="532"/>
      <c r="BA145" s="532"/>
      <c r="BB145" s="532"/>
      <c r="BC145" s="532"/>
      <c r="BD145" s="532"/>
      <c r="BE145" s="532"/>
      <c r="BF145" s="533"/>
      <c r="BG145" s="534">
        <v>1548</v>
      </c>
      <c r="BH145" s="534"/>
      <c r="BI145" s="534"/>
      <c r="BJ145" s="534"/>
      <c r="BK145" s="534"/>
      <c r="BL145" s="534"/>
      <c r="BM145" s="534"/>
      <c r="BN145" s="534"/>
      <c r="BO145" s="535">
        <f t="shared" ref="BO145" si="54">AQ145/360*50</f>
        <v>10323.333333333334</v>
      </c>
      <c r="BP145" s="536"/>
      <c r="BQ145" s="536"/>
      <c r="BR145" s="536"/>
      <c r="BS145" s="536"/>
      <c r="BT145" s="536"/>
      <c r="BU145" s="536"/>
      <c r="BV145" s="537"/>
      <c r="BW145" s="534"/>
      <c r="BX145" s="534"/>
      <c r="BY145" s="534"/>
      <c r="BZ145" s="534"/>
      <c r="CA145" s="534"/>
      <c r="CB145" s="534"/>
      <c r="CC145" s="534"/>
      <c r="CD145" s="534"/>
      <c r="CE145" s="534"/>
      <c r="CF145" s="534"/>
      <c r="CG145" s="534"/>
      <c r="CH145" s="534"/>
      <c r="CI145" s="534"/>
      <c r="CJ145" s="534"/>
      <c r="CK145" s="534"/>
      <c r="CL145" s="534"/>
      <c r="CM145" s="534"/>
      <c r="CN145" s="534"/>
      <c r="CO145" s="534"/>
      <c r="CP145" s="534"/>
      <c r="CQ145" s="534"/>
      <c r="CR145" s="534"/>
      <c r="CS145" s="534"/>
      <c r="CT145" s="534"/>
      <c r="CU145" s="534"/>
      <c r="CV145" s="530">
        <f t="shared" si="20"/>
        <v>86199.333333333328</v>
      </c>
      <c r="CW145" s="530"/>
      <c r="CX145" s="530"/>
      <c r="CY145" s="530"/>
      <c r="CZ145" s="530"/>
      <c r="DA145" s="530"/>
      <c r="DB145" s="530"/>
      <c r="DC145" s="530"/>
      <c r="DD145" s="530"/>
      <c r="DE145" s="538"/>
    </row>
    <row r="146" spans="1:109" s="2" customFormat="1" ht="23.25" customHeight="1">
      <c r="A146" s="522" t="s">
        <v>1253</v>
      </c>
      <c r="B146" s="523"/>
      <c r="C146" s="523"/>
      <c r="D146" s="523"/>
      <c r="E146" s="523"/>
      <c r="F146" s="523"/>
      <c r="G146" s="523"/>
      <c r="H146" s="523"/>
      <c r="I146" s="523"/>
      <c r="J146" s="523"/>
      <c r="K146" s="523"/>
      <c r="L146" s="523"/>
      <c r="M146" s="523"/>
      <c r="N146" s="523"/>
      <c r="O146" s="523"/>
      <c r="P146" s="524" t="s">
        <v>1251</v>
      </c>
      <c r="Q146" s="524"/>
      <c r="R146" s="524"/>
      <c r="S146" s="524"/>
      <c r="T146" s="524"/>
      <c r="U146" s="524"/>
      <c r="V146" s="524"/>
      <c r="W146" s="524"/>
      <c r="X146" s="524"/>
      <c r="Y146" s="524"/>
      <c r="Z146" s="524"/>
      <c r="AA146" s="524"/>
      <c r="AB146" s="524"/>
      <c r="AC146" s="524"/>
      <c r="AD146" s="525">
        <v>401</v>
      </c>
      <c r="AE146" s="525"/>
      <c r="AF146" s="525"/>
      <c r="AG146" s="526">
        <v>1</v>
      </c>
      <c r="AH146" s="526"/>
      <c r="AI146" s="526"/>
      <c r="AJ146" s="526"/>
      <c r="AK146" s="527">
        <v>7388</v>
      </c>
      <c r="AL146" s="528"/>
      <c r="AM146" s="528"/>
      <c r="AN146" s="528"/>
      <c r="AO146" s="528"/>
      <c r="AP146" s="529"/>
      <c r="AQ146" s="530">
        <f t="shared" si="18"/>
        <v>88656</v>
      </c>
      <c r="AR146" s="530"/>
      <c r="AS146" s="530"/>
      <c r="AT146" s="530"/>
      <c r="AU146" s="530"/>
      <c r="AV146" s="530"/>
      <c r="AW146" s="530"/>
      <c r="AX146" s="530"/>
      <c r="AY146" s="531"/>
      <c r="AZ146" s="532"/>
      <c r="BA146" s="532"/>
      <c r="BB146" s="532"/>
      <c r="BC146" s="532"/>
      <c r="BD146" s="532"/>
      <c r="BE146" s="532"/>
      <c r="BF146" s="533"/>
      <c r="BG146" s="534">
        <v>1846</v>
      </c>
      <c r="BH146" s="534"/>
      <c r="BI146" s="534"/>
      <c r="BJ146" s="534"/>
      <c r="BK146" s="534"/>
      <c r="BL146" s="534"/>
      <c r="BM146" s="534"/>
      <c r="BN146" s="534"/>
      <c r="BO146" s="535">
        <f t="shared" ref="BO146" si="55">AQ146/360*50</f>
        <v>12313.333333333334</v>
      </c>
      <c r="BP146" s="536"/>
      <c r="BQ146" s="536"/>
      <c r="BR146" s="536"/>
      <c r="BS146" s="536"/>
      <c r="BT146" s="536"/>
      <c r="BU146" s="536"/>
      <c r="BV146" s="537"/>
      <c r="BW146" s="534"/>
      <c r="BX146" s="534"/>
      <c r="BY146" s="534"/>
      <c r="BZ146" s="534"/>
      <c r="CA146" s="534"/>
      <c r="CB146" s="534"/>
      <c r="CC146" s="534"/>
      <c r="CD146" s="534"/>
      <c r="CE146" s="534"/>
      <c r="CF146" s="534"/>
      <c r="CG146" s="534"/>
      <c r="CH146" s="534"/>
      <c r="CI146" s="534"/>
      <c r="CJ146" s="534"/>
      <c r="CK146" s="534"/>
      <c r="CL146" s="534"/>
      <c r="CM146" s="534"/>
      <c r="CN146" s="534"/>
      <c r="CO146" s="534"/>
      <c r="CP146" s="534"/>
      <c r="CQ146" s="534"/>
      <c r="CR146" s="534"/>
      <c r="CS146" s="534"/>
      <c r="CT146" s="534"/>
      <c r="CU146" s="534"/>
      <c r="CV146" s="530">
        <f t="shared" si="20"/>
        <v>102815.33333333333</v>
      </c>
      <c r="CW146" s="530"/>
      <c r="CX146" s="530"/>
      <c r="CY146" s="530"/>
      <c r="CZ146" s="530"/>
      <c r="DA146" s="530"/>
      <c r="DB146" s="530"/>
      <c r="DC146" s="530"/>
      <c r="DD146" s="530"/>
      <c r="DE146" s="538"/>
    </row>
    <row r="147" spans="1:109" s="2" customFormat="1" ht="23.25" customHeight="1">
      <c r="A147" s="522" t="s">
        <v>1254</v>
      </c>
      <c r="B147" s="523"/>
      <c r="C147" s="523"/>
      <c r="D147" s="523"/>
      <c r="E147" s="523"/>
      <c r="F147" s="523"/>
      <c r="G147" s="523"/>
      <c r="H147" s="523"/>
      <c r="I147" s="523"/>
      <c r="J147" s="523"/>
      <c r="K147" s="523"/>
      <c r="L147" s="523"/>
      <c r="M147" s="523"/>
      <c r="N147" s="523"/>
      <c r="O147" s="523"/>
      <c r="P147" s="524" t="s">
        <v>1251</v>
      </c>
      <c r="Q147" s="524"/>
      <c r="R147" s="524"/>
      <c r="S147" s="524"/>
      <c r="T147" s="524"/>
      <c r="U147" s="524"/>
      <c r="V147" s="524"/>
      <c r="W147" s="524"/>
      <c r="X147" s="524"/>
      <c r="Y147" s="524"/>
      <c r="Z147" s="524"/>
      <c r="AA147" s="524"/>
      <c r="AB147" s="524"/>
      <c r="AC147" s="524"/>
      <c r="AD147" s="525">
        <v>401</v>
      </c>
      <c r="AE147" s="525"/>
      <c r="AF147" s="525"/>
      <c r="AG147" s="526">
        <v>1</v>
      </c>
      <c r="AH147" s="526"/>
      <c r="AI147" s="526"/>
      <c r="AJ147" s="526"/>
      <c r="AK147" s="527">
        <v>5020</v>
      </c>
      <c r="AL147" s="528"/>
      <c r="AM147" s="528"/>
      <c r="AN147" s="528"/>
      <c r="AO147" s="528"/>
      <c r="AP147" s="529"/>
      <c r="AQ147" s="530">
        <f t="shared" si="18"/>
        <v>60240</v>
      </c>
      <c r="AR147" s="530"/>
      <c r="AS147" s="530"/>
      <c r="AT147" s="530"/>
      <c r="AU147" s="530"/>
      <c r="AV147" s="530"/>
      <c r="AW147" s="530"/>
      <c r="AX147" s="530"/>
      <c r="AY147" s="531"/>
      <c r="AZ147" s="532"/>
      <c r="BA147" s="532"/>
      <c r="BB147" s="532"/>
      <c r="BC147" s="532"/>
      <c r="BD147" s="532"/>
      <c r="BE147" s="532"/>
      <c r="BF147" s="533"/>
      <c r="BG147" s="534">
        <v>1254</v>
      </c>
      <c r="BH147" s="534"/>
      <c r="BI147" s="534"/>
      <c r="BJ147" s="534"/>
      <c r="BK147" s="534"/>
      <c r="BL147" s="534"/>
      <c r="BM147" s="534"/>
      <c r="BN147" s="534"/>
      <c r="BO147" s="535">
        <f t="shared" ref="BO147" si="56">AQ147/360*50</f>
        <v>8366.6666666666679</v>
      </c>
      <c r="BP147" s="536"/>
      <c r="BQ147" s="536"/>
      <c r="BR147" s="536"/>
      <c r="BS147" s="536"/>
      <c r="BT147" s="536"/>
      <c r="BU147" s="536"/>
      <c r="BV147" s="537"/>
      <c r="BW147" s="534"/>
      <c r="BX147" s="534"/>
      <c r="BY147" s="534"/>
      <c r="BZ147" s="534"/>
      <c r="CA147" s="534"/>
      <c r="CB147" s="534"/>
      <c r="CC147" s="534"/>
      <c r="CD147" s="534"/>
      <c r="CE147" s="534"/>
      <c r="CF147" s="534"/>
      <c r="CG147" s="534"/>
      <c r="CH147" s="534"/>
      <c r="CI147" s="534"/>
      <c r="CJ147" s="534"/>
      <c r="CK147" s="534"/>
      <c r="CL147" s="534"/>
      <c r="CM147" s="534"/>
      <c r="CN147" s="534"/>
      <c r="CO147" s="534"/>
      <c r="CP147" s="534"/>
      <c r="CQ147" s="534"/>
      <c r="CR147" s="534"/>
      <c r="CS147" s="534"/>
      <c r="CT147" s="534"/>
      <c r="CU147" s="534"/>
      <c r="CV147" s="530">
        <f t="shared" si="20"/>
        <v>69860.666666666672</v>
      </c>
      <c r="CW147" s="530"/>
      <c r="CX147" s="530"/>
      <c r="CY147" s="530"/>
      <c r="CZ147" s="530"/>
      <c r="DA147" s="530"/>
      <c r="DB147" s="530"/>
      <c r="DC147" s="530"/>
      <c r="DD147" s="530"/>
      <c r="DE147" s="538"/>
    </row>
    <row r="148" spans="1:109" s="2" customFormat="1" ht="23.25" customHeight="1">
      <c r="A148" s="522" t="s">
        <v>1255</v>
      </c>
      <c r="B148" s="523"/>
      <c r="C148" s="523"/>
      <c r="D148" s="523"/>
      <c r="E148" s="523"/>
      <c r="F148" s="523"/>
      <c r="G148" s="523"/>
      <c r="H148" s="523"/>
      <c r="I148" s="523"/>
      <c r="J148" s="523"/>
      <c r="K148" s="523"/>
      <c r="L148" s="523"/>
      <c r="M148" s="523"/>
      <c r="N148" s="523"/>
      <c r="O148" s="523"/>
      <c r="P148" s="524" t="s">
        <v>1251</v>
      </c>
      <c r="Q148" s="524"/>
      <c r="R148" s="524"/>
      <c r="S148" s="524"/>
      <c r="T148" s="524"/>
      <c r="U148" s="524"/>
      <c r="V148" s="524"/>
      <c r="W148" s="524"/>
      <c r="X148" s="524"/>
      <c r="Y148" s="524"/>
      <c r="Z148" s="524"/>
      <c r="AA148" s="524"/>
      <c r="AB148" s="524"/>
      <c r="AC148" s="524"/>
      <c r="AD148" s="525">
        <v>401</v>
      </c>
      <c r="AE148" s="525"/>
      <c r="AF148" s="525"/>
      <c r="AG148" s="526">
        <v>1</v>
      </c>
      <c r="AH148" s="526"/>
      <c r="AI148" s="526"/>
      <c r="AJ148" s="526"/>
      <c r="AK148" s="527">
        <v>5402</v>
      </c>
      <c r="AL148" s="528"/>
      <c r="AM148" s="528"/>
      <c r="AN148" s="528"/>
      <c r="AO148" s="528"/>
      <c r="AP148" s="529"/>
      <c r="AQ148" s="530">
        <f t="shared" si="18"/>
        <v>64824</v>
      </c>
      <c r="AR148" s="530"/>
      <c r="AS148" s="530"/>
      <c r="AT148" s="530"/>
      <c r="AU148" s="530"/>
      <c r="AV148" s="530"/>
      <c r="AW148" s="530"/>
      <c r="AX148" s="530"/>
      <c r="AY148" s="531"/>
      <c r="AZ148" s="532"/>
      <c r="BA148" s="532"/>
      <c r="BB148" s="532"/>
      <c r="BC148" s="532"/>
      <c r="BD148" s="532"/>
      <c r="BE148" s="532"/>
      <c r="BF148" s="533"/>
      <c r="BG148" s="534">
        <v>1350</v>
      </c>
      <c r="BH148" s="534"/>
      <c r="BI148" s="534"/>
      <c r="BJ148" s="534"/>
      <c r="BK148" s="534"/>
      <c r="BL148" s="534"/>
      <c r="BM148" s="534"/>
      <c r="BN148" s="534"/>
      <c r="BO148" s="535">
        <f t="shared" ref="BO148" si="57">AQ148/360*50</f>
        <v>9003.3333333333339</v>
      </c>
      <c r="BP148" s="536"/>
      <c r="BQ148" s="536"/>
      <c r="BR148" s="536"/>
      <c r="BS148" s="536"/>
      <c r="BT148" s="536"/>
      <c r="BU148" s="536"/>
      <c r="BV148" s="537"/>
      <c r="BW148" s="534"/>
      <c r="BX148" s="534"/>
      <c r="BY148" s="534"/>
      <c r="BZ148" s="534"/>
      <c r="CA148" s="534"/>
      <c r="CB148" s="534"/>
      <c r="CC148" s="534"/>
      <c r="CD148" s="534"/>
      <c r="CE148" s="534"/>
      <c r="CF148" s="534"/>
      <c r="CG148" s="534"/>
      <c r="CH148" s="534"/>
      <c r="CI148" s="534"/>
      <c r="CJ148" s="534"/>
      <c r="CK148" s="534"/>
      <c r="CL148" s="534"/>
      <c r="CM148" s="534"/>
      <c r="CN148" s="534"/>
      <c r="CO148" s="534"/>
      <c r="CP148" s="534"/>
      <c r="CQ148" s="534"/>
      <c r="CR148" s="534"/>
      <c r="CS148" s="534"/>
      <c r="CT148" s="534"/>
      <c r="CU148" s="534"/>
      <c r="CV148" s="530">
        <f t="shared" si="20"/>
        <v>75177.333333333328</v>
      </c>
      <c r="CW148" s="530"/>
      <c r="CX148" s="530"/>
      <c r="CY148" s="530"/>
      <c r="CZ148" s="530"/>
      <c r="DA148" s="530"/>
      <c r="DB148" s="530"/>
      <c r="DC148" s="530"/>
      <c r="DD148" s="530"/>
      <c r="DE148" s="538"/>
    </row>
    <row r="149" spans="1:109" s="2" customFormat="1" ht="23.25" customHeight="1">
      <c r="A149" s="522" t="s">
        <v>1256</v>
      </c>
      <c r="B149" s="523"/>
      <c r="C149" s="523"/>
      <c r="D149" s="523"/>
      <c r="E149" s="523"/>
      <c r="F149" s="523"/>
      <c r="G149" s="523"/>
      <c r="H149" s="523"/>
      <c r="I149" s="523"/>
      <c r="J149" s="523"/>
      <c r="K149" s="523"/>
      <c r="L149" s="523"/>
      <c r="M149" s="523"/>
      <c r="N149" s="523"/>
      <c r="O149" s="523"/>
      <c r="P149" s="524" t="s">
        <v>1257</v>
      </c>
      <c r="Q149" s="524"/>
      <c r="R149" s="524"/>
      <c r="S149" s="524"/>
      <c r="T149" s="524"/>
      <c r="U149" s="524"/>
      <c r="V149" s="524"/>
      <c r="W149" s="524"/>
      <c r="X149" s="524"/>
      <c r="Y149" s="524"/>
      <c r="Z149" s="524"/>
      <c r="AA149" s="524"/>
      <c r="AB149" s="524"/>
      <c r="AC149" s="524"/>
      <c r="AD149" s="525">
        <v>401</v>
      </c>
      <c r="AE149" s="525"/>
      <c r="AF149" s="525"/>
      <c r="AG149" s="526">
        <v>1</v>
      </c>
      <c r="AH149" s="526"/>
      <c r="AI149" s="526"/>
      <c r="AJ149" s="526"/>
      <c r="AK149" s="527">
        <v>5610</v>
      </c>
      <c r="AL149" s="528"/>
      <c r="AM149" s="528"/>
      <c r="AN149" s="528"/>
      <c r="AO149" s="528"/>
      <c r="AP149" s="529"/>
      <c r="AQ149" s="530">
        <f t="shared" si="18"/>
        <v>67320</v>
      </c>
      <c r="AR149" s="530"/>
      <c r="AS149" s="530"/>
      <c r="AT149" s="530"/>
      <c r="AU149" s="530"/>
      <c r="AV149" s="530"/>
      <c r="AW149" s="530"/>
      <c r="AX149" s="530"/>
      <c r="AY149" s="531"/>
      <c r="AZ149" s="532"/>
      <c r="BA149" s="532"/>
      <c r="BB149" s="532"/>
      <c r="BC149" s="532"/>
      <c r="BD149" s="532"/>
      <c r="BE149" s="532"/>
      <c r="BF149" s="533"/>
      <c r="BG149" s="534">
        <v>1402</v>
      </c>
      <c r="BH149" s="534"/>
      <c r="BI149" s="534"/>
      <c r="BJ149" s="534"/>
      <c r="BK149" s="534"/>
      <c r="BL149" s="534"/>
      <c r="BM149" s="534"/>
      <c r="BN149" s="534"/>
      <c r="BO149" s="535">
        <f t="shared" ref="BO149" si="58">AQ149/360*50</f>
        <v>9350</v>
      </c>
      <c r="BP149" s="536"/>
      <c r="BQ149" s="536"/>
      <c r="BR149" s="536"/>
      <c r="BS149" s="536"/>
      <c r="BT149" s="536"/>
      <c r="BU149" s="536"/>
      <c r="BV149" s="537"/>
      <c r="BW149" s="534"/>
      <c r="BX149" s="534"/>
      <c r="BY149" s="534"/>
      <c r="BZ149" s="534"/>
      <c r="CA149" s="534"/>
      <c r="CB149" s="534"/>
      <c r="CC149" s="534"/>
      <c r="CD149" s="534"/>
      <c r="CE149" s="534"/>
      <c r="CF149" s="534"/>
      <c r="CG149" s="534"/>
      <c r="CH149" s="534"/>
      <c r="CI149" s="534"/>
      <c r="CJ149" s="534"/>
      <c r="CK149" s="534"/>
      <c r="CL149" s="534"/>
      <c r="CM149" s="534"/>
      <c r="CN149" s="534"/>
      <c r="CO149" s="534"/>
      <c r="CP149" s="534"/>
      <c r="CQ149" s="534"/>
      <c r="CR149" s="534"/>
      <c r="CS149" s="534"/>
      <c r="CT149" s="534"/>
      <c r="CU149" s="534"/>
      <c r="CV149" s="530">
        <f t="shared" si="20"/>
        <v>78072</v>
      </c>
      <c r="CW149" s="530"/>
      <c r="CX149" s="530"/>
      <c r="CY149" s="530"/>
      <c r="CZ149" s="530"/>
      <c r="DA149" s="530"/>
      <c r="DB149" s="530"/>
      <c r="DC149" s="530"/>
      <c r="DD149" s="530"/>
      <c r="DE149" s="538"/>
    </row>
    <row r="150" spans="1:109" s="2" customFormat="1" ht="23.25" customHeight="1">
      <c r="A150" s="522" t="s">
        <v>1258</v>
      </c>
      <c r="B150" s="523"/>
      <c r="C150" s="523"/>
      <c r="D150" s="523"/>
      <c r="E150" s="523"/>
      <c r="F150" s="523"/>
      <c r="G150" s="523"/>
      <c r="H150" s="523"/>
      <c r="I150" s="523"/>
      <c r="J150" s="523"/>
      <c r="K150" s="523"/>
      <c r="L150" s="523"/>
      <c r="M150" s="523"/>
      <c r="N150" s="523"/>
      <c r="O150" s="523"/>
      <c r="P150" s="524" t="s">
        <v>1259</v>
      </c>
      <c r="Q150" s="524"/>
      <c r="R150" s="524"/>
      <c r="S150" s="524"/>
      <c r="T150" s="524"/>
      <c r="U150" s="524"/>
      <c r="V150" s="524"/>
      <c r="W150" s="524"/>
      <c r="X150" s="524"/>
      <c r="Y150" s="524"/>
      <c r="Z150" s="524"/>
      <c r="AA150" s="524"/>
      <c r="AB150" s="524"/>
      <c r="AC150" s="524"/>
      <c r="AD150" s="525">
        <v>401</v>
      </c>
      <c r="AE150" s="525"/>
      <c r="AF150" s="525"/>
      <c r="AG150" s="526">
        <v>1</v>
      </c>
      <c r="AH150" s="526"/>
      <c r="AI150" s="526"/>
      <c r="AJ150" s="526"/>
      <c r="AK150" s="527">
        <v>9828</v>
      </c>
      <c r="AL150" s="528"/>
      <c r="AM150" s="528"/>
      <c r="AN150" s="528"/>
      <c r="AO150" s="528"/>
      <c r="AP150" s="529"/>
      <c r="AQ150" s="530">
        <f t="shared" si="18"/>
        <v>117936</v>
      </c>
      <c r="AR150" s="530"/>
      <c r="AS150" s="530"/>
      <c r="AT150" s="530"/>
      <c r="AU150" s="530"/>
      <c r="AV150" s="530"/>
      <c r="AW150" s="530"/>
      <c r="AX150" s="530"/>
      <c r="AY150" s="531"/>
      <c r="AZ150" s="532"/>
      <c r="BA150" s="532"/>
      <c r="BB150" s="532"/>
      <c r="BC150" s="532"/>
      <c r="BD150" s="532"/>
      <c r="BE150" s="532"/>
      <c r="BF150" s="533"/>
      <c r="BG150" s="534">
        <v>2458</v>
      </c>
      <c r="BH150" s="534"/>
      <c r="BI150" s="534"/>
      <c r="BJ150" s="534"/>
      <c r="BK150" s="534"/>
      <c r="BL150" s="534"/>
      <c r="BM150" s="534"/>
      <c r="BN150" s="534"/>
      <c r="BO150" s="535">
        <f t="shared" ref="BO150" si="59">AQ150/360*50</f>
        <v>16380.000000000002</v>
      </c>
      <c r="BP150" s="536"/>
      <c r="BQ150" s="536"/>
      <c r="BR150" s="536"/>
      <c r="BS150" s="536"/>
      <c r="BT150" s="536"/>
      <c r="BU150" s="536"/>
      <c r="BV150" s="537"/>
      <c r="BW150" s="534"/>
      <c r="BX150" s="534"/>
      <c r="BY150" s="534"/>
      <c r="BZ150" s="534"/>
      <c r="CA150" s="534"/>
      <c r="CB150" s="534"/>
      <c r="CC150" s="534"/>
      <c r="CD150" s="534"/>
      <c r="CE150" s="534"/>
      <c r="CF150" s="534"/>
      <c r="CG150" s="534"/>
      <c r="CH150" s="534"/>
      <c r="CI150" s="534"/>
      <c r="CJ150" s="534"/>
      <c r="CK150" s="534"/>
      <c r="CL150" s="534"/>
      <c r="CM150" s="534"/>
      <c r="CN150" s="534"/>
      <c r="CO150" s="534"/>
      <c r="CP150" s="534"/>
      <c r="CQ150" s="534"/>
      <c r="CR150" s="534"/>
      <c r="CS150" s="534"/>
      <c r="CT150" s="534"/>
      <c r="CU150" s="534"/>
      <c r="CV150" s="530">
        <f t="shared" si="20"/>
        <v>136774</v>
      </c>
      <c r="CW150" s="530"/>
      <c r="CX150" s="530"/>
      <c r="CY150" s="530"/>
      <c r="CZ150" s="530"/>
      <c r="DA150" s="530"/>
      <c r="DB150" s="530"/>
      <c r="DC150" s="530"/>
      <c r="DD150" s="530"/>
      <c r="DE150" s="538"/>
    </row>
    <row r="151" spans="1:109" s="2" customFormat="1" ht="23.25" customHeight="1">
      <c r="A151" s="522" t="s">
        <v>1214</v>
      </c>
      <c r="B151" s="523"/>
      <c r="C151" s="523"/>
      <c r="D151" s="523"/>
      <c r="E151" s="523"/>
      <c r="F151" s="523"/>
      <c r="G151" s="523"/>
      <c r="H151" s="523"/>
      <c r="I151" s="523"/>
      <c r="J151" s="523"/>
      <c r="K151" s="523"/>
      <c r="L151" s="523"/>
      <c r="M151" s="523"/>
      <c r="N151" s="523"/>
      <c r="O151" s="523"/>
      <c r="P151" s="524" t="s">
        <v>1259</v>
      </c>
      <c r="Q151" s="524"/>
      <c r="R151" s="524"/>
      <c r="S151" s="524"/>
      <c r="T151" s="524"/>
      <c r="U151" s="524"/>
      <c r="V151" s="524"/>
      <c r="W151" s="524"/>
      <c r="X151" s="524"/>
      <c r="Y151" s="524"/>
      <c r="Z151" s="524"/>
      <c r="AA151" s="524"/>
      <c r="AB151" s="524"/>
      <c r="AC151" s="524"/>
      <c r="AD151" s="525">
        <v>401</v>
      </c>
      <c r="AE151" s="525"/>
      <c r="AF151" s="525"/>
      <c r="AG151" s="526">
        <v>3</v>
      </c>
      <c r="AH151" s="526"/>
      <c r="AI151" s="526"/>
      <c r="AJ151" s="526"/>
      <c r="AK151" s="527">
        <v>5212</v>
      </c>
      <c r="AL151" s="528"/>
      <c r="AM151" s="528"/>
      <c r="AN151" s="528"/>
      <c r="AO151" s="528"/>
      <c r="AP151" s="529"/>
      <c r="AQ151" s="530">
        <f t="shared" si="18"/>
        <v>187632</v>
      </c>
      <c r="AR151" s="530"/>
      <c r="AS151" s="530"/>
      <c r="AT151" s="530"/>
      <c r="AU151" s="530"/>
      <c r="AV151" s="530"/>
      <c r="AW151" s="530"/>
      <c r="AX151" s="530"/>
      <c r="AY151" s="531"/>
      <c r="AZ151" s="532"/>
      <c r="BA151" s="532"/>
      <c r="BB151" s="532"/>
      <c r="BC151" s="532"/>
      <c r="BD151" s="532"/>
      <c r="BE151" s="532"/>
      <c r="BF151" s="533"/>
      <c r="BG151" s="534">
        <v>3906</v>
      </c>
      <c r="BH151" s="534"/>
      <c r="BI151" s="534"/>
      <c r="BJ151" s="534"/>
      <c r="BK151" s="534"/>
      <c r="BL151" s="534"/>
      <c r="BM151" s="534"/>
      <c r="BN151" s="534"/>
      <c r="BO151" s="535">
        <f t="shared" ref="BO151" si="60">AQ151/360*50</f>
        <v>26060.000000000004</v>
      </c>
      <c r="BP151" s="536"/>
      <c r="BQ151" s="536"/>
      <c r="BR151" s="536"/>
      <c r="BS151" s="536"/>
      <c r="BT151" s="536"/>
      <c r="BU151" s="536"/>
      <c r="BV151" s="537"/>
      <c r="BW151" s="534"/>
      <c r="BX151" s="534"/>
      <c r="BY151" s="534"/>
      <c r="BZ151" s="534"/>
      <c r="CA151" s="534"/>
      <c r="CB151" s="534"/>
      <c r="CC151" s="534"/>
      <c r="CD151" s="534"/>
      <c r="CE151" s="534"/>
      <c r="CF151" s="534"/>
      <c r="CG151" s="534"/>
      <c r="CH151" s="534"/>
      <c r="CI151" s="534"/>
      <c r="CJ151" s="534"/>
      <c r="CK151" s="534"/>
      <c r="CL151" s="534"/>
      <c r="CM151" s="534"/>
      <c r="CN151" s="534"/>
      <c r="CO151" s="534"/>
      <c r="CP151" s="534"/>
      <c r="CQ151" s="534"/>
      <c r="CR151" s="534"/>
      <c r="CS151" s="534"/>
      <c r="CT151" s="534"/>
      <c r="CU151" s="534"/>
      <c r="CV151" s="530">
        <f t="shared" si="20"/>
        <v>217598</v>
      </c>
      <c r="CW151" s="530"/>
      <c r="CX151" s="530"/>
      <c r="CY151" s="530"/>
      <c r="CZ151" s="530"/>
      <c r="DA151" s="530"/>
      <c r="DB151" s="530"/>
      <c r="DC151" s="530"/>
      <c r="DD151" s="530"/>
      <c r="DE151" s="538"/>
    </row>
    <row r="152" spans="1:109" s="2" customFormat="1" ht="23.25" customHeight="1">
      <c r="A152" s="522" t="s">
        <v>1214</v>
      </c>
      <c r="B152" s="523"/>
      <c r="C152" s="523"/>
      <c r="D152" s="523"/>
      <c r="E152" s="523"/>
      <c r="F152" s="523"/>
      <c r="G152" s="523"/>
      <c r="H152" s="523"/>
      <c r="I152" s="523"/>
      <c r="J152" s="523"/>
      <c r="K152" s="523"/>
      <c r="L152" s="523"/>
      <c r="M152" s="523"/>
      <c r="N152" s="523"/>
      <c r="O152" s="523"/>
      <c r="P152" s="524" t="s">
        <v>1259</v>
      </c>
      <c r="Q152" s="524"/>
      <c r="R152" s="524"/>
      <c r="S152" s="524"/>
      <c r="T152" s="524"/>
      <c r="U152" s="524"/>
      <c r="V152" s="524"/>
      <c r="W152" s="524"/>
      <c r="X152" s="524"/>
      <c r="Y152" s="524"/>
      <c r="Z152" s="524"/>
      <c r="AA152" s="524"/>
      <c r="AB152" s="524"/>
      <c r="AC152" s="524"/>
      <c r="AD152" s="525">
        <v>401</v>
      </c>
      <c r="AE152" s="525"/>
      <c r="AF152" s="525"/>
      <c r="AG152" s="526">
        <v>1</v>
      </c>
      <c r="AH152" s="526"/>
      <c r="AI152" s="526"/>
      <c r="AJ152" s="526"/>
      <c r="AK152" s="527">
        <v>5404</v>
      </c>
      <c r="AL152" s="528"/>
      <c r="AM152" s="528"/>
      <c r="AN152" s="528"/>
      <c r="AO152" s="528"/>
      <c r="AP152" s="529"/>
      <c r="AQ152" s="530">
        <f t="shared" si="18"/>
        <v>64848</v>
      </c>
      <c r="AR152" s="530"/>
      <c r="AS152" s="530"/>
      <c r="AT152" s="530"/>
      <c r="AU152" s="530"/>
      <c r="AV152" s="530"/>
      <c r="AW152" s="530"/>
      <c r="AX152" s="530"/>
      <c r="AY152" s="531"/>
      <c r="AZ152" s="532"/>
      <c r="BA152" s="532"/>
      <c r="BB152" s="532"/>
      <c r="BC152" s="532"/>
      <c r="BD152" s="532"/>
      <c r="BE152" s="532"/>
      <c r="BF152" s="533"/>
      <c r="BG152" s="534">
        <v>1350</v>
      </c>
      <c r="BH152" s="534"/>
      <c r="BI152" s="534"/>
      <c r="BJ152" s="534"/>
      <c r="BK152" s="534"/>
      <c r="BL152" s="534"/>
      <c r="BM152" s="534"/>
      <c r="BN152" s="534"/>
      <c r="BO152" s="535">
        <f t="shared" ref="BO152:BO157" si="61">AQ152/360*50</f>
        <v>9006.6666666666661</v>
      </c>
      <c r="BP152" s="536"/>
      <c r="BQ152" s="536"/>
      <c r="BR152" s="536"/>
      <c r="BS152" s="536"/>
      <c r="BT152" s="536"/>
      <c r="BU152" s="536"/>
      <c r="BV152" s="537"/>
      <c r="BW152" s="534"/>
      <c r="BX152" s="534"/>
      <c r="BY152" s="534"/>
      <c r="BZ152" s="534"/>
      <c r="CA152" s="534"/>
      <c r="CB152" s="534"/>
      <c r="CC152" s="534"/>
      <c r="CD152" s="534"/>
      <c r="CE152" s="534"/>
      <c r="CF152" s="534"/>
      <c r="CG152" s="534"/>
      <c r="CH152" s="534"/>
      <c r="CI152" s="534"/>
      <c r="CJ152" s="534"/>
      <c r="CK152" s="534"/>
      <c r="CL152" s="534"/>
      <c r="CM152" s="534"/>
      <c r="CN152" s="534"/>
      <c r="CO152" s="534"/>
      <c r="CP152" s="534"/>
      <c r="CQ152" s="534"/>
      <c r="CR152" s="534"/>
      <c r="CS152" s="534"/>
      <c r="CT152" s="534"/>
      <c r="CU152" s="534"/>
      <c r="CV152" s="530">
        <f t="shared" si="20"/>
        <v>75204.666666666672</v>
      </c>
      <c r="CW152" s="530"/>
      <c r="CX152" s="530"/>
      <c r="CY152" s="530"/>
      <c r="CZ152" s="530"/>
      <c r="DA152" s="530"/>
      <c r="DB152" s="530"/>
      <c r="DC152" s="530"/>
      <c r="DD152" s="530"/>
      <c r="DE152" s="538"/>
    </row>
    <row r="153" spans="1:109" s="2" customFormat="1" ht="23.25" customHeight="1">
      <c r="A153" s="522" t="s">
        <v>1214</v>
      </c>
      <c r="B153" s="523"/>
      <c r="C153" s="523"/>
      <c r="D153" s="523"/>
      <c r="E153" s="523"/>
      <c r="F153" s="523"/>
      <c r="G153" s="523"/>
      <c r="H153" s="523"/>
      <c r="I153" s="523"/>
      <c r="J153" s="523"/>
      <c r="K153" s="523"/>
      <c r="L153" s="523"/>
      <c r="M153" s="523"/>
      <c r="N153" s="523"/>
      <c r="O153" s="523"/>
      <c r="P153" s="524" t="s">
        <v>1259</v>
      </c>
      <c r="Q153" s="524"/>
      <c r="R153" s="524"/>
      <c r="S153" s="524"/>
      <c r="T153" s="524"/>
      <c r="U153" s="524"/>
      <c r="V153" s="524"/>
      <c r="W153" s="524"/>
      <c r="X153" s="524"/>
      <c r="Y153" s="524"/>
      <c r="Z153" s="524"/>
      <c r="AA153" s="524"/>
      <c r="AB153" s="524"/>
      <c r="AC153" s="524"/>
      <c r="AD153" s="525">
        <v>401</v>
      </c>
      <c r="AE153" s="525"/>
      <c r="AF153" s="525"/>
      <c r="AG153" s="526">
        <v>1</v>
      </c>
      <c r="AH153" s="526"/>
      <c r="AI153" s="526"/>
      <c r="AJ153" s="526"/>
      <c r="AK153" s="527">
        <v>4780</v>
      </c>
      <c r="AL153" s="528"/>
      <c r="AM153" s="528"/>
      <c r="AN153" s="528"/>
      <c r="AO153" s="528"/>
      <c r="AP153" s="529"/>
      <c r="AQ153" s="530">
        <f t="shared" si="18"/>
        <v>57360</v>
      </c>
      <c r="AR153" s="530"/>
      <c r="AS153" s="530"/>
      <c r="AT153" s="530"/>
      <c r="AU153" s="530"/>
      <c r="AV153" s="530"/>
      <c r="AW153" s="530"/>
      <c r="AX153" s="530"/>
      <c r="AY153" s="531"/>
      <c r="AZ153" s="532"/>
      <c r="BA153" s="532"/>
      <c r="BB153" s="532"/>
      <c r="BC153" s="532"/>
      <c r="BD153" s="532"/>
      <c r="BE153" s="532"/>
      <c r="BF153" s="533"/>
      <c r="BG153" s="534">
        <v>1194</v>
      </c>
      <c r="BH153" s="534"/>
      <c r="BI153" s="534"/>
      <c r="BJ153" s="534"/>
      <c r="BK153" s="534"/>
      <c r="BL153" s="534"/>
      <c r="BM153" s="534"/>
      <c r="BN153" s="534"/>
      <c r="BO153" s="535">
        <f t="shared" si="61"/>
        <v>7966.666666666667</v>
      </c>
      <c r="BP153" s="536"/>
      <c r="BQ153" s="536"/>
      <c r="BR153" s="536"/>
      <c r="BS153" s="536"/>
      <c r="BT153" s="536"/>
      <c r="BU153" s="536"/>
      <c r="BV153" s="537"/>
      <c r="BW153" s="534"/>
      <c r="BX153" s="534"/>
      <c r="BY153" s="534"/>
      <c r="BZ153" s="534"/>
      <c r="CA153" s="534"/>
      <c r="CB153" s="534"/>
      <c r="CC153" s="534"/>
      <c r="CD153" s="534"/>
      <c r="CE153" s="534"/>
      <c r="CF153" s="534"/>
      <c r="CG153" s="534"/>
      <c r="CH153" s="534"/>
      <c r="CI153" s="534"/>
      <c r="CJ153" s="534"/>
      <c r="CK153" s="534"/>
      <c r="CL153" s="534"/>
      <c r="CM153" s="534"/>
      <c r="CN153" s="534"/>
      <c r="CO153" s="534"/>
      <c r="CP153" s="534"/>
      <c r="CQ153" s="534"/>
      <c r="CR153" s="534"/>
      <c r="CS153" s="534"/>
      <c r="CT153" s="534"/>
      <c r="CU153" s="534"/>
      <c r="CV153" s="530">
        <f t="shared" si="20"/>
        <v>66520.666666666672</v>
      </c>
      <c r="CW153" s="530"/>
      <c r="CX153" s="530"/>
      <c r="CY153" s="530"/>
      <c r="CZ153" s="530"/>
      <c r="DA153" s="530"/>
      <c r="DB153" s="530"/>
      <c r="DC153" s="530"/>
      <c r="DD153" s="530"/>
      <c r="DE153" s="538"/>
    </row>
    <row r="154" spans="1:109" s="2" customFormat="1" ht="23.25" customHeight="1">
      <c r="A154" s="522" t="s">
        <v>1214</v>
      </c>
      <c r="B154" s="523"/>
      <c r="C154" s="523"/>
      <c r="D154" s="523"/>
      <c r="E154" s="523"/>
      <c r="F154" s="523"/>
      <c r="G154" s="523"/>
      <c r="H154" s="523"/>
      <c r="I154" s="523"/>
      <c r="J154" s="523"/>
      <c r="K154" s="523"/>
      <c r="L154" s="523"/>
      <c r="M154" s="523"/>
      <c r="N154" s="523"/>
      <c r="O154" s="523"/>
      <c r="P154" s="524" t="s">
        <v>1259</v>
      </c>
      <c r="Q154" s="524"/>
      <c r="R154" s="524"/>
      <c r="S154" s="524"/>
      <c r="T154" s="524"/>
      <c r="U154" s="524"/>
      <c r="V154" s="524"/>
      <c r="W154" s="524"/>
      <c r="X154" s="524"/>
      <c r="Y154" s="524"/>
      <c r="Z154" s="524"/>
      <c r="AA154" s="524"/>
      <c r="AB154" s="524"/>
      <c r="AC154" s="524"/>
      <c r="AD154" s="525">
        <v>401</v>
      </c>
      <c r="AE154" s="525"/>
      <c r="AF154" s="525"/>
      <c r="AG154" s="526">
        <v>1</v>
      </c>
      <c r="AH154" s="526"/>
      <c r="AI154" s="526"/>
      <c r="AJ154" s="526"/>
      <c r="AK154" s="527">
        <v>6986</v>
      </c>
      <c r="AL154" s="528"/>
      <c r="AM154" s="528"/>
      <c r="AN154" s="528"/>
      <c r="AO154" s="528"/>
      <c r="AP154" s="529"/>
      <c r="AQ154" s="530">
        <f t="shared" si="18"/>
        <v>83832</v>
      </c>
      <c r="AR154" s="530"/>
      <c r="AS154" s="530"/>
      <c r="AT154" s="530"/>
      <c r="AU154" s="530"/>
      <c r="AV154" s="530"/>
      <c r="AW154" s="530"/>
      <c r="AX154" s="530"/>
      <c r="AY154" s="531"/>
      <c r="AZ154" s="532"/>
      <c r="BA154" s="532"/>
      <c r="BB154" s="532"/>
      <c r="BC154" s="532"/>
      <c r="BD154" s="532"/>
      <c r="BE154" s="532"/>
      <c r="BF154" s="533"/>
      <c r="BG154" s="534">
        <v>1746</v>
      </c>
      <c r="BH154" s="534"/>
      <c r="BI154" s="534"/>
      <c r="BJ154" s="534"/>
      <c r="BK154" s="534"/>
      <c r="BL154" s="534"/>
      <c r="BM154" s="534"/>
      <c r="BN154" s="534"/>
      <c r="BO154" s="535">
        <f t="shared" si="61"/>
        <v>11643.333333333334</v>
      </c>
      <c r="BP154" s="536"/>
      <c r="BQ154" s="536"/>
      <c r="BR154" s="536"/>
      <c r="BS154" s="536"/>
      <c r="BT154" s="536"/>
      <c r="BU154" s="536"/>
      <c r="BV154" s="537"/>
      <c r="BW154" s="534"/>
      <c r="BX154" s="534"/>
      <c r="BY154" s="534"/>
      <c r="BZ154" s="534"/>
      <c r="CA154" s="534"/>
      <c r="CB154" s="534"/>
      <c r="CC154" s="534"/>
      <c r="CD154" s="534"/>
      <c r="CE154" s="534"/>
      <c r="CF154" s="534"/>
      <c r="CG154" s="534"/>
      <c r="CH154" s="534"/>
      <c r="CI154" s="534"/>
      <c r="CJ154" s="534"/>
      <c r="CK154" s="534"/>
      <c r="CL154" s="534"/>
      <c r="CM154" s="534"/>
      <c r="CN154" s="534"/>
      <c r="CO154" s="534"/>
      <c r="CP154" s="534"/>
      <c r="CQ154" s="534"/>
      <c r="CR154" s="534"/>
      <c r="CS154" s="534"/>
      <c r="CT154" s="534"/>
      <c r="CU154" s="534"/>
      <c r="CV154" s="530">
        <f t="shared" si="20"/>
        <v>97221.333333333328</v>
      </c>
      <c r="CW154" s="530"/>
      <c r="CX154" s="530"/>
      <c r="CY154" s="530"/>
      <c r="CZ154" s="530"/>
      <c r="DA154" s="530"/>
      <c r="DB154" s="530"/>
      <c r="DC154" s="530"/>
      <c r="DD154" s="530"/>
      <c r="DE154" s="538"/>
    </row>
    <row r="155" spans="1:109" s="2" customFormat="1" ht="23.25" customHeight="1">
      <c r="A155" s="522" t="s">
        <v>1214</v>
      </c>
      <c r="B155" s="523"/>
      <c r="C155" s="523"/>
      <c r="D155" s="523"/>
      <c r="E155" s="523"/>
      <c r="F155" s="523"/>
      <c r="G155" s="523"/>
      <c r="H155" s="523"/>
      <c r="I155" s="523"/>
      <c r="J155" s="523"/>
      <c r="K155" s="523"/>
      <c r="L155" s="523"/>
      <c r="M155" s="523"/>
      <c r="N155" s="523"/>
      <c r="O155" s="523"/>
      <c r="P155" s="524" t="s">
        <v>1259</v>
      </c>
      <c r="Q155" s="524"/>
      <c r="R155" s="524"/>
      <c r="S155" s="524"/>
      <c r="T155" s="524"/>
      <c r="U155" s="524"/>
      <c r="V155" s="524"/>
      <c r="W155" s="524"/>
      <c r="X155" s="524"/>
      <c r="Y155" s="524"/>
      <c r="Z155" s="524"/>
      <c r="AA155" s="524"/>
      <c r="AB155" s="524"/>
      <c r="AC155" s="524"/>
      <c r="AD155" s="525">
        <v>401</v>
      </c>
      <c r="AE155" s="525"/>
      <c r="AF155" s="525"/>
      <c r="AG155" s="526">
        <v>1</v>
      </c>
      <c r="AH155" s="526"/>
      <c r="AI155" s="526"/>
      <c r="AJ155" s="526"/>
      <c r="AK155" s="527">
        <v>6770</v>
      </c>
      <c r="AL155" s="528"/>
      <c r="AM155" s="528"/>
      <c r="AN155" s="528"/>
      <c r="AO155" s="528"/>
      <c r="AP155" s="529"/>
      <c r="AQ155" s="530">
        <f t="shared" ref="AQ155:AQ163" si="62">AG155*AK155*12</f>
        <v>81240</v>
      </c>
      <c r="AR155" s="530"/>
      <c r="AS155" s="530"/>
      <c r="AT155" s="530"/>
      <c r="AU155" s="530"/>
      <c r="AV155" s="530"/>
      <c r="AW155" s="530"/>
      <c r="AX155" s="530"/>
      <c r="AY155" s="531"/>
      <c r="AZ155" s="532"/>
      <c r="BA155" s="532"/>
      <c r="BB155" s="532"/>
      <c r="BC155" s="532"/>
      <c r="BD155" s="532"/>
      <c r="BE155" s="532"/>
      <c r="BF155" s="533"/>
      <c r="BG155" s="534">
        <v>2324</v>
      </c>
      <c r="BH155" s="534"/>
      <c r="BI155" s="534"/>
      <c r="BJ155" s="534"/>
      <c r="BK155" s="534"/>
      <c r="BL155" s="534"/>
      <c r="BM155" s="534"/>
      <c r="BN155" s="534"/>
      <c r="BO155" s="535">
        <f t="shared" si="61"/>
        <v>11283.333333333332</v>
      </c>
      <c r="BP155" s="536"/>
      <c r="BQ155" s="536"/>
      <c r="BR155" s="536"/>
      <c r="BS155" s="536"/>
      <c r="BT155" s="536"/>
      <c r="BU155" s="536"/>
      <c r="BV155" s="537"/>
      <c r="BW155" s="534"/>
      <c r="BX155" s="534"/>
      <c r="BY155" s="534"/>
      <c r="BZ155" s="534"/>
      <c r="CA155" s="534"/>
      <c r="CB155" s="534"/>
      <c r="CC155" s="534"/>
      <c r="CD155" s="534"/>
      <c r="CE155" s="534"/>
      <c r="CF155" s="534"/>
      <c r="CG155" s="534"/>
      <c r="CH155" s="534"/>
      <c r="CI155" s="534"/>
      <c r="CJ155" s="534"/>
      <c r="CK155" s="534"/>
      <c r="CL155" s="534"/>
      <c r="CM155" s="534"/>
      <c r="CN155" s="534"/>
      <c r="CO155" s="534"/>
      <c r="CP155" s="534"/>
      <c r="CQ155" s="534"/>
      <c r="CR155" s="534"/>
      <c r="CS155" s="534"/>
      <c r="CT155" s="534"/>
      <c r="CU155" s="534"/>
      <c r="CV155" s="530">
        <f t="shared" ref="CV155:CV163" si="63">SUM(AQ155:CU155)</f>
        <v>94847.333333333328</v>
      </c>
      <c r="CW155" s="530"/>
      <c r="CX155" s="530"/>
      <c r="CY155" s="530"/>
      <c r="CZ155" s="530"/>
      <c r="DA155" s="530"/>
      <c r="DB155" s="530"/>
      <c r="DC155" s="530"/>
      <c r="DD155" s="530"/>
      <c r="DE155" s="538"/>
    </row>
    <row r="156" spans="1:109" s="2" customFormat="1" ht="23.25" customHeight="1">
      <c r="A156" s="522" t="s">
        <v>1214</v>
      </c>
      <c r="B156" s="523"/>
      <c r="C156" s="523"/>
      <c r="D156" s="523"/>
      <c r="E156" s="523"/>
      <c r="F156" s="523"/>
      <c r="G156" s="523"/>
      <c r="H156" s="523"/>
      <c r="I156" s="523"/>
      <c r="J156" s="523"/>
      <c r="K156" s="523"/>
      <c r="L156" s="523"/>
      <c r="M156" s="523"/>
      <c r="N156" s="523"/>
      <c r="O156" s="523"/>
      <c r="P156" s="524" t="s">
        <v>1259</v>
      </c>
      <c r="Q156" s="524"/>
      <c r="R156" s="524"/>
      <c r="S156" s="524"/>
      <c r="T156" s="524"/>
      <c r="U156" s="524"/>
      <c r="V156" s="524"/>
      <c r="W156" s="524"/>
      <c r="X156" s="524"/>
      <c r="Y156" s="524"/>
      <c r="Z156" s="524"/>
      <c r="AA156" s="524"/>
      <c r="AB156" s="524"/>
      <c r="AC156" s="524"/>
      <c r="AD156" s="525">
        <v>401</v>
      </c>
      <c r="AE156" s="525"/>
      <c r="AF156" s="525"/>
      <c r="AG156" s="526">
        <v>1</v>
      </c>
      <c r="AH156" s="526"/>
      <c r="AI156" s="526"/>
      <c r="AJ156" s="526"/>
      <c r="AK156" s="527">
        <v>6028</v>
      </c>
      <c r="AL156" s="528"/>
      <c r="AM156" s="528"/>
      <c r="AN156" s="528"/>
      <c r="AO156" s="528"/>
      <c r="AP156" s="529"/>
      <c r="AQ156" s="530">
        <f t="shared" si="62"/>
        <v>72336</v>
      </c>
      <c r="AR156" s="530"/>
      <c r="AS156" s="530"/>
      <c r="AT156" s="530"/>
      <c r="AU156" s="530"/>
      <c r="AV156" s="530"/>
      <c r="AW156" s="530"/>
      <c r="AX156" s="530"/>
      <c r="AY156" s="531"/>
      <c r="AZ156" s="532"/>
      <c r="BA156" s="532"/>
      <c r="BB156" s="532"/>
      <c r="BC156" s="532"/>
      <c r="BD156" s="532"/>
      <c r="BE156" s="532"/>
      <c r="BF156" s="533"/>
      <c r="BG156" s="534">
        <v>1506</v>
      </c>
      <c r="BH156" s="534"/>
      <c r="BI156" s="534"/>
      <c r="BJ156" s="534"/>
      <c r="BK156" s="534"/>
      <c r="BL156" s="534"/>
      <c r="BM156" s="534"/>
      <c r="BN156" s="534"/>
      <c r="BO156" s="535">
        <f t="shared" si="61"/>
        <v>10046.666666666666</v>
      </c>
      <c r="BP156" s="536"/>
      <c r="BQ156" s="536"/>
      <c r="BR156" s="536"/>
      <c r="BS156" s="536"/>
      <c r="BT156" s="536"/>
      <c r="BU156" s="536"/>
      <c r="BV156" s="537"/>
      <c r="BW156" s="534"/>
      <c r="BX156" s="534"/>
      <c r="BY156" s="534"/>
      <c r="BZ156" s="534"/>
      <c r="CA156" s="534"/>
      <c r="CB156" s="534"/>
      <c r="CC156" s="534"/>
      <c r="CD156" s="534"/>
      <c r="CE156" s="534"/>
      <c r="CF156" s="534"/>
      <c r="CG156" s="534"/>
      <c r="CH156" s="534"/>
      <c r="CI156" s="534"/>
      <c r="CJ156" s="534"/>
      <c r="CK156" s="534"/>
      <c r="CL156" s="534"/>
      <c r="CM156" s="534"/>
      <c r="CN156" s="534"/>
      <c r="CO156" s="534"/>
      <c r="CP156" s="534"/>
      <c r="CQ156" s="534"/>
      <c r="CR156" s="534"/>
      <c r="CS156" s="534"/>
      <c r="CT156" s="534"/>
      <c r="CU156" s="534"/>
      <c r="CV156" s="530">
        <f t="shared" si="63"/>
        <v>83888.666666666672</v>
      </c>
      <c r="CW156" s="530"/>
      <c r="CX156" s="530"/>
      <c r="CY156" s="530"/>
      <c r="CZ156" s="530"/>
      <c r="DA156" s="530"/>
      <c r="DB156" s="530"/>
      <c r="DC156" s="530"/>
      <c r="DD156" s="530"/>
      <c r="DE156" s="538"/>
    </row>
    <row r="157" spans="1:109" s="2" customFormat="1" ht="23.25" customHeight="1">
      <c r="A157" s="522" t="s">
        <v>1214</v>
      </c>
      <c r="B157" s="523"/>
      <c r="C157" s="523"/>
      <c r="D157" s="523"/>
      <c r="E157" s="523"/>
      <c r="F157" s="523"/>
      <c r="G157" s="523"/>
      <c r="H157" s="523"/>
      <c r="I157" s="523"/>
      <c r="J157" s="523"/>
      <c r="K157" s="523"/>
      <c r="L157" s="523"/>
      <c r="M157" s="523"/>
      <c r="N157" s="523"/>
      <c r="O157" s="523"/>
      <c r="P157" s="524" t="s">
        <v>1259</v>
      </c>
      <c r="Q157" s="524"/>
      <c r="R157" s="524"/>
      <c r="S157" s="524"/>
      <c r="T157" s="524"/>
      <c r="U157" s="524"/>
      <c r="V157" s="524"/>
      <c r="W157" s="524"/>
      <c r="X157" s="524"/>
      <c r="Y157" s="524"/>
      <c r="Z157" s="524"/>
      <c r="AA157" s="524"/>
      <c r="AB157" s="524"/>
      <c r="AC157" s="524"/>
      <c r="AD157" s="525">
        <v>401</v>
      </c>
      <c r="AE157" s="525"/>
      <c r="AF157" s="525"/>
      <c r="AG157" s="526">
        <v>1</v>
      </c>
      <c r="AH157" s="526"/>
      <c r="AI157" s="526"/>
      <c r="AJ157" s="526"/>
      <c r="AK157" s="527">
        <v>6490</v>
      </c>
      <c r="AL157" s="528"/>
      <c r="AM157" s="528"/>
      <c r="AN157" s="528"/>
      <c r="AO157" s="528"/>
      <c r="AP157" s="529"/>
      <c r="AQ157" s="530">
        <f t="shared" si="62"/>
        <v>77880</v>
      </c>
      <c r="AR157" s="530"/>
      <c r="AS157" s="530"/>
      <c r="AT157" s="530"/>
      <c r="AU157" s="530"/>
      <c r="AV157" s="530"/>
      <c r="AW157" s="530"/>
      <c r="AX157" s="530"/>
      <c r="AY157" s="531"/>
      <c r="AZ157" s="532"/>
      <c r="BA157" s="532"/>
      <c r="BB157" s="532"/>
      <c r="BC157" s="532"/>
      <c r="BD157" s="532"/>
      <c r="BE157" s="532"/>
      <c r="BF157" s="533"/>
      <c r="BG157" s="534">
        <v>1622</v>
      </c>
      <c r="BH157" s="534"/>
      <c r="BI157" s="534"/>
      <c r="BJ157" s="534"/>
      <c r="BK157" s="534"/>
      <c r="BL157" s="534"/>
      <c r="BM157" s="534"/>
      <c r="BN157" s="534"/>
      <c r="BO157" s="535">
        <f t="shared" si="61"/>
        <v>10816.666666666668</v>
      </c>
      <c r="BP157" s="536"/>
      <c r="BQ157" s="536"/>
      <c r="BR157" s="536"/>
      <c r="BS157" s="536"/>
      <c r="BT157" s="536"/>
      <c r="BU157" s="536"/>
      <c r="BV157" s="537"/>
      <c r="BW157" s="534"/>
      <c r="BX157" s="534"/>
      <c r="BY157" s="534"/>
      <c r="BZ157" s="534"/>
      <c r="CA157" s="534"/>
      <c r="CB157" s="534"/>
      <c r="CC157" s="534"/>
      <c r="CD157" s="534"/>
      <c r="CE157" s="534"/>
      <c r="CF157" s="534"/>
      <c r="CG157" s="534"/>
      <c r="CH157" s="534"/>
      <c r="CI157" s="534"/>
      <c r="CJ157" s="534"/>
      <c r="CK157" s="534"/>
      <c r="CL157" s="534"/>
      <c r="CM157" s="534"/>
      <c r="CN157" s="534"/>
      <c r="CO157" s="534"/>
      <c r="CP157" s="534"/>
      <c r="CQ157" s="534"/>
      <c r="CR157" s="534"/>
      <c r="CS157" s="534"/>
      <c r="CT157" s="534"/>
      <c r="CU157" s="534"/>
      <c r="CV157" s="530">
        <f t="shared" si="63"/>
        <v>90318.666666666672</v>
      </c>
      <c r="CW157" s="530"/>
      <c r="CX157" s="530"/>
      <c r="CY157" s="530"/>
      <c r="CZ157" s="530"/>
      <c r="DA157" s="530"/>
      <c r="DB157" s="530"/>
      <c r="DC157" s="530"/>
      <c r="DD157" s="530"/>
      <c r="DE157" s="538"/>
    </row>
    <row r="158" spans="1:109" s="2" customFormat="1" ht="23.25" customHeight="1">
      <c r="A158" s="522" t="s">
        <v>1260</v>
      </c>
      <c r="B158" s="523"/>
      <c r="C158" s="523"/>
      <c r="D158" s="523"/>
      <c r="E158" s="523"/>
      <c r="F158" s="523"/>
      <c r="G158" s="523"/>
      <c r="H158" s="523"/>
      <c r="I158" s="523"/>
      <c r="J158" s="523"/>
      <c r="K158" s="523"/>
      <c r="L158" s="523"/>
      <c r="M158" s="523"/>
      <c r="N158" s="523"/>
      <c r="O158" s="523"/>
      <c r="P158" s="524" t="s">
        <v>1259</v>
      </c>
      <c r="Q158" s="524"/>
      <c r="R158" s="524"/>
      <c r="S158" s="524"/>
      <c r="T158" s="524"/>
      <c r="U158" s="524"/>
      <c r="V158" s="524"/>
      <c r="W158" s="524"/>
      <c r="X158" s="524"/>
      <c r="Y158" s="524"/>
      <c r="Z158" s="524"/>
      <c r="AA158" s="524"/>
      <c r="AB158" s="524"/>
      <c r="AC158" s="524"/>
      <c r="AD158" s="525">
        <v>401</v>
      </c>
      <c r="AE158" s="525"/>
      <c r="AF158" s="525"/>
      <c r="AG158" s="526">
        <v>1</v>
      </c>
      <c r="AH158" s="526"/>
      <c r="AI158" s="526"/>
      <c r="AJ158" s="526"/>
      <c r="AK158" s="527">
        <v>5830</v>
      </c>
      <c r="AL158" s="528"/>
      <c r="AM158" s="528"/>
      <c r="AN158" s="528"/>
      <c r="AO158" s="528"/>
      <c r="AP158" s="529"/>
      <c r="AQ158" s="530">
        <f t="shared" si="62"/>
        <v>69960</v>
      </c>
      <c r="AR158" s="530"/>
      <c r="AS158" s="530"/>
      <c r="AT158" s="530"/>
      <c r="AU158" s="530"/>
      <c r="AV158" s="530"/>
      <c r="AW158" s="530"/>
      <c r="AX158" s="530"/>
      <c r="AY158" s="531"/>
      <c r="AZ158" s="532"/>
      <c r="BA158" s="532"/>
      <c r="BB158" s="532"/>
      <c r="BC158" s="532"/>
      <c r="BD158" s="532"/>
      <c r="BE158" s="532"/>
      <c r="BF158" s="533"/>
      <c r="BG158" s="534">
        <v>924</v>
      </c>
      <c r="BH158" s="534"/>
      <c r="BI158" s="534"/>
      <c r="BJ158" s="534"/>
      <c r="BK158" s="534"/>
      <c r="BL158" s="534"/>
      <c r="BM158" s="534"/>
      <c r="BN158" s="534"/>
      <c r="BO158" s="535">
        <f t="shared" ref="BO158:BO162" si="64">AQ158/360*50</f>
        <v>9716.6666666666679</v>
      </c>
      <c r="BP158" s="536"/>
      <c r="BQ158" s="536"/>
      <c r="BR158" s="536"/>
      <c r="BS158" s="536"/>
      <c r="BT158" s="536"/>
      <c r="BU158" s="536"/>
      <c r="BV158" s="537"/>
      <c r="BW158" s="534"/>
      <c r="BX158" s="534"/>
      <c r="BY158" s="534"/>
      <c r="BZ158" s="534"/>
      <c r="CA158" s="534"/>
      <c r="CB158" s="534"/>
      <c r="CC158" s="534"/>
      <c r="CD158" s="534"/>
      <c r="CE158" s="534"/>
      <c r="CF158" s="534"/>
      <c r="CG158" s="534"/>
      <c r="CH158" s="534"/>
      <c r="CI158" s="534"/>
      <c r="CJ158" s="534"/>
      <c r="CK158" s="534"/>
      <c r="CL158" s="534"/>
      <c r="CM158" s="534"/>
      <c r="CN158" s="534"/>
      <c r="CO158" s="534"/>
      <c r="CP158" s="534"/>
      <c r="CQ158" s="534"/>
      <c r="CR158" s="534"/>
      <c r="CS158" s="534"/>
      <c r="CT158" s="534"/>
      <c r="CU158" s="534"/>
      <c r="CV158" s="530">
        <f t="shared" si="63"/>
        <v>80600.666666666672</v>
      </c>
      <c r="CW158" s="530"/>
      <c r="CX158" s="530"/>
      <c r="CY158" s="530"/>
      <c r="CZ158" s="530"/>
      <c r="DA158" s="530"/>
      <c r="DB158" s="530"/>
      <c r="DC158" s="530"/>
      <c r="DD158" s="530"/>
      <c r="DE158" s="538"/>
    </row>
    <row r="159" spans="1:109" s="2" customFormat="1" ht="23.25" customHeight="1">
      <c r="A159" s="522" t="s">
        <v>1260</v>
      </c>
      <c r="B159" s="523"/>
      <c r="C159" s="523"/>
      <c r="D159" s="523"/>
      <c r="E159" s="523"/>
      <c r="F159" s="523"/>
      <c r="G159" s="523"/>
      <c r="H159" s="523"/>
      <c r="I159" s="523"/>
      <c r="J159" s="523"/>
      <c r="K159" s="523"/>
      <c r="L159" s="523"/>
      <c r="M159" s="523"/>
      <c r="N159" s="523"/>
      <c r="O159" s="523"/>
      <c r="P159" s="524" t="s">
        <v>1259</v>
      </c>
      <c r="Q159" s="524"/>
      <c r="R159" s="524"/>
      <c r="S159" s="524"/>
      <c r="T159" s="524"/>
      <c r="U159" s="524"/>
      <c r="V159" s="524"/>
      <c r="W159" s="524"/>
      <c r="X159" s="524"/>
      <c r="Y159" s="524"/>
      <c r="Z159" s="524"/>
      <c r="AA159" s="524"/>
      <c r="AB159" s="524"/>
      <c r="AC159" s="524"/>
      <c r="AD159" s="525">
        <v>401</v>
      </c>
      <c r="AE159" s="525"/>
      <c r="AF159" s="525"/>
      <c r="AG159" s="526">
        <v>1</v>
      </c>
      <c r="AH159" s="526"/>
      <c r="AI159" s="526"/>
      <c r="AJ159" s="526"/>
      <c r="AK159" s="527">
        <v>6136</v>
      </c>
      <c r="AL159" s="528"/>
      <c r="AM159" s="528"/>
      <c r="AN159" s="528"/>
      <c r="AO159" s="528"/>
      <c r="AP159" s="529"/>
      <c r="AQ159" s="530">
        <f t="shared" si="62"/>
        <v>73632</v>
      </c>
      <c r="AR159" s="530"/>
      <c r="AS159" s="530"/>
      <c r="AT159" s="530"/>
      <c r="AU159" s="530"/>
      <c r="AV159" s="530"/>
      <c r="AW159" s="530"/>
      <c r="AX159" s="530"/>
      <c r="AY159" s="531"/>
      <c r="AZ159" s="532"/>
      <c r="BA159" s="532"/>
      <c r="BB159" s="532"/>
      <c r="BC159" s="532"/>
      <c r="BD159" s="532"/>
      <c r="BE159" s="532"/>
      <c r="BF159" s="533"/>
      <c r="BG159" s="534">
        <v>1534</v>
      </c>
      <c r="BH159" s="534"/>
      <c r="BI159" s="534"/>
      <c r="BJ159" s="534"/>
      <c r="BK159" s="534"/>
      <c r="BL159" s="534"/>
      <c r="BM159" s="534"/>
      <c r="BN159" s="534"/>
      <c r="BO159" s="535">
        <f t="shared" si="64"/>
        <v>10226.666666666666</v>
      </c>
      <c r="BP159" s="536"/>
      <c r="BQ159" s="536"/>
      <c r="BR159" s="536"/>
      <c r="BS159" s="536"/>
      <c r="BT159" s="536"/>
      <c r="BU159" s="536"/>
      <c r="BV159" s="537"/>
      <c r="BW159" s="534"/>
      <c r="BX159" s="534"/>
      <c r="BY159" s="534"/>
      <c r="BZ159" s="534"/>
      <c r="CA159" s="534"/>
      <c r="CB159" s="534"/>
      <c r="CC159" s="534"/>
      <c r="CD159" s="534"/>
      <c r="CE159" s="534"/>
      <c r="CF159" s="534"/>
      <c r="CG159" s="534"/>
      <c r="CH159" s="534"/>
      <c r="CI159" s="534"/>
      <c r="CJ159" s="534"/>
      <c r="CK159" s="534"/>
      <c r="CL159" s="534"/>
      <c r="CM159" s="534"/>
      <c r="CN159" s="534"/>
      <c r="CO159" s="534"/>
      <c r="CP159" s="534"/>
      <c r="CQ159" s="534"/>
      <c r="CR159" s="534"/>
      <c r="CS159" s="534"/>
      <c r="CT159" s="534"/>
      <c r="CU159" s="534"/>
      <c r="CV159" s="530">
        <f t="shared" si="63"/>
        <v>85392.666666666672</v>
      </c>
      <c r="CW159" s="530"/>
      <c r="CX159" s="530"/>
      <c r="CY159" s="530"/>
      <c r="CZ159" s="530"/>
      <c r="DA159" s="530"/>
      <c r="DB159" s="530"/>
      <c r="DC159" s="530"/>
      <c r="DD159" s="530"/>
      <c r="DE159" s="538"/>
    </row>
    <row r="160" spans="1:109" s="2" customFormat="1" ht="23.25" customHeight="1">
      <c r="A160" s="522" t="s">
        <v>1261</v>
      </c>
      <c r="B160" s="523"/>
      <c r="C160" s="523"/>
      <c r="D160" s="523"/>
      <c r="E160" s="523"/>
      <c r="F160" s="523"/>
      <c r="G160" s="523"/>
      <c r="H160" s="523"/>
      <c r="I160" s="523"/>
      <c r="J160" s="523"/>
      <c r="K160" s="523"/>
      <c r="L160" s="523"/>
      <c r="M160" s="523"/>
      <c r="N160" s="523"/>
      <c r="O160" s="523"/>
      <c r="P160" s="524" t="s">
        <v>1259</v>
      </c>
      <c r="Q160" s="524"/>
      <c r="R160" s="524"/>
      <c r="S160" s="524"/>
      <c r="T160" s="524"/>
      <c r="U160" s="524"/>
      <c r="V160" s="524"/>
      <c r="W160" s="524"/>
      <c r="X160" s="524"/>
      <c r="Y160" s="524"/>
      <c r="Z160" s="524"/>
      <c r="AA160" s="524"/>
      <c r="AB160" s="524"/>
      <c r="AC160" s="524"/>
      <c r="AD160" s="525">
        <v>401</v>
      </c>
      <c r="AE160" s="525"/>
      <c r="AF160" s="525"/>
      <c r="AG160" s="526">
        <v>1</v>
      </c>
      <c r="AH160" s="526"/>
      <c r="AI160" s="526"/>
      <c r="AJ160" s="526"/>
      <c r="AK160" s="527">
        <v>4114</v>
      </c>
      <c r="AL160" s="528"/>
      <c r="AM160" s="528"/>
      <c r="AN160" s="528"/>
      <c r="AO160" s="528"/>
      <c r="AP160" s="529"/>
      <c r="AQ160" s="530">
        <f t="shared" si="62"/>
        <v>49368</v>
      </c>
      <c r="AR160" s="530"/>
      <c r="AS160" s="530"/>
      <c r="AT160" s="530"/>
      <c r="AU160" s="530"/>
      <c r="AV160" s="530"/>
      <c r="AW160" s="530"/>
      <c r="AX160" s="530"/>
      <c r="AY160" s="531"/>
      <c r="AZ160" s="532"/>
      <c r="BA160" s="532"/>
      <c r="BB160" s="532"/>
      <c r="BC160" s="532"/>
      <c r="BD160" s="532"/>
      <c r="BE160" s="532"/>
      <c r="BF160" s="533"/>
      <c r="BG160" s="534">
        <v>1028</v>
      </c>
      <c r="BH160" s="534"/>
      <c r="BI160" s="534"/>
      <c r="BJ160" s="534"/>
      <c r="BK160" s="534"/>
      <c r="BL160" s="534"/>
      <c r="BM160" s="534"/>
      <c r="BN160" s="534"/>
      <c r="BO160" s="535">
        <f t="shared" si="64"/>
        <v>6856.6666666666661</v>
      </c>
      <c r="BP160" s="536"/>
      <c r="BQ160" s="536"/>
      <c r="BR160" s="536"/>
      <c r="BS160" s="536"/>
      <c r="BT160" s="536"/>
      <c r="BU160" s="536"/>
      <c r="BV160" s="537"/>
      <c r="BW160" s="534"/>
      <c r="BX160" s="534"/>
      <c r="BY160" s="534"/>
      <c r="BZ160" s="534"/>
      <c r="CA160" s="534"/>
      <c r="CB160" s="534"/>
      <c r="CC160" s="534"/>
      <c r="CD160" s="534"/>
      <c r="CE160" s="534"/>
      <c r="CF160" s="534"/>
      <c r="CG160" s="534"/>
      <c r="CH160" s="534"/>
      <c r="CI160" s="534"/>
      <c r="CJ160" s="534"/>
      <c r="CK160" s="534"/>
      <c r="CL160" s="534"/>
      <c r="CM160" s="534"/>
      <c r="CN160" s="534"/>
      <c r="CO160" s="534"/>
      <c r="CP160" s="534"/>
      <c r="CQ160" s="534"/>
      <c r="CR160" s="534"/>
      <c r="CS160" s="534"/>
      <c r="CT160" s="534"/>
      <c r="CU160" s="534"/>
      <c r="CV160" s="530">
        <f t="shared" si="63"/>
        <v>57252.666666666664</v>
      </c>
      <c r="CW160" s="530"/>
      <c r="CX160" s="530"/>
      <c r="CY160" s="530"/>
      <c r="CZ160" s="530"/>
      <c r="DA160" s="530"/>
      <c r="DB160" s="530"/>
      <c r="DC160" s="530"/>
      <c r="DD160" s="530"/>
      <c r="DE160" s="538"/>
    </row>
    <row r="161" spans="1:109" s="2" customFormat="1" ht="23.25" customHeight="1">
      <c r="A161" s="522" t="s">
        <v>1203</v>
      </c>
      <c r="B161" s="523"/>
      <c r="C161" s="523"/>
      <c r="D161" s="523"/>
      <c r="E161" s="523"/>
      <c r="F161" s="523"/>
      <c r="G161" s="523"/>
      <c r="H161" s="523"/>
      <c r="I161" s="523"/>
      <c r="J161" s="523"/>
      <c r="K161" s="523"/>
      <c r="L161" s="523"/>
      <c r="M161" s="523"/>
      <c r="N161" s="523"/>
      <c r="O161" s="523"/>
      <c r="P161" s="524" t="s">
        <v>1259</v>
      </c>
      <c r="Q161" s="524"/>
      <c r="R161" s="524"/>
      <c r="S161" s="524"/>
      <c r="T161" s="524"/>
      <c r="U161" s="524"/>
      <c r="V161" s="524"/>
      <c r="W161" s="524"/>
      <c r="X161" s="524"/>
      <c r="Y161" s="524"/>
      <c r="Z161" s="524"/>
      <c r="AA161" s="524"/>
      <c r="AB161" s="524"/>
      <c r="AC161" s="524"/>
      <c r="AD161" s="525">
        <v>401</v>
      </c>
      <c r="AE161" s="525"/>
      <c r="AF161" s="525"/>
      <c r="AG161" s="526">
        <v>1</v>
      </c>
      <c r="AH161" s="526"/>
      <c r="AI161" s="526"/>
      <c r="AJ161" s="526"/>
      <c r="AK161" s="527">
        <v>4906</v>
      </c>
      <c r="AL161" s="528"/>
      <c r="AM161" s="528"/>
      <c r="AN161" s="528"/>
      <c r="AO161" s="528"/>
      <c r="AP161" s="529"/>
      <c r="AQ161" s="530">
        <f t="shared" si="62"/>
        <v>58872</v>
      </c>
      <c r="AR161" s="530"/>
      <c r="AS161" s="530"/>
      <c r="AT161" s="530"/>
      <c r="AU161" s="530"/>
      <c r="AV161" s="530"/>
      <c r="AW161" s="530"/>
      <c r="AX161" s="530"/>
      <c r="AY161" s="531"/>
      <c r="AZ161" s="532"/>
      <c r="BA161" s="532"/>
      <c r="BB161" s="532"/>
      <c r="BC161" s="532"/>
      <c r="BD161" s="532"/>
      <c r="BE161" s="532"/>
      <c r="BF161" s="533"/>
      <c r="BG161" s="534">
        <v>736</v>
      </c>
      <c r="BH161" s="534"/>
      <c r="BI161" s="534"/>
      <c r="BJ161" s="534"/>
      <c r="BK161" s="534"/>
      <c r="BL161" s="534"/>
      <c r="BM161" s="534"/>
      <c r="BN161" s="534"/>
      <c r="BO161" s="535">
        <f t="shared" si="64"/>
        <v>8176.666666666667</v>
      </c>
      <c r="BP161" s="536"/>
      <c r="BQ161" s="536"/>
      <c r="BR161" s="536"/>
      <c r="BS161" s="536"/>
      <c r="BT161" s="536"/>
      <c r="BU161" s="536"/>
      <c r="BV161" s="537"/>
      <c r="BW161" s="534"/>
      <c r="BX161" s="534"/>
      <c r="BY161" s="534"/>
      <c r="BZ161" s="534"/>
      <c r="CA161" s="534"/>
      <c r="CB161" s="534"/>
      <c r="CC161" s="534"/>
      <c r="CD161" s="534"/>
      <c r="CE161" s="534"/>
      <c r="CF161" s="534"/>
      <c r="CG161" s="534"/>
      <c r="CH161" s="534"/>
      <c r="CI161" s="534"/>
      <c r="CJ161" s="534"/>
      <c r="CK161" s="534"/>
      <c r="CL161" s="534"/>
      <c r="CM161" s="534"/>
      <c r="CN161" s="534"/>
      <c r="CO161" s="534"/>
      <c r="CP161" s="534"/>
      <c r="CQ161" s="534"/>
      <c r="CR161" s="534"/>
      <c r="CS161" s="534"/>
      <c r="CT161" s="534"/>
      <c r="CU161" s="534"/>
      <c r="CV161" s="530">
        <f t="shared" si="63"/>
        <v>67784.666666666672</v>
      </c>
      <c r="CW161" s="530"/>
      <c r="CX161" s="530"/>
      <c r="CY161" s="530"/>
      <c r="CZ161" s="530"/>
      <c r="DA161" s="530"/>
      <c r="DB161" s="530"/>
      <c r="DC161" s="530"/>
      <c r="DD161" s="530"/>
      <c r="DE161" s="538"/>
    </row>
    <row r="162" spans="1:109" s="2" customFormat="1" ht="23.25" customHeight="1">
      <c r="A162" s="522" t="s">
        <v>1248</v>
      </c>
      <c r="B162" s="523"/>
      <c r="C162" s="523"/>
      <c r="D162" s="523"/>
      <c r="E162" s="523"/>
      <c r="F162" s="523"/>
      <c r="G162" s="523"/>
      <c r="H162" s="523"/>
      <c r="I162" s="523"/>
      <c r="J162" s="523"/>
      <c r="K162" s="523"/>
      <c r="L162" s="523"/>
      <c r="M162" s="523"/>
      <c r="N162" s="523"/>
      <c r="O162" s="523"/>
      <c r="P162" s="524" t="s">
        <v>1262</v>
      </c>
      <c r="Q162" s="524"/>
      <c r="R162" s="524"/>
      <c r="S162" s="524"/>
      <c r="T162" s="524"/>
      <c r="U162" s="524"/>
      <c r="V162" s="524"/>
      <c r="W162" s="524"/>
      <c r="X162" s="524"/>
      <c r="Y162" s="524"/>
      <c r="Z162" s="524"/>
      <c r="AA162" s="524"/>
      <c r="AB162" s="524"/>
      <c r="AC162" s="524"/>
      <c r="AD162" s="525">
        <v>401</v>
      </c>
      <c r="AE162" s="525"/>
      <c r="AF162" s="525"/>
      <c r="AG162" s="526">
        <v>3</v>
      </c>
      <c r="AH162" s="526"/>
      <c r="AI162" s="526"/>
      <c r="AJ162" s="526"/>
      <c r="AK162" s="527">
        <v>7654</v>
      </c>
      <c r="AL162" s="528"/>
      <c r="AM162" s="528"/>
      <c r="AN162" s="528"/>
      <c r="AO162" s="528"/>
      <c r="AP162" s="529"/>
      <c r="AQ162" s="530">
        <f t="shared" si="62"/>
        <v>275544</v>
      </c>
      <c r="AR162" s="530"/>
      <c r="AS162" s="530"/>
      <c r="AT162" s="530"/>
      <c r="AU162" s="530"/>
      <c r="AV162" s="530"/>
      <c r="AW162" s="530"/>
      <c r="AX162" s="530"/>
      <c r="AY162" s="531"/>
      <c r="AZ162" s="532"/>
      <c r="BA162" s="532"/>
      <c r="BB162" s="532"/>
      <c r="BC162" s="532"/>
      <c r="BD162" s="532"/>
      <c r="BE162" s="532"/>
      <c r="BF162" s="533"/>
      <c r="BG162" s="534">
        <v>5742</v>
      </c>
      <c r="BH162" s="534"/>
      <c r="BI162" s="534"/>
      <c r="BJ162" s="534"/>
      <c r="BK162" s="534"/>
      <c r="BL162" s="534"/>
      <c r="BM162" s="534"/>
      <c r="BN162" s="534"/>
      <c r="BO162" s="535">
        <f t="shared" si="64"/>
        <v>38270</v>
      </c>
      <c r="BP162" s="536"/>
      <c r="BQ162" s="536"/>
      <c r="BR162" s="536"/>
      <c r="BS162" s="536"/>
      <c r="BT162" s="536"/>
      <c r="BU162" s="536"/>
      <c r="BV162" s="537"/>
      <c r="BW162" s="534"/>
      <c r="BX162" s="534"/>
      <c r="BY162" s="534"/>
      <c r="BZ162" s="534"/>
      <c r="CA162" s="534"/>
      <c r="CB162" s="534"/>
      <c r="CC162" s="534"/>
      <c r="CD162" s="534"/>
      <c r="CE162" s="534"/>
      <c r="CF162" s="534"/>
      <c r="CG162" s="534"/>
      <c r="CH162" s="534"/>
      <c r="CI162" s="534"/>
      <c r="CJ162" s="534"/>
      <c r="CK162" s="534"/>
      <c r="CL162" s="534"/>
      <c r="CM162" s="534"/>
      <c r="CN162" s="534"/>
      <c r="CO162" s="534"/>
      <c r="CP162" s="534"/>
      <c r="CQ162" s="534"/>
      <c r="CR162" s="534"/>
      <c r="CS162" s="534"/>
      <c r="CT162" s="534"/>
      <c r="CU162" s="534"/>
      <c r="CV162" s="530">
        <f t="shared" si="63"/>
        <v>319556</v>
      </c>
      <c r="CW162" s="530"/>
      <c r="CX162" s="530"/>
      <c r="CY162" s="530"/>
      <c r="CZ162" s="530"/>
      <c r="DA162" s="530"/>
      <c r="DB162" s="530"/>
      <c r="DC162" s="530"/>
      <c r="DD162" s="530"/>
      <c r="DE162" s="538"/>
    </row>
    <row r="163" spans="1:109" s="2" customFormat="1" ht="23.25" customHeight="1">
      <c r="A163" s="522" t="s">
        <v>1263</v>
      </c>
      <c r="B163" s="523"/>
      <c r="C163" s="523"/>
      <c r="D163" s="523"/>
      <c r="E163" s="523"/>
      <c r="F163" s="523"/>
      <c r="G163" s="523"/>
      <c r="H163" s="523"/>
      <c r="I163" s="523"/>
      <c r="J163" s="523"/>
      <c r="K163" s="523"/>
      <c r="L163" s="523"/>
      <c r="M163" s="523"/>
      <c r="N163" s="523"/>
      <c r="O163" s="523"/>
      <c r="P163" s="524" t="s">
        <v>1262</v>
      </c>
      <c r="Q163" s="524"/>
      <c r="R163" s="524"/>
      <c r="S163" s="524"/>
      <c r="T163" s="524"/>
      <c r="U163" s="524"/>
      <c r="V163" s="524"/>
      <c r="W163" s="524"/>
      <c r="X163" s="524"/>
      <c r="Y163" s="524"/>
      <c r="Z163" s="524"/>
      <c r="AA163" s="524"/>
      <c r="AB163" s="524"/>
      <c r="AC163" s="524"/>
      <c r="AD163" s="525">
        <v>401</v>
      </c>
      <c r="AE163" s="525"/>
      <c r="AF163" s="525"/>
      <c r="AG163" s="526">
        <v>5</v>
      </c>
      <c r="AH163" s="526"/>
      <c r="AI163" s="526"/>
      <c r="AJ163" s="526"/>
      <c r="AK163" s="527">
        <v>6490</v>
      </c>
      <c r="AL163" s="528"/>
      <c r="AM163" s="528"/>
      <c r="AN163" s="528"/>
      <c r="AO163" s="528"/>
      <c r="AP163" s="529"/>
      <c r="AQ163" s="530">
        <f t="shared" si="62"/>
        <v>389400</v>
      </c>
      <c r="AR163" s="530"/>
      <c r="AS163" s="530"/>
      <c r="AT163" s="530"/>
      <c r="AU163" s="530"/>
      <c r="AV163" s="530"/>
      <c r="AW163" s="530"/>
      <c r="AX163" s="530"/>
      <c r="AY163" s="531"/>
      <c r="AZ163" s="532"/>
      <c r="BA163" s="532"/>
      <c r="BB163" s="532"/>
      <c r="BC163" s="532"/>
      <c r="BD163" s="532"/>
      <c r="BE163" s="532"/>
      <c r="BF163" s="533"/>
      <c r="BG163" s="534">
        <v>8110</v>
      </c>
      <c r="BH163" s="534"/>
      <c r="BI163" s="534"/>
      <c r="BJ163" s="534"/>
      <c r="BK163" s="534"/>
      <c r="BL163" s="534"/>
      <c r="BM163" s="534"/>
      <c r="BN163" s="534"/>
      <c r="BO163" s="535">
        <f t="shared" ref="BO163" si="65">AQ163/360*50</f>
        <v>54083.333333333336</v>
      </c>
      <c r="BP163" s="536"/>
      <c r="BQ163" s="536"/>
      <c r="BR163" s="536"/>
      <c r="BS163" s="536"/>
      <c r="BT163" s="536"/>
      <c r="BU163" s="536"/>
      <c r="BV163" s="537"/>
      <c r="BW163" s="534"/>
      <c r="BX163" s="534"/>
      <c r="BY163" s="534"/>
      <c r="BZ163" s="534"/>
      <c r="CA163" s="534"/>
      <c r="CB163" s="534"/>
      <c r="CC163" s="534"/>
      <c r="CD163" s="534"/>
      <c r="CE163" s="534"/>
      <c r="CF163" s="534"/>
      <c r="CG163" s="534"/>
      <c r="CH163" s="534"/>
      <c r="CI163" s="534"/>
      <c r="CJ163" s="534"/>
      <c r="CK163" s="534"/>
      <c r="CL163" s="534"/>
      <c r="CM163" s="534"/>
      <c r="CN163" s="534"/>
      <c r="CO163" s="534"/>
      <c r="CP163" s="534"/>
      <c r="CQ163" s="534"/>
      <c r="CR163" s="534"/>
      <c r="CS163" s="534"/>
      <c r="CT163" s="534"/>
      <c r="CU163" s="534"/>
      <c r="CV163" s="530">
        <f t="shared" si="63"/>
        <v>451593.33333333331</v>
      </c>
      <c r="CW163" s="530"/>
      <c r="CX163" s="530"/>
      <c r="CY163" s="530"/>
      <c r="CZ163" s="530"/>
      <c r="DA163" s="530"/>
      <c r="DB163" s="530"/>
      <c r="DC163" s="530"/>
      <c r="DD163" s="530"/>
      <c r="DE163" s="538"/>
    </row>
    <row r="164" spans="1:109" s="2" customFormat="1" ht="23.25" customHeight="1">
      <c r="A164" s="522" t="s">
        <v>1248</v>
      </c>
      <c r="B164" s="523"/>
      <c r="C164" s="523"/>
      <c r="D164" s="523"/>
      <c r="E164" s="523"/>
      <c r="F164" s="523"/>
      <c r="G164" s="523"/>
      <c r="H164" s="523"/>
      <c r="I164" s="523"/>
      <c r="J164" s="523"/>
      <c r="K164" s="523"/>
      <c r="L164" s="523"/>
      <c r="M164" s="523"/>
      <c r="N164" s="523"/>
      <c r="O164" s="523"/>
      <c r="P164" s="524" t="s">
        <v>1262</v>
      </c>
      <c r="Q164" s="524"/>
      <c r="R164" s="524"/>
      <c r="S164" s="524"/>
      <c r="T164" s="524"/>
      <c r="U164" s="524"/>
      <c r="V164" s="524"/>
      <c r="W164" s="524"/>
      <c r="X164" s="524"/>
      <c r="Y164" s="524"/>
      <c r="Z164" s="524"/>
      <c r="AA164" s="524"/>
      <c r="AB164" s="524"/>
      <c r="AC164" s="524"/>
      <c r="AD164" s="525">
        <v>401</v>
      </c>
      <c r="AE164" s="525"/>
      <c r="AF164" s="525"/>
      <c r="AG164" s="526">
        <v>1</v>
      </c>
      <c r="AH164" s="526"/>
      <c r="AI164" s="526"/>
      <c r="AJ164" s="526"/>
      <c r="AK164" s="527">
        <v>6156</v>
      </c>
      <c r="AL164" s="528"/>
      <c r="AM164" s="528"/>
      <c r="AN164" s="528"/>
      <c r="AO164" s="528"/>
      <c r="AP164" s="529"/>
      <c r="AQ164" s="530">
        <f t="shared" si="7"/>
        <v>73872</v>
      </c>
      <c r="AR164" s="530"/>
      <c r="AS164" s="530"/>
      <c r="AT164" s="530"/>
      <c r="AU164" s="530"/>
      <c r="AV164" s="530"/>
      <c r="AW164" s="530"/>
      <c r="AX164" s="530"/>
      <c r="AY164" s="531"/>
      <c r="AZ164" s="532"/>
      <c r="BA164" s="532"/>
      <c r="BB164" s="532"/>
      <c r="BC164" s="532"/>
      <c r="BD164" s="532"/>
      <c r="BE164" s="532"/>
      <c r="BF164" s="533"/>
      <c r="BG164" s="534">
        <v>1540</v>
      </c>
      <c r="BH164" s="534"/>
      <c r="BI164" s="534"/>
      <c r="BJ164" s="534"/>
      <c r="BK164" s="534"/>
      <c r="BL164" s="534"/>
      <c r="BM164" s="534"/>
      <c r="BN164" s="534"/>
      <c r="BO164" s="535">
        <f t="shared" si="9"/>
        <v>10260</v>
      </c>
      <c r="BP164" s="536"/>
      <c r="BQ164" s="536"/>
      <c r="BR164" s="536"/>
      <c r="BS164" s="536"/>
      <c r="BT164" s="536"/>
      <c r="BU164" s="536"/>
      <c r="BV164" s="537"/>
      <c r="BW164" s="534"/>
      <c r="BX164" s="534"/>
      <c r="BY164" s="534"/>
      <c r="BZ164" s="534"/>
      <c r="CA164" s="534"/>
      <c r="CB164" s="534"/>
      <c r="CC164" s="534"/>
      <c r="CD164" s="534"/>
      <c r="CE164" s="534"/>
      <c r="CF164" s="534"/>
      <c r="CG164" s="534"/>
      <c r="CH164" s="534"/>
      <c r="CI164" s="534"/>
      <c r="CJ164" s="534"/>
      <c r="CK164" s="534"/>
      <c r="CL164" s="534"/>
      <c r="CM164" s="534"/>
      <c r="CN164" s="534"/>
      <c r="CO164" s="534"/>
      <c r="CP164" s="534"/>
      <c r="CQ164" s="534"/>
      <c r="CR164" s="534"/>
      <c r="CS164" s="534"/>
      <c r="CT164" s="534"/>
      <c r="CU164" s="534"/>
      <c r="CV164" s="530">
        <f t="shared" si="8"/>
        <v>85672</v>
      </c>
      <c r="CW164" s="530"/>
      <c r="CX164" s="530"/>
      <c r="CY164" s="530"/>
      <c r="CZ164" s="530"/>
      <c r="DA164" s="530"/>
      <c r="DB164" s="530"/>
      <c r="DC164" s="530"/>
      <c r="DD164" s="530"/>
      <c r="DE164" s="538"/>
    </row>
    <row r="165" spans="1:109" s="2" customFormat="1" ht="23.25" customHeight="1">
      <c r="A165" s="522" t="s">
        <v>1263</v>
      </c>
      <c r="B165" s="523"/>
      <c r="C165" s="523"/>
      <c r="D165" s="523"/>
      <c r="E165" s="523"/>
      <c r="F165" s="523"/>
      <c r="G165" s="523"/>
      <c r="H165" s="523"/>
      <c r="I165" s="523"/>
      <c r="J165" s="523"/>
      <c r="K165" s="523"/>
      <c r="L165" s="523"/>
      <c r="M165" s="523"/>
      <c r="N165" s="523"/>
      <c r="O165" s="523"/>
      <c r="P165" s="524" t="s">
        <v>1262</v>
      </c>
      <c r="Q165" s="524"/>
      <c r="R165" s="524"/>
      <c r="S165" s="524"/>
      <c r="T165" s="524"/>
      <c r="U165" s="524"/>
      <c r="V165" s="524"/>
      <c r="W165" s="524"/>
      <c r="X165" s="524"/>
      <c r="Y165" s="524"/>
      <c r="Z165" s="524"/>
      <c r="AA165" s="524"/>
      <c r="AB165" s="524"/>
      <c r="AC165" s="524"/>
      <c r="AD165" s="525">
        <v>401</v>
      </c>
      <c r="AE165" s="525"/>
      <c r="AF165" s="525"/>
      <c r="AG165" s="526">
        <v>2</v>
      </c>
      <c r="AH165" s="526"/>
      <c r="AI165" s="526"/>
      <c r="AJ165" s="526"/>
      <c r="AK165" s="527">
        <v>5408</v>
      </c>
      <c r="AL165" s="528"/>
      <c r="AM165" s="528"/>
      <c r="AN165" s="528"/>
      <c r="AO165" s="528"/>
      <c r="AP165" s="529"/>
      <c r="AQ165" s="530">
        <f t="shared" ref="AQ165:AQ235" si="66">AG165*AK165*12</f>
        <v>129792</v>
      </c>
      <c r="AR165" s="530"/>
      <c r="AS165" s="530"/>
      <c r="AT165" s="530"/>
      <c r="AU165" s="530"/>
      <c r="AV165" s="530"/>
      <c r="AW165" s="530"/>
      <c r="AX165" s="530"/>
      <c r="AY165" s="531"/>
      <c r="AZ165" s="532"/>
      <c r="BA165" s="532"/>
      <c r="BB165" s="532"/>
      <c r="BC165" s="532"/>
      <c r="BD165" s="532"/>
      <c r="BE165" s="532"/>
      <c r="BF165" s="533"/>
      <c r="BG165" s="534">
        <v>2704</v>
      </c>
      <c r="BH165" s="534"/>
      <c r="BI165" s="534"/>
      <c r="BJ165" s="534"/>
      <c r="BK165" s="534"/>
      <c r="BL165" s="534"/>
      <c r="BM165" s="534"/>
      <c r="BN165" s="534"/>
      <c r="BO165" s="535">
        <f t="shared" ref="BO165:BO235" si="67">AQ165/360*50</f>
        <v>18026.666666666668</v>
      </c>
      <c r="BP165" s="536"/>
      <c r="BQ165" s="536"/>
      <c r="BR165" s="536"/>
      <c r="BS165" s="536"/>
      <c r="BT165" s="536"/>
      <c r="BU165" s="536"/>
      <c r="BV165" s="537"/>
      <c r="BW165" s="534"/>
      <c r="BX165" s="534"/>
      <c r="BY165" s="534"/>
      <c r="BZ165" s="534"/>
      <c r="CA165" s="534"/>
      <c r="CB165" s="534"/>
      <c r="CC165" s="534"/>
      <c r="CD165" s="534"/>
      <c r="CE165" s="534"/>
      <c r="CF165" s="534"/>
      <c r="CG165" s="534"/>
      <c r="CH165" s="534"/>
      <c r="CI165" s="534"/>
      <c r="CJ165" s="534"/>
      <c r="CK165" s="534"/>
      <c r="CL165" s="534"/>
      <c r="CM165" s="534"/>
      <c r="CN165" s="534"/>
      <c r="CO165" s="534"/>
      <c r="CP165" s="534"/>
      <c r="CQ165" s="534"/>
      <c r="CR165" s="534"/>
      <c r="CS165" s="534"/>
      <c r="CT165" s="534"/>
      <c r="CU165" s="534"/>
      <c r="CV165" s="530">
        <f t="shared" ref="CV165:CV235" si="68">SUM(AQ165:CU165)</f>
        <v>150522.66666666666</v>
      </c>
      <c r="CW165" s="530"/>
      <c r="CX165" s="530"/>
      <c r="CY165" s="530"/>
      <c r="CZ165" s="530"/>
      <c r="DA165" s="530"/>
      <c r="DB165" s="530"/>
      <c r="DC165" s="530"/>
      <c r="DD165" s="530"/>
      <c r="DE165" s="538"/>
    </row>
    <row r="166" spans="1:109" s="2" customFormat="1" ht="23.25" customHeight="1">
      <c r="A166" s="522" t="s">
        <v>1248</v>
      </c>
      <c r="B166" s="523"/>
      <c r="C166" s="523"/>
      <c r="D166" s="523"/>
      <c r="E166" s="523"/>
      <c r="F166" s="523"/>
      <c r="G166" s="523"/>
      <c r="H166" s="523"/>
      <c r="I166" s="523"/>
      <c r="J166" s="523"/>
      <c r="K166" s="523"/>
      <c r="L166" s="523"/>
      <c r="M166" s="523"/>
      <c r="N166" s="523"/>
      <c r="O166" s="523"/>
      <c r="P166" s="524" t="s">
        <v>1262</v>
      </c>
      <c r="Q166" s="524"/>
      <c r="R166" s="524"/>
      <c r="S166" s="524"/>
      <c r="T166" s="524"/>
      <c r="U166" s="524"/>
      <c r="V166" s="524"/>
      <c r="W166" s="524"/>
      <c r="X166" s="524"/>
      <c r="Y166" s="524"/>
      <c r="Z166" s="524"/>
      <c r="AA166" s="524"/>
      <c r="AB166" s="524"/>
      <c r="AC166" s="524"/>
      <c r="AD166" s="525">
        <v>401</v>
      </c>
      <c r="AE166" s="525"/>
      <c r="AF166" s="525"/>
      <c r="AG166" s="526">
        <v>1</v>
      </c>
      <c r="AH166" s="526"/>
      <c r="AI166" s="526"/>
      <c r="AJ166" s="526"/>
      <c r="AK166" s="527">
        <v>10840</v>
      </c>
      <c r="AL166" s="528"/>
      <c r="AM166" s="528"/>
      <c r="AN166" s="528"/>
      <c r="AO166" s="528"/>
      <c r="AP166" s="529"/>
      <c r="AQ166" s="530">
        <f t="shared" ref="AQ166" si="69">AG166*AK166*12</f>
        <v>130080</v>
      </c>
      <c r="AR166" s="530"/>
      <c r="AS166" s="530"/>
      <c r="AT166" s="530"/>
      <c r="AU166" s="530"/>
      <c r="AV166" s="530"/>
      <c r="AW166" s="530"/>
      <c r="AX166" s="530"/>
      <c r="AY166" s="531"/>
      <c r="AZ166" s="532"/>
      <c r="BA166" s="532"/>
      <c r="BB166" s="532"/>
      <c r="BC166" s="532"/>
      <c r="BD166" s="532"/>
      <c r="BE166" s="532"/>
      <c r="BF166" s="533"/>
      <c r="BG166" s="534">
        <v>2710</v>
      </c>
      <c r="BH166" s="534"/>
      <c r="BI166" s="534"/>
      <c r="BJ166" s="534"/>
      <c r="BK166" s="534"/>
      <c r="BL166" s="534"/>
      <c r="BM166" s="534"/>
      <c r="BN166" s="534"/>
      <c r="BO166" s="535">
        <f t="shared" ref="BO166" si="70">AQ166/360*50</f>
        <v>18066.666666666664</v>
      </c>
      <c r="BP166" s="536"/>
      <c r="BQ166" s="536"/>
      <c r="BR166" s="536"/>
      <c r="BS166" s="536"/>
      <c r="BT166" s="536"/>
      <c r="BU166" s="536"/>
      <c r="BV166" s="537"/>
      <c r="BW166" s="534"/>
      <c r="BX166" s="534"/>
      <c r="BY166" s="534"/>
      <c r="BZ166" s="534"/>
      <c r="CA166" s="534"/>
      <c r="CB166" s="534"/>
      <c r="CC166" s="534"/>
      <c r="CD166" s="534"/>
      <c r="CE166" s="534"/>
      <c r="CF166" s="534"/>
      <c r="CG166" s="534"/>
      <c r="CH166" s="534"/>
      <c r="CI166" s="534"/>
      <c r="CJ166" s="534"/>
      <c r="CK166" s="534"/>
      <c r="CL166" s="534"/>
      <c r="CM166" s="534"/>
      <c r="CN166" s="534"/>
      <c r="CO166" s="534"/>
      <c r="CP166" s="534"/>
      <c r="CQ166" s="534"/>
      <c r="CR166" s="534"/>
      <c r="CS166" s="534"/>
      <c r="CT166" s="534"/>
      <c r="CU166" s="534"/>
      <c r="CV166" s="530">
        <f t="shared" ref="CV166" si="71">SUM(AQ166:CU166)</f>
        <v>150856.66666666666</v>
      </c>
      <c r="CW166" s="530"/>
      <c r="CX166" s="530"/>
      <c r="CY166" s="530"/>
      <c r="CZ166" s="530"/>
      <c r="DA166" s="530"/>
      <c r="DB166" s="530"/>
      <c r="DC166" s="530"/>
      <c r="DD166" s="530"/>
      <c r="DE166" s="538"/>
    </row>
    <row r="167" spans="1:109" s="2" customFormat="1" ht="23.25" customHeight="1">
      <c r="A167" s="522" t="s">
        <v>1264</v>
      </c>
      <c r="B167" s="523"/>
      <c r="C167" s="523"/>
      <c r="D167" s="523"/>
      <c r="E167" s="523"/>
      <c r="F167" s="523"/>
      <c r="G167" s="523"/>
      <c r="H167" s="523"/>
      <c r="I167" s="523"/>
      <c r="J167" s="523"/>
      <c r="K167" s="523"/>
      <c r="L167" s="523"/>
      <c r="M167" s="523"/>
      <c r="N167" s="523"/>
      <c r="O167" s="523"/>
      <c r="P167" s="524" t="s">
        <v>1262</v>
      </c>
      <c r="Q167" s="524"/>
      <c r="R167" s="524"/>
      <c r="S167" s="524"/>
      <c r="T167" s="524"/>
      <c r="U167" s="524"/>
      <c r="V167" s="524"/>
      <c r="W167" s="524"/>
      <c r="X167" s="524"/>
      <c r="Y167" s="524"/>
      <c r="Z167" s="524"/>
      <c r="AA167" s="524"/>
      <c r="AB167" s="524"/>
      <c r="AC167" s="524"/>
      <c r="AD167" s="525">
        <v>401</v>
      </c>
      <c r="AE167" s="525"/>
      <c r="AF167" s="525"/>
      <c r="AG167" s="526">
        <v>1</v>
      </c>
      <c r="AH167" s="526"/>
      <c r="AI167" s="526"/>
      <c r="AJ167" s="526"/>
      <c r="AK167" s="527">
        <v>5244</v>
      </c>
      <c r="AL167" s="528"/>
      <c r="AM167" s="528"/>
      <c r="AN167" s="528"/>
      <c r="AO167" s="528"/>
      <c r="AP167" s="529"/>
      <c r="AQ167" s="530">
        <f t="shared" si="66"/>
        <v>62928</v>
      </c>
      <c r="AR167" s="530"/>
      <c r="AS167" s="530"/>
      <c r="AT167" s="530"/>
      <c r="AU167" s="530"/>
      <c r="AV167" s="530"/>
      <c r="AW167" s="530"/>
      <c r="AX167" s="530"/>
      <c r="AY167" s="531"/>
      <c r="AZ167" s="532"/>
      <c r="BA167" s="532"/>
      <c r="BB167" s="532"/>
      <c r="BC167" s="532"/>
      <c r="BD167" s="532"/>
      <c r="BE167" s="532"/>
      <c r="BF167" s="533"/>
      <c r="BG167" s="534">
        <v>1312</v>
      </c>
      <c r="BH167" s="534"/>
      <c r="BI167" s="534"/>
      <c r="BJ167" s="534"/>
      <c r="BK167" s="534"/>
      <c r="BL167" s="534"/>
      <c r="BM167" s="534"/>
      <c r="BN167" s="534"/>
      <c r="BO167" s="535">
        <f t="shared" si="67"/>
        <v>8740</v>
      </c>
      <c r="BP167" s="536"/>
      <c r="BQ167" s="536"/>
      <c r="BR167" s="536"/>
      <c r="BS167" s="536"/>
      <c r="BT167" s="536"/>
      <c r="BU167" s="536"/>
      <c r="BV167" s="537"/>
      <c r="BW167" s="534"/>
      <c r="BX167" s="534"/>
      <c r="BY167" s="534"/>
      <c r="BZ167" s="534"/>
      <c r="CA167" s="534"/>
      <c r="CB167" s="534"/>
      <c r="CC167" s="534"/>
      <c r="CD167" s="534"/>
      <c r="CE167" s="534"/>
      <c r="CF167" s="534"/>
      <c r="CG167" s="534"/>
      <c r="CH167" s="534"/>
      <c r="CI167" s="534"/>
      <c r="CJ167" s="534"/>
      <c r="CK167" s="534"/>
      <c r="CL167" s="534"/>
      <c r="CM167" s="534"/>
      <c r="CN167" s="534"/>
      <c r="CO167" s="534"/>
      <c r="CP167" s="534"/>
      <c r="CQ167" s="534"/>
      <c r="CR167" s="534"/>
      <c r="CS167" s="534"/>
      <c r="CT167" s="534"/>
      <c r="CU167" s="534"/>
      <c r="CV167" s="530">
        <f t="shared" si="68"/>
        <v>72980</v>
      </c>
      <c r="CW167" s="530"/>
      <c r="CX167" s="530"/>
      <c r="CY167" s="530"/>
      <c r="CZ167" s="530"/>
      <c r="DA167" s="530"/>
      <c r="DB167" s="530"/>
      <c r="DC167" s="530"/>
      <c r="DD167" s="530"/>
      <c r="DE167" s="538"/>
    </row>
    <row r="168" spans="1:109" s="2" customFormat="1" ht="23.25" customHeight="1">
      <c r="A168" s="522" t="s">
        <v>1181</v>
      </c>
      <c r="B168" s="523"/>
      <c r="C168" s="523"/>
      <c r="D168" s="523"/>
      <c r="E168" s="523"/>
      <c r="F168" s="523"/>
      <c r="G168" s="523"/>
      <c r="H168" s="523"/>
      <c r="I168" s="523"/>
      <c r="J168" s="523"/>
      <c r="K168" s="523"/>
      <c r="L168" s="523"/>
      <c r="M168" s="523"/>
      <c r="N168" s="523"/>
      <c r="O168" s="523"/>
      <c r="P168" s="524" t="s">
        <v>1262</v>
      </c>
      <c r="Q168" s="524"/>
      <c r="R168" s="524"/>
      <c r="S168" s="524"/>
      <c r="T168" s="524"/>
      <c r="U168" s="524"/>
      <c r="V168" s="524"/>
      <c r="W168" s="524"/>
      <c r="X168" s="524"/>
      <c r="Y168" s="524"/>
      <c r="Z168" s="524"/>
      <c r="AA168" s="524"/>
      <c r="AB168" s="524"/>
      <c r="AC168" s="524"/>
      <c r="AD168" s="525">
        <v>401</v>
      </c>
      <c r="AE168" s="525"/>
      <c r="AF168" s="525"/>
      <c r="AG168" s="526">
        <v>1</v>
      </c>
      <c r="AH168" s="526"/>
      <c r="AI168" s="526"/>
      <c r="AJ168" s="526"/>
      <c r="AK168" s="527">
        <v>4170</v>
      </c>
      <c r="AL168" s="528"/>
      <c r="AM168" s="528"/>
      <c r="AN168" s="528"/>
      <c r="AO168" s="528"/>
      <c r="AP168" s="529"/>
      <c r="AQ168" s="530">
        <f t="shared" si="66"/>
        <v>50040</v>
      </c>
      <c r="AR168" s="530"/>
      <c r="AS168" s="530"/>
      <c r="AT168" s="530"/>
      <c r="AU168" s="530"/>
      <c r="AV168" s="530"/>
      <c r="AW168" s="530"/>
      <c r="AX168" s="530"/>
      <c r="AY168" s="531"/>
      <c r="AZ168" s="532"/>
      <c r="BA168" s="532"/>
      <c r="BB168" s="532"/>
      <c r="BC168" s="532"/>
      <c r="BD168" s="532"/>
      <c r="BE168" s="532"/>
      <c r="BF168" s="533"/>
      <c r="BG168" s="534">
        <v>1042</v>
      </c>
      <c r="BH168" s="534"/>
      <c r="BI168" s="534"/>
      <c r="BJ168" s="534"/>
      <c r="BK168" s="534"/>
      <c r="BL168" s="534"/>
      <c r="BM168" s="534"/>
      <c r="BN168" s="534"/>
      <c r="BO168" s="535">
        <f t="shared" si="67"/>
        <v>6950</v>
      </c>
      <c r="BP168" s="536"/>
      <c r="BQ168" s="536"/>
      <c r="BR168" s="536"/>
      <c r="BS168" s="536"/>
      <c r="BT168" s="536"/>
      <c r="BU168" s="536"/>
      <c r="BV168" s="537"/>
      <c r="BW168" s="534"/>
      <c r="BX168" s="534"/>
      <c r="BY168" s="534"/>
      <c r="BZ168" s="534"/>
      <c r="CA168" s="534"/>
      <c r="CB168" s="534"/>
      <c r="CC168" s="534"/>
      <c r="CD168" s="534"/>
      <c r="CE168" s="534"/>
      <c r="CF168" s="534"/>
      <c r="CG168" s="534"/>
      <c r="CH168" s="534"/>
      <c r="CI168" s="534"/>
      <c r="CJ168" s="534"/>
      <c r="CK168" s="534"/>
      <c r="CL168" s="534"/>
      <c r="CM168" s="534"/>
      <c r="CN168" s="534"/>
      <c r="CO168" s="534"/>
      <c r="CP168" s="534"/>
      <c r="CQ168" s="534"/>
      <c r="CR168" s="534"/>
      <c r="CS168" s="534"/>
      <c r="CT168" s="534"/>
      <c r="CU168" s="534"/>
      <c r="CV168" s="530">
        <f t="shared" si="68"/>
        <v>58032</v>
      </c>
      <c r="CW168" s="530"/>
      <c r="CX168" s="530"/>
      <c r="CY168" s="530"/>
      <c r="CZ168" s="530"/>
      <c r="DA168" s="530"/>
      <c r="DB168" s="530"/>
      <c r="DC168" s="530"/>
      <c r="DD168" s="530"/>
      <c r="DE168" s="538"/>
    </row>
    <row r="169" spans="1:109" s="2" customFormat="1" ht="23.25" customHeight="1">
      <c r="A169" s="522" t="s">
        <v>1203</v>
      </c>
      <c r="B169" s="523"/>
      <c r="C169" s="523"/>
      <c r="D169" s="523"/>
      <c r="E169" s="523"/>
      <c r="F169" s="523"/>
      <c r="G169" s="523"/>
      <c r="H169" s="523"/>
      <c r="I169" s="523"/>
      <c r="J169" s="523"/>
      <c r="K169" s="523"/>
      <c r="L169" s="523"/>
      <c r="M169" s="523"/>
      <c r="N169" s="523"/>
      <c r="O169" s="523"/>
      <c r="P169" s="524" t="s">
        <v>1262</v>
      </c>
      <c r="Q169" s="524"/>
      <c r="R169" s="524"/>
      <c r="S169" s="524"/>
      <c r="T169" s="524"/>
      <c r="U169" s="524"/>
      <c r="V169" s="524"/>
      <c r="W169" s="524"/>
      <c r="X169" s="524"/>
      <c r="Y169" s="524"/>
      <c r="Z169" s="524"/>
      <c r="AA169" s="524"/>
      <c r="AB169" s="524"/>
      <c r="AC169" s="524"/>
      <c r="AD169" s="525">
        <v>401</v>
      </c>
      <c r="AE169" s="525"/>
      <c r="AF169" s="525"/>
      <c r="AG169" s="526">
        <v>1</v>
      </c>
      <c r="AH169" s="526"/>
      <c r="AI169" s="526"/>
      <c r="AJ169" s="526"/>
      <c r="AK169" s="527">
        <v>5210</v>
      </c>
      <c r="AL169" s="528"/>
      <c r="AM169" s="528"/>
      <c r="AN169" s="528"/>
      <c r="AO169" s="528"/>
      <c r="AP169" s="529"/>
      <c r="AQ169" s="530">
        <f t="shared" si="66"/>
        <v>62520</v>
      </c>
      <c r="AR169" s="530"/>
      <c r="AS169" s="530"/>
      <c r="AT169" s="530"/>
      <c r="AU169" s="530"/>
      <c r="AV169" s="530"/>
      <c r="AW169" s="530"/>
      <c r="AX169" s="530"/>
      <c r="AY169" s="531"/>
      <c r="AZ169" s="532"/>
      <c r="BA169" s="532"/>
      <c r="BB169" s="532"/>
      <c r="BC169" s="532"/>
      <c r="BD169" s="532"/>
      <c r="BE169" s="532"/>
      <c r="BF169" s="533"/>
      <c r="BG169" s="534">
        <v>1302</v>
      </c>
      <c r="BH169" s="534"/>
      <c r="BI169" s="534"/>
      <c r="BJ169" s="534"/>
      <c r="BK169" s="534"/>
      <c r="BL169" s="534"/>
      <c r="BM169" s="534"/>
      <c r="BN169" s="534"/>
      <c r="BO169" s="535">
        <f t="shared" si="67"/>
        <v>8683.3333333333321</v>
      </c>
      <c r="BP169" s="536"/>
      <c r="BQ169" s="536"/>
      <c r="BR169" s="536"/>
      <c r="BS169" s="536"/>
      <c r="BT169" s="536"/>
      <c r="BU169" s="536"/>
      <c r="BV169" s="537"/>
      <c r="BW169" s="534"/>
      <c r="BX169" s="534"/>
      <c r="BY169" s="534"/>
      <c r="BZ169" s="534"/>
      <c r="CA169" s="534"/>
      <c r="CB169" s="534"/>
      <c r="CC169" s="534"/>
      <c r="CD169" s="534"/>
      <c r="CE169" s="534"/>
      <c r="CF169" s="534"/>
      <c r="CG169" s="534"/>
      <c r="CH169" s="534"/>
      <c r="CI169" s="534"/>
      <c r="CJ169" s="534"/>
      <c r="CK169" s="534"/>
      <c r="CL169" s="534"/>
      <c r="CM169" s="534"/>
      <c r="CN169" s="534"/>
      <c r="CO169" s="534"/>
      <c r="CP169" s="534"/>
      <c r="CQ169" s="534"/>
      <c r="CR169" s="534"/>
      <c r="CS169" s="534"/>
      <c r="CT169" s="534"/>
      <c r="CU169" s="534"/>
      <c r="CV169" s="530">
        <f t="shared" si="68"/>
        <v>72505.333333333328</v>
      </c>
      <c r="CW169" s="530"/>
      <c r="CX169" s="530"/>
      <c r="CY169" s="530"/>
      <c r="CZ169" s="530"/>
      <c r="DA169" s="530"/>
      <c r="DB169" s="530"/>
      <c r="DC169" s="530"/>
      <c r="DD169" s="530"/>
      <c r="DE169" s="538"/>
    </row>
    <row r="170" spans="1:109" s="2" customFormat="1" ht="23.25" customHeight="1">
      <c r="A170" s="522" t="s">
        <v>1203</v>
      </c>
      <c r="B170" s="523"/>
      <c r="C170" s="523"/>
      <c r="D170" s="523"/>
      <c r="E170" s="523"/>
      <c r="F170" s="523"/>
      <c r="G170" s="523"/>
      <c r="H170" s="523"/>
      <c r="I170" s="523"/>
      <c r="J170" s="523"/>
      <c r="K170" s="523"/>
      <c r="L170" s="523"/>
      <c r="M170" s="523"/>
      <c r="N170" s="523"/>
      <c r="O170" s="523"/>
      <c r="P170" s="524" t="s">
        <v>1262</v>
      </c>
      <c r="Q170" s="524"/>
      <c r="R170" s="524"/>
      <c r="S170" s="524"/>
      <c r="T170" s="524"/>
      <c r="U170" s="524"/>
      <c r="V170" s="524"/>
      <c r="W170" s="524"/>
      <c r="X170" s="524"/>
      <c r="Y170" s="524"/>
      <c r="Z170" s="524"/>
      <c r="AA170" s="524"/>
      <c r="AB170" s="524"/>
      <c r="AC170" s="524"/>
      <c r="AD170" s="525">
        <v>401</v>
      </c>
      <c r="AE170" s="525"/>
      <c r="AF170" s="525"/>
      <c r="AG170" s="526">
        <v>5</v>
      </c>
      <c r="AH170" s="526"/>
      <c r="AI170" s="526"/>
      <c r="AJ170" s="526"/>
      <c r="AK170" s="527">
        <v>4318</v>
      </c>
      <c r="AL170" s="528"/>
      <c r="AM170" s="528"/>
      <c r="AN170" s="528"/>
      <c r="AO170" s="528"/>
      <c r="AP170" s="529"/>
      <c r="AQ170" s="530">
        <f t="shared" si="66"/>
        <v>259080</v>
      </c>
      <c r="AR170" s="530"/>
      <c r="AS170" s="530"/>
      <c r="AT170" s="530"/>
      <c r="AU170" s="530"/>
      <c r="AV170" s="530"/>
      <c r="AW170" s="530"/>
      <c r="AX170" s="530"/>
      <c r="AY170" s="531"/>
      <c r="AZ170" s="532"/>
      <c r="BA170" s="532"/>
      <c r="BB170" s="532"/>
      <c r="BC170" s="532"/>
      <c r="BD170" s="532"/>
      <c r="BE170" s="532"/>
      <c r="BF170" s="533"/>
      <c r="BG170" s="534">
        <v>1080</v>
      </c>
      <c r="BH170" s="534"/>
      <c r="BI170" s="534"/>
      <c r="BJ170" s="534"/>
      <c r="BK170" s="534"/>
      <c r="BL170" s="534"/>
      <c r="BM170" s="534"/>
      <c r="BN170" s="534"/>
      <c r="BO170" s="535">
        <f t="shared" si="67"/>
        <v>35983.333333333328</v>
      </c>
      <c r="BP170" s="536"/>
      <c r="BQ170" s="536"/>
      <c r="BR170" s="536"/>
      <c r="BS170" s="536"/>
      <c r="BT170" s="536"/>
      <c r="BU170" s="536"/>
      <c r="BV170" s="537"/>
      <c r="BW170" s="534"/>
      <c r="BX170" s="534"/>
      <c r="BY170" s="534"/>
      <c r="BZ170" s="534"/>
      <c r="CA170" s="534"/>
      <c r="CB170" s="534"/>
      <c r="CC170" s="534"/>
      <c r="CD170" s="534"/>
      <c r="CE170" s="534"/>
      <c r="CF170" s="534"/>
      <c r="CG170" s="534"/>
      <c r="CH170" s="534"/>
      <c r="CI170" s="534"/>
      <c r="CJ170" s="534"/>
      <c r="CK170" s="534"/>
      <c r="CL170" s="534"/>
      <c r="CM170" s="534"/>
      <c r="CN170" s="534"/>
      <c r="CO170" s="534"/>
      <c r="CP170" s="534"/>
      <c r="CQ170" s="534"/>
      <c r="CR170" s="534"/>
      <c r="CS170" s="534"/>
      <c r="CT170" s="534"/>
      <c r="CU170" s="534"/>
      <c r="CV170" s="530">
        <f t="shared" si="68"/>
        <v>296143.33333333331</v>
      </c>
      <c r="CW170" s="530"/>
      <c r="CX170" s="530"/>
      <c r="CY170" s="530"/>
      <c r="CZ170" s="530"/>
      <c r="DA170" s="530"/>
      <c r="DB170" s="530"/>
      <c r="DC170" s="530"/>
      <c r="DD170" s="530"/>
      <c r="DE170" s="538"/>
    </row>
    <row r="171" spans="1:109" s="2" customFormat="1" ht="23.25" customHeight="1">
      <c r="A171" s="522" t="s">
        <v>1203</v>
      </c>
      <c r="B171" s="523"/>
      <c r="C171" s="523"/>
      <c r="D171" s="523"/>
      <c r="E171" s="523"/>
      <c r="F171" s="523"/>
      <c r="G171" s="523"/>
      <c r="H171" s="523"/>
      <c r="I171" s="523"/>
      <c r="J171" s="523"/>
      <c r="K171" s="523"/>
      <c r="L171" s="523"/>
      <c r="M171" s="523"/>
      <c r="N171" s="523"/>
      <c r="O171" s="523"/>
      <c r="P171" s="524" t="s">
        <v>1262</v>
      </c>
      <c r="Q171" s="524"/>
      <c r="R171" s="524"/>
      <c r="S171" s="524"/>
      <c r="T171" s="524"/>
      <c r="U171" s="524"/>
      <c r="V171" s="524"/>
      <c r="W171" s="524"/>
      <c r="X171" s="524"/>
      <c r="Y171" s="524"/>
      <c r="Z171" s="524"/>
      <c r="AA171" s="524"/>
      <c r="AB171" s="524"/>
      <c r="AC171" s="524"/>
      <c r="AD171" s="525">
        <v>401</v>
      </c>
      <c r="AE171" s="525"/>
      <c r="AF171" s="525"/>
      <c r="AG171" s="526">
        <v>1</v>
      </c>
      <c r="AH171" s="526"/>
      <c r="AI171" s="526"/>
      <c r="AJ171" s="526"/>
      <c r="AK171" s="527">
        <v>4934</v>
      </c>
      <c r="AL171" s="528"/>
      <c r="AM171" s="528"/>
      <c r="AN171" s="528"/>
      <c r="AO171" s="528"/>
      <c r="AP171" s="529"/>
      <c r="AQ171" s="530">
        <f t="shared" si="66"/>
        <v>59208</v>
      </c>
      <c r="AR171" s="530"/>
      <c r="AS171" s="530"/>
      <c r="AT171" s="530"/>
      <c r="AU171" s="530"/>
      <c r="AV171" s="530"/>
      <c r="AW171" s="530"/>
      <c r="AX171" s="530"/>
      <c r="AY171" s="531"/>
      <c r="AZ171" s="532"/>
      <c r="BA171" s="532"/>
      <c r="BB171" s="532"/>
      <c r="BC171" s="532"/>
      <c r="BD171" s="532"/>
      <c r="BE171" s="532"/>
      <c r="BF171" s="533"/>
      <c r="BG171" s="534">
        <v>1234</v>
      </c>
      <c r="BH171" s="534"/>
      <c r="BI171" s="534"/>
      <c r="BJ171" s="534"/>
      <c r="BK171" s="534"/>
      <c r="BL171" s="534"/>
      <c r="BM171" s="534"/>
      <c r="BN171" s="534"/>
      <c r="BO171" s="535">
        <f t="shared" si="67"/>
        <v>8223.3333333333339</v>
      </c>
      <c r="BP171" s="536"/>
      <c r="BQ171" s="536"/>
      <c r="BR171" s="536"/>
      <c r="BS171" s="536"/>
      <c r="BT171" s="536"/>
      <c r="BU171" s="536"/>
      <c r="BV171" s="537"/>
      <c r="BW171" s="534"/>
      <c r="BX171" s="534"/>
      <c r="BY171" s="534"/>
      <c r="BZ171" s="534"/>
      <c r="CA171" s="534"/>
      <c r="CB171" s="534"/>
      <c r="CC171" s="534"/>
      <c r="CD171" s="534"/>
      <c r="CE171" s="534"/>
      <c r="CF171" s="534"/>
      <c r="CG171" s="534"/>
      <c r="CH171" s="534"/>
      <c r="CI171" s="534"/>
      <c r="CJ171" s="534"/>
      <c r="CK171" s="534"/>
      <c r="CL171" s="534"/>
      <c r="CM171" s="534"/>
      <c r="CN171" s="534"/>
      <c r="CO171" s="534"/>
      <c r="CP171" s="534"/>
      <c r="CQ171" s="534"/>
      <c r="CR171" s="534"/>
      <c r="CS171" s="534"/>
      <c r="CT171" s="534"/>
      <c r="CU171" s="534"/>
      <c r="CV171" s="530">
        <f t="shared" si="68"/>
        <v>68665.333333333328</v>
      </c>
      <c r="CW171" s="530"/>
      <c r="CX171" s="530"/>
      <c r="CY171" s="530"/>
      <c r="CZ171" s="530"/>
      <c r="DA171" s="530"/>
      <c r="DB171" s="530"/>
      <c r="DC171" s="530"/>
      <c r="DD171" s="530"/>
      <c r="DE171" s="538"/>
    </row>
    <row r="172" spans="1:109" s="2" customFormat="1" ht="23.25" customHeight="1">
      <c r="A172" s="522" t="s">
        <v>1203</v>
      </c>
      <c r="B172" s="523"/>
      <c r="C172" s="523"/>
      <c r="D172" s="523"/>
      <c r="E172" s="523"/>
      <c r="F172" s="523"/>
      <c r="G172" s="523"/>
      <c r="H172" s="523"/>
      <c r="I172" s="523"/>
      <c r="J172" s="523"/>
      <c r="K172" s="523"/>
      <c r="L172" s="523"/>
      <c r="M172" s="523"/>
      <c r="N172" s="523"/>
      <c r="O172" s="523"/>
      <c r="P172" s="524" t="s">
        <v>1262</v>
      </c>
      <c r="Q172" s="524"/>
      <c r="R172" s="524"/>
      <c r="S172" s="524"/>
      <c r="T172" s="524"/>
      <c r="U172" s="524"/>
      <c r="V172" s="524"/>
      <c r="W172" s="524"/>
      <c r="X172" s="524"/>
      <c r="Y172" s="524"/>
      <c r="Z172" s="524"/>
      <c r="AA172" s="524"/>
      <c r="AB172" s="524"/>
      <c r="AC172" s="524"/>
      <c r="AD172" s="525">
        <v>401</v>
      </c>
      <c r="AE172" s="525"/>
      <c r="AF172" s="525"/>
      <c r="AG172" s="526">
        <v>1</v>
      </c>
      <c r="AH172" s="526"/>
      <c r="AI172" s="526"/>
      <c r="AJ172" s="526"/>
      <c r="AK172" s="527">
        <v>5330</v>
      </c>
      <c r="AL172" s="528"/>
      <c r="AM172" s="528"/>
      <c r="AN172" s="528"/>
      <c r="AO172" s="528"/>
      <c r="AP172" s="529"/>
      <c r="AQ172" s="530">
        <f t="shared" si="66"/>
        <v>63960</v>
      </c>
      <c r="AR172" s="530"/>
      <c r="AS172" s="530"/>
      <c r="AT172" s="530"/>
      <c r="AU172" s="530"/>
      <c r="AV172" s="530"/>
      <c r="AW172" s="530"/>
      <c r="AX172" s="530"/>
      <c r="AY172" s="531"/>
      <c r="AZ172" s="532"/>
      <c r="BA172" s="532"/>
      <c r="BB172" s="532"/>
      <c r="BC172" s="532"/>
      <c r="BD172" s="532"/>
      <c r="BE172" s="532"/>
      <c r="BF172" s="533"/>
      <c r="BG172" s="534">
        <v>1332</v>
      </c>
      <c r="BH172" s="534"/>
      <c r="BI172" s="534"/>
      <c r="BJ172" s="534"/>
      <c r="BK172" s="534"/>
      <c r="BL172" s="534"/>
      <c r="BM172" s="534"/>
      <c r="BN172" s="534"/>
      <c r="BO172" s="535">
        <f t="shared" si="67"/>
        <v>8883.3333333333321</v>
      </c>
      <c r="BP172" s="536"/>
      <c r="BQ172" s="536"/>
      <c r="BR172" s="536"/>
      <c r="BS172" s="536"/>
      <c r="BT172" s="536"/>
      <c r="BU172" s="536"/>
      <c r="BV172" s="537"/>
      <c r="BW172" s="534"/>
      <c r="BX172" s="534"/>
      <c r="BY172" s="534"/>
      <c r="BZ172" s="534"/>
      <c r="CA172" s="534"/>
      <c r="CB172" s="534"/>
      <c r="CC172" s="534"/>
      <c r="CD172" s="534"/>
      <c r="CE172" s="534"/>
      <c r="CF172" s="534"/>
      <c r="CG172" s="534"/>
      <c r="CH172" s="534"/>
      <c r="CI172" s="534"/>
      <c r="CJ172" s="534"/>
      <c r="CK172" s="534"/>
      <c r="CL172" s="534"/>
      <c r="CM172" s="534"/>
      <c r="CN172" s="534"/>
      <c r="CO172" s="534"/>
      <c r="CP172" s="534"/>
      <c r="CQ172" s="534"/>
      <c r="CR172" s="534"/>
      <c r="CS172" s="534"/>
      <c r="CT172" s="534"/>
      <c r="CU172" s="534"/>
      <c r="CV172" s="530">
        <f t="shared" si="68"/>
        <v>74175.333333333328</v>
      </c>
      <c r="CW172" s="530"/>
      <c r="CX172" s="530"/>
      <c r="CY172" s="530"/>
      <c r="CZ172" s="530"/>
      <c r="DA172" s="530"/>
      <c r="DB172" s="530"/>
      <c r="DC172" s="530"/>
      <c r="DD172" s="530"/>
      <c r="DE172" s="538"/>
    </row>
    <row r="173" spans="1:109" s="2" customFormat="1" ht="23.25" customHeight="1">
      <c r="A173" s="522" t="s">
        <v>1203</v>
      </c>
      <c r="B173" s="523"/>
      <c r="C173" s="523"/>
      <c r="D173" s="523"/>
      <c r="E173" s="523"/>
      <c r="F173" s="523"/>
      <c r="G173" s="523"/>
      <c r="H173" s="523"/>
      <c r="I173" s="523"/>
      <c r="J173" s="523"/>
      <c r="K173" s="523"/>
      <c r="L173" s="523"/>
      <c r="M173" s="523"/>
      <c r="N173" s="523"/>
      <c r="O173" s="523"/>
      <c r="P173" s="524" t="s">
        <v>1262</v>
      </c>
      <c r="Q173" s="524"/>
      <c r="R173" s="524"/>
      <c r="S173" s="524"/>
      <c r="T173" s="524"/>
      <c r="U173" s="524"/>
      <c r="V173" s="524"/>
      <c r="W173" s="524"/>
      <c r="X173" s="524"/>
      <c r="Y173" s="524"/>
      <c r="Z173" s="524"/>
      <c r="AA173" s="524"/>
      <c r="AB173" s="524"/>
      <c r="AC173" s="524"/>
      <c r="AD173" s="525">
        <v>401</v>
      </c>
      <c r="AE173" s="525"/>
      <c r="AF173" s="525"/>
      <c r="AG173" s="526">
        <v>1</v>
      </c>
      <c r="AH173" s="526"/>
      <c r="AI173" s="526"/>
      <c r="AJ173" s="526"/>
      <c r="AK173" s="527">
        <v>5148</v>
      </c>
      <c r="AL173" s="528"/>
      <c r="AM173" s="528"/>
      <c r="AN173" s="528"/>
      <c r="AO173" s="528"/>
      <c r="AP173" s="529"/>
      <c r="AQ173" s="530">
        <f t="shared" si="66"/>
        <v>61776</v>
      </c>
      <c r="AR173" s="530"/>
      <c r="AS173" s="530"/>
      <c r="AT173" s="530"/>
      <c r="AU173" s="530"/>
      <c r="AV173" s="530"/>
      <c r="AW173" s="530"/>
      <c r="AX173" s="530"/>
      <c r="AY173" s="531"/>
      <c r="AZ173" s="532"/>
      <c r="BA173" s="532"/>
      <c r="BB173" s="532"/>
      <c r="BC173" s="532"/>
      <c r="BD173" s="532"/>
      <c r="BE173" s="532"/>
      <c r="BF173" s="533"/>
      <c r="BG173" s="534">
        <v>1288</v>
      </c>
      <c r="BH173" s="534"/>
      <c r="BI173" s="534"/>
      <c r="BJ173" s="534"/>
      <c r="BK173" s="534"/>
      <c r="BL173" s="534"/>
      <c r="BM173" s="534"/>
      <c r="BN173" s="534"/>
      <c r="BO173" s="535">
        <f t="shared" si="67"/>
        <v>8580</v>
      </c>
      <c r="BP173" s="536"/>
      <c r="BQ173" s="536"/>
      <c r="BR173" s="536"/>
      <c r="BS173" s="536"/>
      <c r="BT173" s="536"/>
      <c r="BU173" s="536"/>
      <c r="BV173" s="537"/>
      <c r="BW173" s="534"/>
      <c r="BX173" s="534"/>
      <c r="BY173" s="534"/>
      <c r="BZ173" s="534"/>
      <c r="CA173" s="534"/>
      <c r="CB173" s="534"/>
      <c r="CC173" s="534"/>
      <c r="CD173" s="534"/>
      <c r="CE173" s="534"/>
      <c r="CF173" s="534"/>
      <c r="CG173" s="534"/>
      <c r="CH173" s="534"/>
      <c r="CI173" s="534"/>
      <c r="CJ173" s="534"/>
      <c r="CK173" s="534"/>
      <c r="CL173" s="534"/>
      <c r="CM173" s="534"/>
      <c r="CN173" s="534"/>
      <c r="CO173" s="534"/>
      <c r="CP173" s="534"/>
      <c r="CQ173" s="534"/>
      <c r="CR173" s="534"/>
      <c r="CS173" s="534"/>
      <c r="CT173" s="534"/>
      <c r="CU173" s="534"/>
      <c r="CV173" s="530">
        <f t="shared" si="68"/>
        <v>71644</v>
      </c>
      <c r="CW173" s="530"/>
      <c r="CX173" s="530"/>
      <c r="CY173" s="530"/>
      <c r="CZ173" s="530"/>
      <c r="DA173" s="530"/>
      <c r="DB173" s="530"/>
      <c r="DC173" s="530"/>
      <c r="DD173" s="530"/>
      <c r="DE173" s="538"/>
    </row>
    <row r="174" spans="1:109" s="2" customFormat="1" ht="23.25" customHeight="1">
      <c r="A174" s="522" t="s">
        <v>1203</v>
      </c>
      <c r="B174" s="523"/>
      <c r="C174" s="523"/>
      <c r="D174" s="523"/>
      <c r="E174" s="523"/>
      <c r="F174" s="523"/>
      <c r="G174" s="523"/>
      <c r="H174" s="523"/>
      <c r="I174" s="523"/>
      <c r="J174" s="523"/>
      <c r="K174" s="523"/>
      <c r="L174" s="523"/>
      <c r="M174" s="523"/>
      <c r="N174" s="523"/>
      <c r="O174" s="523"/>
      <c r="P174" s="524" t="s">
        <v>1262</v>
      </c>
      <c r="Q174" s="524"/>
      <c r="R174" s="524"/>
      <c r="S174" s="524"/>
      <c r="T174" s="524"/>
      <c r="U174" s="524"/>
      <c r="V174" s="524"/>
      <c r="W174" s="524"/>
      <c r="X174" s="524"/>
      <c r="Y174" s="524"/>
      <c r="Z174" s="524"/>
      <c r="AA174" s="524"/>
      <c r="AB174" s="524"/>
      <c r="AC174" s="524"/>
      <c r="AD174" s="525">
        <v>401</v>
      </c>
      <c r="AE174" s="525"/>
      <c r="AF174" s="525"/>
      <c r="AG174" s="526">
        <v>1</v>
      </c>
      <c r="AH174" s="526"/>
      <c r="AI174" s="526"/>
      <c r="AJ174" s="526"/>
      <c r="AK174" s="527">
        <v>4104</v>
      </c>
      <c r="AL174" s="528"/>
      <c r="AM174" s="528"/>
      <c r="AN174" s="528"/>
      <c r="AO174" s="528"/>
      <c r="AP174" s="529"/>
      <c r="AQ174" s="530">
        <f t="shared" si="66"/>
        <v>49248</v>
      </c>
      <c r="AR174" s="530"/>
      <c r="AS174" s="530"/>
      <c r="AT174" s="530"/>
      <c r="AU174" s="530"/>
      <c r="AV174" s="530"/>
      <c r="AW174" s="530"/>
      <c r="AX174" s="530"/>
      <c r="AY174" s="531"/>
      <c r="AZ174" s="532"/>
      <c r="BA174" s="532"/>
      <c r="BB174" s="532"/>
      <c r="BC174" s="532"/>
      <c r="BD174" s="532"/>
      <c r="BE174" s="532"/>
      <c r="BF174" s="533"/>
      <c r="BG174" s="534">
        <v>1026</v>
      </c>
      <c r="BH174" s="534"/>
      <c r="BI174" s="534"/>
      <c r="BJ174" s="534"/>
      <c r="BK174" s="534"/>
      <c r="BL174" s="534"/>
      <c r="BM174" s="534"/>
      <c r="BN174" s="534"/>
      <c r="BO174" s="535">
        <f t="shared" si="67"/>
        <v>6840.0000000000009</v>
      </c>
      <c r="BP174" s="536"/>
      <c r="BQ174" s="536"/>
      <c r="BR174" s="536"/>
      <c r="BS174" s="536"/>
      <c r="BT174" s="536"/>
      <c r="BU174" s="536"/>
      <c r="BV174" s="537"/>
      <c r="BW174" s="534"/>
      <c r="BX174" s="534"/>
      <c r="BY174" s="534"/>
      <c r="BZ174" s="534"/>
      <c r="CA174" s="534"/>
      <c r="CB174" s="534"/>
      <c r="CC174" s="534"/>
      <c r="CD174" s="534"/>
      <c r="CE174" s="534"/>
      <c r="CF174" s="534"/>
      <c r="CG174" s="534"/>
      <c r="CH174" s="534"/>
      <c r="CI174" s="534"/>
      <c r="CJ174" s="534"/>
      <c r="CK174" s="534"/>
      <c r="CL174" s="534"/>
      <c r="CM174" s="534"/>
      <c r="CN174" s="534"/>
      <c r="CO174" s="534"/>
      <c r="CP174" s="534"/>
      <c r="CQ174" s="534"/>
      <c r="CR174" s="534"/>
      <c r="CS174" s="534"/>
      <c r="CT174" s="534"/>
      <c r="CU174" s="534"/>
      <c r="CV174" s="530">
        <f t="shared" si="68"/>
        <v>57114</v>
      </c>
      <c r="CW174" s="530"/>
      <c r="CX174" s="530"/>
      <c r="CY174" s="530"/>
      <c r="CZ174" s="530"/>
      <c r="DA174" s="530"/>
      <c r="DB174" s="530"/>
      <c r="DC174" s="530"/>
      <c r="DD174" s="530"/>
      <c r="DE174" s="538"/>
    </row>
    <row r="175" spans="1:109" s="2" customFormat="1" ht="23.25" customHeight="1">
      <c r="A175" s="522" t="s">
        <v>1203</v>
      </c>
      <c r="B175" s="523"/>
      <c r="C175" s="523"/>
      <c r="D175" s="523"/>
      <c r="E175" s="523"/>
      <c r="F175" s="523"/>
      <c r="G175" s="523"/>
      <c r="H175" s="523"/>
      <c r="I175" s="523"/>
      <c r="J175" s="523"/>
      <c r="K175" s="523"/>
      <c r="L175" s="523"/>
      <c r="M175" s="523"/>
      <c r="N175" s="523"/>
      <c r="O175" s="523"/>
      <c r="P175" s="524" t="s">
        <v>1262</v>
      </c>
      <c r="Q175" s="524"/>
      <c r="R175" s="524"/>
      <c r="S175" s="524"/>
      <c r="T175" s="524"/>
      <c r="U175" s="524"/>
      <c r="V175" s="524"/>
      <c r="W175" s="524"/>
      <c r="X175" s="524"/>
      <c r="Y175" s="524"/>
      <c r="Z175" s="524"/>
      <c r="AA175" s="524"/>
      <c r="AB175" s="524"/>
      <c r="AC175" s="524"/>
      <c r="AD175" s="525">
        <v>503</v>
      </c>
      <c r="AE175" s="525"/>
      <c r="AF175" s="525"/>
      <c r="AG175" s="526">
        <v>1</v>
      </c>
      <c r="AH175" s="526"/>
      <c r="AI175" s="526"/>
      <c r="AJ175" s="526"/>
      <c r="AK175" s="527">
        <v>5114</v>
      </c>
      <c r="AL175" s="528"/>
      <c r="AM175" s="528"/>
      <c r="AN175" s="528"/>
      <c r="AO175" s="528"/>
      <c r="AP175" s="529"/>
      <c r="AQ175" s="530">
        <f t="shared" si="66"/>
        <v>61368</v>
      </c>
      <c r="AR175" s="530"/>
      <c r="AS175" s="530"/>
      <c r="AT175" s="530"/>
      <c r="AU175" s="530"/>
      <c r="AV175" s="530"/>
      <c r="AW175" s="530"/>
      <c r="AX175" s="530"/>
      <c r="AY175" s="531"/>
      <c r="AZ175" s="532"/>
      <c r="BA175" s="532"/>
      <c r="BB175" s="532"/>
      <c r="BC175" s="532"/>
      <c r="BD175" s="532"/>
      <c r="BE175" s="532"/>
      <c r="BF175" s="533"/>
      <c r="BG175" s="534">
        <v>1278</v>
      </c>
      <c r="BH175" s="534"/>
      <c r="BI175" s="534"/>
      <c r="BJ175" s="534"/>
      <c r="BK175" s="534"/>
      <c r="BL175" s="534"/>
      <c r="BM175" s="534"/>
      <c r="BN175" s="534"/>
      <c r="BO175" s="535">
        <f t="shared" si="67"/>
        <v>8523.3333333333339</v>
      </c>
      <c r="BP175" s="536"/>
      <c r="BQ175" s="536"/>
      <c r="BR175" s="536"/>
      <c r="BS175" s="536"/>
      <c r="BT175" s="536"/>
      <c r="BU175" s="536"/>
      <c r="BV175" s="537"/>
      <c r="BW175" s="534"/>
      <c r="BX175" s="534"/>
      <c r="BY175" s="534"/>
      <c r="BZ175" s="534"/>
      <c r="CA175" s="534"/>
      <c r="CB175" s="534"/>
      <c r="CC175" s="534"/>
      <c r="CD175" s="534"/>
      <c r="CE175" s="534"/>
      <c r="CF175" s="534"/>
      <c r="CG175" s="534"/>
      <c r="CH175" s="534"/>
      <c r="CI175" s="534"/>
      <c r="CJ175" s="534"/>
      <c r="CK175" s="534"/>
      <c r="CL175" s="534"/>
      <c r="CM175" s="534"/>
      <c r="CN175" s="534"/>
      <c r="CO175" s="534"/>
      <c r="CP175" s="534"/>
      <c r="CQ175" s="534"/>
      <c r="CR175" s="534"/>
      <c r="CS175" s="534"/>
      <c r="CT175" s="534"/>
      <c r="CU175" s="534"/>
      <c r="CV175" s="530">
        <f t="shared" si="68"/>
        <v>71169.333333333328</v>
      </c>
      <c r="CW175" s="530"/>
      <c r="CX175" s="530"/>
      <c r="CY175" s="530"/>
      <c r="CZ175" s="530"/>
      <c r="DA175" s="530"/>
      <c r="DB175" s="530"/>
      <c r="DC175" s="530"/>
      <c r="DD175" s="530"/>
      <c r="DE175" s="538"/>
    </row>
    <row r="176" spans="1:109" s="2" customFormat="1" ht="23.25" customHeight="1">
      <c r="A176" s="522" t="s">
        <v>1203</v>
      </c>
      <c r="B176" s="523"/>
      <c r="C176" s="523"/>
      <c r="D176" s="523"/>
      <c r="E176" s="523"/>
      <c r="F176" s="523"/>
      <c r="G176" s="523"/>
      <c r="H176" s="523"/>
      <c r="I176" s="523"/>
      <c r="J176" s="523"/>
      <c r="K176" s="523"/>
      <c r="L176" s="523"/>
      <c r="M176" s="523"/>
      <c r="N176" s="523"/>
      <c r="O176" s="523"/>
      <c r="P176" s="524" t="s">
        <v>1262</v>
      </c>
      <c r="Q176" s="524"/>
      <c r="R176" s="524"/>
      <c r="S176" s="524"/>
      <c r="T176" s="524"/>
      <c r="U176" s="524"/>
      <c r="V176" s="524"/>
      <c r="W176" s="524"/>
      <c r="X176" s="524"/>
      <c r="Y176" s="524"/>
      <c r="Z176" s="524"/>
      <c r="AA176" s="524"/>
      <c r="AB176" s="524"/>
      <c r="AC176" s="524"/>
      <c r="AD176" s="525">
        <v>503</v>
      </c>
      <c r="AE176" s="525"/>
      <c r="AF176" s="525"/>
      <c r="AG176" s="526">
        <v>1</v>
      </c>
      <c r="AH176" s="526"/>
      <c r="AI176" s="526"/>
      <c r="AJ176" s="526"/>
      <c r="AK176" s="527">
        <v>818</v>
      </c>
      <c r="AL176" s="528"/>
      <c r="AM176" s="528"/>
      <c r="AN176" s="528"/>
      <c r="AO176" s="528"/>
      <c r="AP176" s="529"/>
      <c r="AQ176" s="530">
        <f t="shared" si="66"/>
        <v>9816</v>
      </c>
      <c r="AR176" s="530"/>
      <c r="AS176" s="530"/>
      <c r="AT176" s="530"/>
      <c r="AU176" s="530"/>
      <c r="AV176" s="530"/>
      <c r="AW176" s="530"/>
      <c r="AX176" s="530"/>
      <c r="AY176" s="531"/>
      <c r="AZ176" s="532"/>
      <c r="BA176" s="532"/>
      <c r="BB176" s="532"/>
      <c r="BC176" s="532"/>
      <c r="BD176" s="532"/>
      <c r="BE176" s="532"/>
      <c r="BF176" s="533"/>
      <c r="BG176" s="534">
        <v>204</v>
      </c>
      <c r="BH176" s="534"/>
      <c r="BI176" s="534"/>
      <c r="BJ176" s="534"/>
      <c r="BK176" s="534"/>
      <c r="BL176" s="534"/>
      <c r="BM176" s="534"/>
      <c r="BN176" s="534"/>
      <c r="BO176" s="535">
        <f t="shared" si="67"/>
        <v>1363.3333333333333</v>
      </c>
      <c r="BP176" s="536"/>
      <c r="BQ176" s="536"/>
      <c r="BR176" s="536"/>
      <c r="BS176" s="536"/>
      <c r="BT176" s="536"/>
      <c r="BU176" s="536"/>
      <c r="BV176" s="537"/>
      <c r="BW176" s="534"/>
      <c r="BX176" s="534"/>
      <c r="BY176" s="534"/>
      <c r="BZ176" s="534"/>
      <c r="CA176" s="534"/>
      <c r="CB176" s="534"/>
      <c r="CC176" s="534"/>
      <c r="CD176" s="534"/>
      <c r="CE176" s="534"/>
      <c r="CF176" s="534"/>
      <c r="CG176" s="534"/>
      <c r="CH176" s="534"/>
      <c r="CI176" s="534"/>
      <c r="CJ176" s="534"/>
      <c r="CK176" s="534"/>
      <c r="CL176" s="534"/>
      <c r="CM176" s="534"/>
      <c r="CN176" s="534"/>
      <c r="CO176" s="534"/>
      <c r="CP176" s="534"/>
      <c r="CQ176" s="534"/>
      <c r="CR176" s="534"/>
      <c r="CS176" s="534"/>
      <c r="CT176" s="534"/>
      <c r="CU176" s="534"/>
      <c r="CV176" s="530">
        <f t="shared" si="68"/>
        <v>11383.333333333334</v>
      </c>
      <c r="CW176" s="530"/>
      <c r="CX176" s="530"/>
      <c r="CY176" s="530"/>
      <c r="CZ176" s="530"/>
      <c r="DA176" s="530"/>
      <c r="DB176" s="530"/>
      <c r="DC176" s="530"/>
      <c r="DD176" s="530"/>
      <c r="DE176" s="538"/>
    </row>
    <row r="177" spans="1:109" s="2" customFormat="1" ht="23.25" customHeight="1">
      <c r="A177" s="522" t="s">
        <v>1203</v>
      </c>
      <c r="B177" s="523"/>
      <c r="C177" s="523"/>
      <c r="D177" s="523"/>
      <c r="E177" s="523"/>
      <c r="F177" s="523"/>
      <c r="G177" s="523"/>
      <c r="H177" s="523"/>
      <c r="I177" s="523"/>
      <c r="J177" s="523"/>
      <c r="K177" s="523"/>
      <c r="L177" s="523"/>
      <c r="M177" s="523"/>
      <c r="N177" s="523"/>
      <c r="O177" s="523"/>
      <c r="P177" s="524" t="s">
        <v>1262</v>
      </c>
      <c r="Q177" s="524"/>
      <c r="R177" s="524"/>
      <c r="S177" s="524"/>
      <c r="T177" s="524"/>
      <c r="U177" s="524"/>
      <c r="V177" s="524"/>
      <c r="W177" s="524"/>
      <c r="X177" s="524"/>
      <c r="Y177" s="524"/>
      <c r="Z177" s="524"/>
      <c r="AA177" s="524"/>
      <c r="AB177" s="524"/>
      <c r="AC177" s="524"/>
      <c r="AD177" s="525">
        <v>503</v>
      </c>
      <c r="AE177" s="525"/>
      <c r="AF177" s="525"/>
      <c r="AG177" s="526">
        <v>1</v>
      </c>
      <c r="AH177" s="526"/>
      <c r="AI177" s="526"/>
      <c r="AJ177" s="526"/>
      <c r="AK177" s="527">
        <v>4266</v>
      </c>
      <c r="AL177" s="528"/>
      <c r="AM177" s="528"/>
      <c r="AN177" s="528"/>
      <c r="AO177" s="528"/>
      <c r="AP177" s="529"/>
      <c r="AQ177" s="530">
        <f t="shared" si="66"/>
        <v>51192</v>
      </c>
      <c r="AR177" s="530"/>
      <c r="AS177" s="530"/>
      <c r="AT177" s="530"/>
      <c r="AU177" s="530"/>
      <c r="AV177" s="530"/>
      <c r="AW177" s="530"/>
      <c r="AX177" s="530"/>
      <c r="AY177" s="531"/>
      <c r="AZ177" s="532"/>
      <c r="BA177" s="532"/>
      <c r="BB177" s="532"/>
      <c r="BC177" s="532"/>
      <c r="BD177" s="532"/>
      <c r="BE177" s="532"/>
      <c r="BF177" s="533"/>
      <c r="BG177" s="534">
        <v>1066</v>
      </c>
      <c r="BH177" s="534"/>
      <c r="BI177" s="534"/>
      <c r="BJ177" s="534"/>
      <c r="BK177" s="534"/>
      <c r="BL177" s="534"/>
      <c r="BM177" s="534"/>
      <c r="BN177" s="534"/>
      <c r="BO177" s="535">
        <f t="shared" si="67"/>
        <v>7109.9999999999991</v>
      </c>
      <c r="BP177" s="536"/>
      <c r="BQ177" s="536"/>
      <c r="BR177" s="536"/>
      <c r="BS177" s="536"/>
      <c r="BT177" s="536"/>
      <c r="BU177" s="536"/>
      <c r="BV177" s="537"/>
      <c r="BW177" s="534"/>
      <c r="BX177" s="534"/>
      <c r="BY177" s="534"/>
      <c r="BZ177" s="534"/>
      <c r="CA177" s="534"/>
      <c r="CB177" s="534"/>
      <c r="CC177" s="534"/>
      <c r="CD177" s="534"/>
      <c r="CE177" s="534"/>
      <c r="CF177" s="534"/>
      <c r="CG177" s="534"/>
      <c r="CH177" s="534"/>
      <c r="CI177" s="534"/>
      <c r="CJ177" s="534"/>
      <c r="CK177" s="534"/>
      <c r="CL177" s="534"/>
      <c r="CM177" s="534"/>
      <c r="CN177" s="534"/>
      <c r="CO177" s="534"/>
      <c r="CP177" s="534"/>
      <c r="CQ177" s="534"/>
      <c r="CR177" s="534"/>
      <c r="CS177" s="534"/>
      <c r="CT177" s="534"/>
      <c r="CU177" s="534"/>
      <c r="CV177" s="530">
        <f t="shared" si="68"/>
        <v>59368</v>
      </c>
      <c r="CW177" s="530"/>
      <c r="CX177" s="530"/>
      <c r="CY177" s="530"/>
      <c r="CZ177" s="530"/>
      <c r="DA177" s="530"/>
      <c r="DB177" s="530"/>
      <c r="DC177" s="530"/>
      <c r="DD177" s="530"/>
      <c r="DE177" s="538"/>
    </row>
    <row r="178" spans="1:109" s="2" customFormat="1" ht="23.25" customHeight="1">
      <c r="A178" s="522" t="s">
        <v>1265</v>
      </c>
      <c r="B178" s="523"/>
      <c r="C178" s="523"/>
      <c r="D178" s="523"/>
      <c r="E178" s="523"/>
      <c r="F178" s="523"/>
      <c r="G178" s="523"/>
      <c r="H178" s="523"/>
      <c r="I178" s="523"/>
      <c r="J178" s="523"/>
      <c r="K178" s="523"/>
      <c r="L178" s="523"/>
      <c r="M178" s="523"/>
      <c r="N178" s="523"/>
      <c r="O178" s="523"/>
      <c r="P178" s="524" t="s">
        <v>1262</v>
      </c>
      <c r="Q178" s="524"/>
      <c r="R178" s="524"/>
      <c r="S178" s="524"/>
      <c r="T178" s="524"/>
      <c r="U178" s="524"/>
      <c r="V178" s="524"/>
      <c r="W178" s="524"/>
      <c r="X178" s="524"/>
      <c r="Y178" s="524"/>
      <c r="Z178" s="524"/>
      <c r="AA178" s="524"/>
      <c r="AB178" s="524"/>
      <c r="AC178" s="524"/>
      <c r="AD178" s="525">
        <v>503</v>
      </c>
      <c r="AE178" s="525"/>
      <c r="AF178" s="525"/>
      <c r="AG178" s="526">
        <v>1</v>
      </c>
      <c r="AH178" s="526"/>
      <c r="AI178" s="526"/>
      <c r="AJ178" s="526"/>
      <c r="AK178" s="527">
        <v>4904</v>
      </c>
      <c r="AL178" s="528"/>
      <c r="AM178" s="528"/>
      <c r="AN178" s="528"/>
      <c r="AO178" s="528"/>
      <c r="AP178" s="529"/>
      <c r="AQ178" s="530">
        <f t="shared" si="66"/>
        <v>58848</v>
      </c>
      <c r="AR178" s="530"/>
      <c r="AS178" s="530"/>
      <c r="AT178" s="530"/>
      <c r="AU178" s="530"/>
      <c r="AV178" s="530"/>
      <c r="AW178" s="530"/>
      <c r="AX178" s="530"/>
      <c r="AY178" s="531"/>
      <c r="AZ178" s="532"/>
      <c r="BA178" s="532"/>
      <c r="BB178" s="532"/>
      <c r="BC178" s="532"/>
      <c r="BD178" s="532"/>
      <c r="BE178" s="532"/>
      <c r="BF178" s="533"/>
      <c r="BG178" s="534">
        <v>1226</v>
      </c>
      <c r="BH178" s="534"/>
      <c r="BI178" s="534"/>
      <c r="BJ178" s="534"/>
      <c r="BK178" s="534"/>
      <c r="BL178" s="534"/>
      <c r="BM178" s="534"/>
      <c r="BN178" s="534"/>
      <c r="BO178" s="535">
        <f t="shared" si="67"/>
        <v>8173.333333333333</v>
      </c>
      <c r="BP178" s="536"/>
      <c r="BQ178" s="536"/>
      <c r="BR178" s="536"/>
      <c r="BS178" s="536"/>
      <c r="BT178" s="536"/>
      <c r="BU178" s="536"/>
      <c r="BV178" s="537"/>
      <c r="BW178" s="534"/>
      <c r="BX178" s="534"/>
      <c r="BY178" s="534"/>
      <c r="BZ178" s="534"/>
      <c r="CA178" s="534"/>
      <c r="CB178" s="534"/>
      <c r="CC178" s="534"/>
      <c r="CD178" s="534"/>
      <c r="CE178" s="534"/>
      <c r="CF178" s="534"/>
      <c r="CG178" s="534"/>
      <c r="CH178" s="534"/>
      <c r="CI178" s="534"/>
      <c r="CJ178" s="534"/>
      <c r="CK178" s="534"/>
      <c r="CL178" s="534"/>
      <c r="CM178" s="534"/>
      <c r="CN178" s="534"/>
      <c r="CO178" s="534"/>
      <c r="CP178" s="534"/>
      <c r="CQ178" s="534"/>
      <c r="CR178" s="534"/>
      <c r="CS178" s="534"/>
      <c r="CT178" s="534"/>
      <c r="CU178" s="534"/>
      <c r="CV178" s="530">
        <f t="shared" si="68"/>
        <v>68247.333333333328</v>
      </c>
      <c r="CW178" s="530"/>
      <c r="CX178" s="530"/>
      <c r="CY178" s="530"/>
      <c r="CZ178" s="530"/>
      <c r="DA178" s="530"/>
      <c r="DB178" s="530"/>
      <c r="DC178" s="530"/>
      <c r="DD178" s="530"/>
      <c r="DE178" s="538"/>
    </row>
    <row r="179" spans="1:109" s="2" customFormat="1" ht="23.25" customHeight="1">
      <c r="A179" s="522" t="s">
        <v>1265</v>
      </c>
      <c r="B179" s="523"/>
      <c r="C179" s="523"/>
      <c r="D179" s="523"/>
      <c r="E179" s="523"/>
      <c r="F179" s="523"/>
      <c r="G179" s="523"/>
      <c r="H179" s="523"/>
      <c r="I179" s="523"/>
      <c r="J179" s="523"/>
      <c r="K179" s="523"/>
      <c r="L179" s="523"/>
      <c r="M179" s="523"/>
      <c r="N179" s="523"/>
      <c r="O179" s="523"/>
      <c r="P179" s="524" t="s">
        <v>1262</v>
      </c>
      <c r="Q179" s="524"/>
      <c r="R179" s="524"/>
      <c r="S179" s="524"/>
      <c r="T179" s="524"/>
      <c r="U179" s="524"/>
      <c r="V179" s="524"/>
      <c r="W179" s="524"/>
      <c r="X179" s="524"/>
      <c r="Y179" s="524"/>
      <c r="Z179" s="524"/>
      <c r="AA179" s="524"/>
      <c r="AB179" s="524"/>
      <c r="AC179" s="524"/>
      <c r="AD179" s="525">
        <v>503</v>
      </c>
      <c r="AE179" s="525"/>
      <c r="AF179" s="525"/>
      <c r="AG179" s="526">
        <v>4</v>
      </c>
      <c r="AH179" s="526"/>
      <c r="AI179" s="526"/>
      <c r="AJ179" s="526"/>
      <c r="AK179" s="527">
        <v>4318</v>
      </c>
      <c r="AL179" s="528"/>
      <c r="AM179" s="528"/>
      <c r="AN179" s="528"/>
      <c r="AO179" s="528"/>
      <c r="AP179" s="529"/>
      <c r="AQ179" s="530">
        <f t="shared" si="66"/>
        <v>207264</v>
      </c>
      <c r="AR179" s="530"/>
      <c r="AS179" s="530"/>
      <c r="AT179" s="530"/>
      <c r="AU179" s="530"/>
      <c r="AV179" s="530"/>
      <c r="AW179" s="530"/>
      <c r="AX179" s="530"/>
      <c r="AY179" s="531"/>
      <c r="AZ179" s="532"/>
      <c r="BA179" s="532"/>
      <c r="BB179" s="532"/>
      <c r="BC179" s="532"/>
      <c r="BD179" s="532"/>
      <c r="BE179" s="532"/>
      <c r="BF179" s="533"/>
      <c r="BG179" s="534">
        <v>4318</v>
      </c>
      <c r="BH179" s="534"/>
      <c r="BI179" s="534"/>
      <c r="BJ179" s="534"/>
      <c r="BK179" s="534"/>
      <c r="BL179" s="534"/>
      <c r="BM179" s="534"/>
      <c r="BN179" s="534"/>
      <c r="BO179" s="535">
        <f t="shared" si="67"/>
        <v>28786.666666666668</v>
      </c>
      <c r="BP179" s="536"/>
      <c r="BQ179" s="536"/>
      <c r="BR179" s="536"/>
      <c r="BS179" s="536"/>
      <c r="BT179" s="536"/>
      <c r="BU179" s="536"/>
      <c r="BV179" s="537"/>
      <c r="BW179" s="534"/>
      <c r="BX179" s="534"/>
      <c r="BY179" s="534"/>
      <c r="BZ179" s="534"/>
      <c r="CA179" s="534"/>
      <c r="CB179" s="534"/>
      <c r="CC179" s="534"/>
      <c r="CD179" s="534"/>
      <c r="CE179" s="534"/>
      <c r="CF179" s="534"/>
      <c r="CG179" s="534"/>
      <c r="CH179" s="534"/>
      <c r="CI179" s="534"/>
      <c r="CJ179" s="534"/>
      <c r="CK179" s="534"/>
      <c r="CL179" s="534"/>
      <c r="CM179" s="534"/>
      <c r="CN179" s="534"/>
      <c r="CO179" s="534"/>
      <c r="CP179" s="534"/>
      <c r="CQ179" s="534"/>
      <c r="CR179" s="534"/>
      <c r="CS179" s="534"/>
      <c r="CT179" s="534"/>
      <c r="CU179" s="534"/>
      <c r="CV179" s="530">
        <f t="shared" si="68"/>
        <v>240368.66666666666</v>
      </c>
      <c r="CW179" s="530"/>
      <c r="CX179" s="530"/>
      <c r="CY179" s="530"/>
      <c r="CZ179" s="530"/>
      <c r="DA179" s="530"/>
      <c r="DB179" s="530"/>
      <c r="DC179" s="530"/>
      <c r="DD179" s="530"/>
      <c r="DE179" s="538"/>
    </row>
    <row r="180" spans="1:109" s="2" customFormat="1" ht="23.25" customHeight="1">
      <c r="A180" s="522" t="s">
        <v>1265</v>
      </c>
      <c r="B180" s="523"/>
      <c r="C180" s="523"/>
      <c r="D180" s="523"/>
      <c r="E180" s="523"/>
      <c r="F180" s="523"/>
      <c r="G180" s="523"/>
      <c r="H180" s="523"/>
      <c r="I180" s="523"/>
      <c r="J180" s="523"/>
      <c r="K180" s="523"/>
      <c r="L180" s="523"/>
      <c r="M180" s="523"/>
      <c r="N180" s="523"/>
      <c r="O180" s="523"/>
      <c r="P180" s="524" t="s">
        <v>1262</v>
      </c>
      <c r="Q180" s="524"/>
      <c r="R180" s="524"/>
      <c r="S180" s="524"/>
      <c r="T180" s="524"/>
      <c r="U180" s="524"/>
      <c r="V180" s="524"/>
      <c r="W180" s="524"/>
      <c r="X180" s="524"/>
      <c r="Y180" s="524"/>
      <c r="Z180" s="524"/>
      <c r="AA180" s="524"/>
      <c r="AB180" s="524"/>
      <c r="AC180" s="524"/>
      <c r="AD180" s="525">
        <v>503</v>
      </c>
      <c r="AE180" s="525"/>
      <c r="AF180" s="525"/>
      <c r="AG180" s="526">
        <v>1</v>
      </c>
      <c r="AH180" s="526"/>
      <c r="AI180" s="526"/>
      <c r="AJ180" s="526"/>
      <c r="AK180" s="527">
        <v>4944</v>
      </c>
      <c r="AL180" s="528"/>
      <c r="AM180" s="528"/>
      <c r="AN180" s="528"/>
      <c r="AO180" s="528"/>
      <c r="AP180" s="529"/>
      <c r="AQ180" s="530">
        <f t="shared" si="66"/>
        <v>59328</v>
      </c>
      <c r="AR180" s="530"/>
      <c r="AS180" s="530"/>
      <c r="AT180" s="530"/>
      <c r="AU180" s="530"/>
      <c r="AV180" s="530"/>
      <c r="AW180" s="530"/>
      <c r="AX180" s="530"/>
      <c r="AY180" s="531"/>
      <c r="AZ180" s="532"/>
      <c r="BA180" s="532"/>
      <c r="BB180" s="532"/>
      <c r="BC180" s="532"/>
      <c r="BD180" s="532"/>
      <c r="BE180" s="532"/>
      <c r="BF180" s="533"/>
      <c r="BG180" s="534">
        <v>1236</v>
      </c>
      <c r="BH180" s="534"/>
      <c r="BI180" s="534"/>
      <c r="BJ180" s="534"/>
      <c r="BK180" s="534"/>
      <c r="BL180" s="534"/>
      <c r="BM180" s="534"/>
      <c r="BN180" s="534"/>
      <c r="BO180" s="535">
        <f t="shared" si="67"/>
        <v>8240</v>
      </c>
      <c r="BP180" s="536"/>
      <c r="BQ180" s="536"/>
      <c r="BR180" s="536"/>
      <c r="BS180" s="536"/>
      <c r="BT180" s="536"/>
      <c r="BU180" s="536"/>
      <c r="BV180" s="537"/>
      <c r="BW180" s="534"/>
      <c r="BX180" s="534"/>
      <c r="BY180" s="534"/>
      <c r="BZ180" s="534"/>
      <c r="CA180" s="534"/>
      <c r="CB180" s="534"/>
      <c r="CC180" s="534"/>
      <c r="CD180" s="534"/>
      <c r="CE180" s="534"/>
      <c r="CF180" s="534"/>
      <c r="CG180" s="534"/>
      <c r="CH180" s="534"/>
      <c r="CI180" s="534"/>
      <c r="CJ180" s="534"/>
      <c r="CK180" s="534"/>
      <c r="CL180" s="534"/>
      <c r="CM180" s="534"/>
      <c r="CN180" s="534"/>
      <c r="CO180" s="534"/>
      <c r="CP180" s="534"/>
      <c r="CQ180" s="534"/>
      <c r="CR180" s="534"/>
      <c r="CS180" s="534"/>
      <c r="CT180" s="534"/>
      <c r="CU180" s="534"/>
      <c r="CV180" s="530">
        <f t="shared" si="68"/>
        <v>68804</v>
      </c>
      <c r="CW180" s="530"/>
      <c r="CX180" s="530"/>
      <c r="CY180" s="530"/>
      <c r="CZ180" s="530"/>
      <c r="DA180" s="530"/>
      <c r="DB180" s="530"/>
      <c r="DC180" s="530"/>
      <c r="DD180" s="530"/>
      <c r="DE180" s="538"/>
    </row>
    <row r="181" spans="1:109" s="2" customFormat="1" ht="23.25" customHeight="1">
      <c r="A181" s="522" t="s">
        <v>1266</v>
      </c>
      <c r="B181" s="523"/>
      <c r="C181" s="523"/>
      <c r="D181" s="523"/>
      <c r="E181" s="523"/>
      <c r="F181" s="523"/>
      <c r="G181" s="523"/>
      <c r="H181" s="523"/>
      <c r="I181" s="523"/>
      <c r="J181" s="523"/>
      <c r="K181" s="523"/>
      <c r="L181" s="523"/>
      <c r="M181" s="523"/>
      <c r="N181" s="523"/>
      <c r="O181" s="523"/>
      <c r="P181" s="524" t="s">
        <v>1267</v>
      </c>
      <c r="Q181" s="524"/>
      <c r="R181" s="524"/>
      <c r="S181" s="524"/>
      <c r="T181" s="524"/>
      <c r="U181" s="524"/>
      <c r="V181" s="524"/>
      <c r="W181" s="524"/>
      <c r="X181" s="524"/>
      <c r="Y181" s="524"/>
      <c r="Z181" s="524"/>
      <c r="AA181" s="524"/>
      <c r="AB181" s="524"/>
      <c r="AC181" s="524"/>
      <c r="AD181" s="525">
        <v>503</v>
      </c>
      <c r="AE181" s="525"/>
      <c r="AF181" s="525"/>
      <c r="AG181" s="526">
        <v>1</v>
      </c>
      <c r="AH181" s="526"/>
      <c r="AI181" s="526"/>
      <c r="AJ181" s="526"/>
      <c r="AK181" s="527">
        <v>11388</v>
      </c>
      <c r="AL181" s="528"/>
      <c r="AM181" s="528"/>
      <c r="AN181" s="528"/>
      <c r="AO181" s="528"/>
      <c r="AP181" s="529"/>
      <c r="AQ181" s="530">
        <f t="shared" si="66"/>
        <v>136656</v>
      </c>
      <c r="AR181" s="530"/>
      <c r="AS181" s="530"/>
      <c r="AT181" s="530"/>
      <c r="AU181" s="530"/>
      <c r="AV181" s="530"/>
      <c r="AW181" s="530"/>
      <c r="AX181" s="530"/>
      <c r="AY181" s="531"/>
      <c r="AZ181" s="532"/>
      <c r="BA181" s="532"/>
      <c r="BB181" s="532"/>
      <c r="BC181" s="532"/>
      <c r="BD181" s="532"/>
      <c r="BE181" s="532"/>
      <c r="BF181" s="533"/>
      <c r="BG181" s="534">
        <v>2848</v>
      </c>
      <c r="BH181" s="534"/>
      <c r="BI181" s="534"/>
      <c r="BJ181" s="534"/>
      <c r="BK181" s="534"/>
      <c r="BL181" s="534"/>
      <c r="BM181" s="534"/>
      <c r="BN181" s="534"/>
      <c r="BO181" s="535">
        <f t="shared" si="67"/>
        <v>18980</v>
      </c>
      <c r="BP181" s="536"/>
      <c r="BQ181" s="536"/>
      <c r="BR181" s="536"/>
      <c r="BS181" s="536"/>
      <c r="BT181" s="536"/>
      <c r="BU181" s="536"/>
      <c r="BV181" s="537"/>
      <c r="BW181" s="534"/>
      <c r="BX181" s="534"/>
      <c r="BY181" s="534"/>
      <c r="BZ181" s="534"/>
      <c r="CA181" s="534"/>
      <c r="CB181" s="534"/>
      <c r="CC181" s="534"/>
      <c r="CD181" s="534"/>
      <c r="CE181" s="534"/>
      <c r="CF181" s="534"/>
      <c r="CG181" s="534"/>
      <c r="CH181" s="534"/>
      <c r="CI181" s="534"/>
      <c r="CJ181" s="534"/>
      <c r="CK181" s="534"/>
      <c r="CL181" s="534"/>
      <c r="CM181" s="534"/>
      <c r="CN181" s="534"/>
      <c r="CO181" s="534"/>
      <c r="CP181" s="534"/>
      <c r="CQ181" s="534"/>
      <c r="CR181" s="534"/>
      <c r="CS181" s="534"/>
      <c r="CT181" s="534"/>
      <c r="CU181" s="534"/>
      <c r="CV181" s="530">
        <f t="shared" si="68"/>
        <v>158484</v>
      </c>
      <c r="CW181" s="530"/>
      <c r="CX181" s="530"/>
      <c r="CY181" s="530"/>
      <c r="CZ181" s="530"/>
      <c r="DA181" s="530"/>
      <c r="DB181" s="530"/>
      <c r="DC181" s="530"/>
      <c r="DD181" s="530"/>
      <c r="DE181" s="538"/>
    </row>
    <row r="182" spans="1:109" s="2" customFormat="1" ht="23.25" customHeight="1">
      <c r="A182" s="522" t="s">
        <v>1268</v>
      </c>
      <c r="B182" s="523"/>
      <c r="C182" s="523"/>
      <c r="D182" s="523"/>
      <c r="E182" s="523"/>
      <c r="F182" s="523"/>
      <c r="G182" s="523"/>
      <c r="H182" s="523"/>
      <c r="I182" s="523"/>
      <c r="J182" s="523"/>
      <c r="K182" s="523"/>
      <c r="L182" s="523"/>
      <c r="M182" s="523"/>
      <c r="N182" s="523"/>
      <c r="O182" s="523"/>
      <c r="P182" s="524" t="s">
        <v>1267</v>
      </c>
      <c r="Q182" s="524"/>
      <c r="R182" s="524"/>
      <c r="S182" s="524"/>
      <c r="T182" s="524"/>
      <c r="U182" s="524"/>
      <c r="V182" s="524"/>
      <c r="W182" s="524"/>
      <c r="X182" s="524"/>
      <c r="Y182" s="524"/>
      <c r="Z182" s="524"/>
      <c r="AA182" s="524"/>
      <c r="AB182" s="524"/>
      <c r="AC182" s="524"/>
      <c r="AD182" s="525">
        <v>503</v>
      </c>
      <c r="AE182" s="525"/>
      <c r="AF182" s="525"/>
      <c r="AG182" s="526">
        <v>4</v>
      </c>
      <c r="AH182" s="526"/>
      <c r="AI182" s="526"/>
      <c r="AJ182" s="526"/>
      <c r="AK182" s="527">
        <v>8216</v>
      </c>
      <c r="AL182" s="528"/>
      <c r="AM182" s="528"/>
      <c r="AN182" s="528"/>
      <c r="AO182" s="528"/>
      <c r="AP182" s="529"/>
      <c r="AQ182" s="530">
        <f t="shared" si="66"/>
        <v>394368</v>
      </c>
      <c r="AR182" s="530"/>
      <c r="AS182" s="530"/>
      <c r="AT182" s="530"/>
      <c r="AU182" s="530"/>
      <c r="AV182" s="530"/>
      <c r="AW182" s="530"/>
      <c r="AX182" s="530"/>
      <c r="AY182" s="531"/>
      <c r="AZ182" s="532"/>
      <c r="BA182" s="532"/>
      <c r="BB182" s="532"/>
      <c r="BC182" s="532"/>
      <c r="BD182" s="532"/>
      <c r="BE182" s="532"/>
      <c r="BF182" s="533"/>
      <c r="BG182" s="534">
        <v>8216</v>
      </c>
      <c r="BH182" s="534"/>
      <c r="BI182" s="534"/>
      <c r="BJ182" s="534"/>
      <c r="BK182" s="534"/>
      <c r="BL182" s="534"/>
      <c r="BM182" s="534"/>
      <c r="BN182" s="534"/>
      <c r="BO182" s="535">
        <f t="shared" si="67"/>
        <v>54773.333333333336</v>
      </c>
      <c r="BP182" s="536"/>
      <c r="BQ182" s="536"/>
      <c r="BR182" s="536"/>
      <c r="BS182" s="536"/>
      <c r="BT182" s="536"/>
      <c r="BU182" s="536"/>
      <c r="BV182" s="537"/>
      <c r="BW182" s="534"/>
      <c r="BX182" s="534"/>
      <c r="BY182" s="534"/>
      <c r="BZ182" s="534"/>
      <c r="CA182" s="534"/>
      <c r="CB182" s="534"/>
      <c r="CC182" s="534"/>
      <c r="CD182" s="534"/>
      <c r="CE182" s="534"/>
      <c r="CF182" s="534"/>
      <c r="CG182" s="534"/>
      <c r="CH182" s="534"/>
      <c r="CI182" s="534"/>
      <c r="CJ182" s="534"/>
      <c r="CK182" s="534"/>
      <c r="CL182" s="534"/>
      <c r="CM182" s="534"/>
      <c r="CN182" s="534"/>
      <c r="CO182" s="534"/>
      <c r="CP182" s="534"/>
      <c r="CQ182" s="534"/>
      <c r="CR182" s="534"/>
      <c r="CS182" s="534"/>
      <c r="CT182" s="534"/>
      <c r="CU182" s="534"/>
      <c r="CV182" s="530">
        <f t="shared" si="68"/>
        <v>457357.33333333331</v>
      </c>
      <c r="CW182" s="530"/>
      <c r="CX182" s="530"/>
      <c r="CY182" s="530"/>
      <c r="CZ182" s="530"/>
      <c r="DA182" s="530"/>
      <c r="DB182" s="530"/>
      <c r="DC182" s="530"/>
      <c r="DD182" s="530"/>
      <c r="DE182" s="538"/>
    </row>
    <row r="183" spans="1:109" s="2" customFormat="1" ht="23.25" customHeight="1">
      <c r="A183" s="522" t="s">
        <v>1269</v>
      </c>
      <c r="B183" s="523"/>
      <c r="C183" s="523"/>
      <c r="D183" s="523"/>
      <c r="E183" s="523"/>
      <c r="F183" s="523"/>
      <c r="G183" s="523"/>
      <c r="H183" s="523"/>
      <c r="I183" s="523"/>
      <c r="J183" s="523"/>
      <c r="K183" s="523"/>
      <c r="L183" s="523"/>
      <c r="M183" s="523"/>
      <c r="N183" s="523"/>
      <c r="O183" s="523"/>
      <c r="P183" s="524" t="s">
        <v>1267</v>
      </c>
      <c r="Q183" s="524"/>
      <c r="R183" s="524"/>
      <c r="S183" s="524"/>
      <c r="T183" s="524"/>
      <c r="U183" s="524"/>
      <c r="V183" s="524"/>
      <c r="W183" s="524"/>
      <c r="X183" s="524"/>
      <c r="Y183" s="524"/>
      <c r="Z183" s="524"/>
      <c r="AA183" s="524"/>
      <c r="AB183" s="524"/>
      <c r="AC183" s="524"/>
      <c r="AD183" s="525">
        <v>503</v>
      </c>
      <c r="AE183" s="525"/>
      <c r="AF183" s="525"/>
      <c r="AG183" s="526">
        <v>1</v>
      </c>
      <c r="AH183" s="526"/>
      <c r="AI183" s="526"/>
      <c r="AJ183" s="526"/>
      <c r="AK183" s="527">
        <v>6190</v>
      </c>
      <c r="AL183" s="528"/>
      <c r="AM183" s="528"/>
      <c r="AN183" s="528"/>
      <c r="AO183" s="528"/>
      <c r="AP183" s="529"/>
      <c r="AQ183" s="530">
        <f t="shared" si="66"/>
        <v>74280</v>
      </c>
      <c r="AR183" s="530"/>
      <c r="AS183" s="530"/>
      <c r="AT183" s="530"/>
      <c r="AU183" s="530"/>
      <c r="AV183" s="530"/>
      <c r="AW183" s="530"/>
      <c r="AX183" s="530"/>
      <c r="AY183" s="531"/>
      <c r="AZ183" s="532"/>
      <c r="BA183" s="532"/>
      <c r="BB183" s="532"/>
      <c r="BC183" s="532"/>
      <c r="BD183" s="532"/>
      <c r="BE183" s="532"/>
      <c r="BF183" s="533"/>
      <c r="BG183" s="534">
        <v>1548</v>
      </c>
      <c r="BH183" s="534"/>
      <c r="BI183" s="534"/>
      <c r="BJ183" s="534"/>
      <c r="BK183" s="534"/>
      <c r="BL183" s="534"/>
      <c r="BM183" s="534"/>
      <c r="BN183" s="534"/>
      <c r="BO183" s="535">
        <f t="shared" si="67"/>
        <v>10316.666666666668</v>
      </c>
      <c r="BP183" s="536"/>
      <c r="BQ183" s="536"/>
      <c r="BR183" s="536"/>
      <c r="BS183" s="536"/>
      <c r="BT183" s="536"/>
      <c r="BU183" s="536"/>
      <c r="BV183" s="537"/>
      <c r="BW183" s="534"/>
      <c r="BX183" s="534"/>
      <c r="BY183" s="534"/>
      <c r="BZ183" s="534"/>
      <c r="CA183" s="534"/>
      <c r="CB183" s="534"/>
      <c r="CC183" s="534"/>
      <c r="CD183" s="534"/>
      <c r="CE183" s="534"/>
      <c r="CF183" s="534"/>
      <c r="CG183" s="534"/>
      <c r="CH183" s="534"/>
      <c r="CI183" s="534"/>
      <c r="CJ183" s="534"/>
      <c r="CK183" s="534"/>
      <c r="CL183" s="534"/>
      <c r="CM183" s="534"/>
      <c r="CN183" s="534"/>
      <c r="CO183" s="534"/>
      <c r="CP183" s="534"/>
      <c r="CQ183" s="534"/>
      <c r="CR183" s="534"/>
      <c r="CS183" s="534"/>
      <c r="CT183" s="534"/>
      <c r="CU183" s="534"/>
      <c r="CV183" s="530">
        <f t="shared" si="68"/>
        <v>86144.666666666672</v>
      </c>
      <c r="CW183" s="530"/>
      <c r="CX183" s="530"/>
      <c r="CY183" s="530"/>
      <c r="CZ183" s="530"/>
      <c r="DA183" s="530"/>
      <c r="DB183" s="530"/>
      <c r="DC183" s="530"/>
      <c r="DD183" s="530"/>
      <c r="DE183" s="538"/>
    </row>
    <row r="184" spans="1:109" s="2" customFormat="1" ht="23.25" customHeight="1">
      <c r="A184" s="522" t="s">
        <v>1248</v>
      </c>
      <c r="B184" s="523"/>
      <c r="C184" s="523"/>
      <c r="D184" s="523"/>
      <c r="E184" s="523"/>
      <c r="F184" s="523"/>
      <c r="G184" s="523"/>
      <c r="H184" s="523"/>
      <c r="I184" s="523"/>
      <c r="J184" s="523"/>
      <c r="K184" s="523"/>
      <c r="L184" s="523"/>
      <c r="M184" s="523"/>
      <c r="N184" s="523"/>
      <c r="O184" s="523"/>
      <c r="P184" s="524" t="s">
        <v>1267</v>
      </c>
      <c r="Q184" s="524"/>
      <c r="R184" s="524"/>
      <c r="S184" s="524"/>
      <c r="T184" s="524"/>
      <c r="U184" s="524"/>
      <c r="V184" s="524"/>
      <c r="W184" s="524"/>
      <c r="X184" s="524"/>
      <c r="Y184" s="524"/>
      <c r="Z184" s="524"/>
      <c r="AA184" s="524"/>
      <c r="AB184" s="524"/>
      <c r="AC184" s="524"/>
      <c r="AD184" s="525">
        <v>503</v>
      </c>
      <c r="AE184" s="525"/>
      <c r="AF184" s="525"/>
      <c r="AG184" s="526">
        <v>1</v>
      </c>
      <c r="AH184" s="526"/>
      <c r="AI184" s="526"/>
      <c r="AJ184" s="526"/>
      <c r="AK184" s="527">
        <v>6964</v>
      </c>
      <c r="AL184" s="528"/>
      <c r="AM184" s="528"/>
      <c r="AN184" s="528"/>
      <c r="AO184" s="528"/>
      <c r="AP184" s="529"/>
      <c r="AQ184" s="530">
        <f t="shared" si="66"/>
        <v>83568</v>
      </c>
      <c r="AR184" s="530"/>
      <c r="AS184" s="530"/>
      <c r="AT184" s="530"/>
      <c r="AU184" s="530"/>
      <c r="AV184" s="530"/>
      <c r="AW184" s="530"/>
      <c r="AX184" s="530"/>
      <c r="AY184" s="531"/>
      <c r="AZ184" s="532"/>
      <c r="BA184" s="532"/>
      <c r="BB184" s="532"/>
      <c r="BC184" s="532"/>
      <c r="BD184" s="532"/>
      <c r="BE184" s="532"/>
      <c r="BF184" s="533"/>
      <c r="BG184" s="534">
        <v>1740</v>
      </c>
      <c r="BH184" s="534"/>
      <c r="BI184" s="534"/>
      <c r="BJ184" s="534"/>
      <c r="BK184" s="534"/>
      <c r="BL184" s="534"/>
      <c r="BM184" s="534"/>
      <c r="BN184" s="534"/>
      <c r="BO184" s="535">
        <f t="shared" si="67"/>
        <v>11606.666666666666</v>
      </c>
      <c r="BP184" s="536"/>
      <c r="BQ184" s="536"/>
      <c r="BR184" s="536"/>
      <c r="BS184" s="536"/>
      <c r="BT184" s="536"/>
      <c r="BU184" s="536"/>
      <c r="BV184" s="537"/>
      <c r="BW184" s="534"/>
      <c r="BX184" s="534"/>
      <c r="BY184" s="534"/>
      <c r="BZ184" s="534"/>
      <c r="CA184" s="534"/>
      <c r="CB184" s="534"/>
      <c r="CC184" s="534"/>
      <c r="CD184" s="534"/>
      <c r="CE184" s="534"/>
      <c r="CF184" s="534"/>
      <c r="CG184" s="534"/>
      <c r="CH184" s="534"/>
      <c r="CI184" s="534"/>
      <c r="CJ184" s="534"/>
      <c r="CK184" s="534"/>
      <c r="CL184" s="534"/>
      <c r="CM184" s="534"/>
      <c r="CN184" s="534"/>
      <c r="CO184" s="534"/>
      <c r="CP184" s="534"/>
      <c r="CQ184" s="534"/>
      <c r="CR184" s="534"/>
      <c r="CS184" s="534"/>
      <c r="CT184" s="534"/>
      <c r="CU184" s="534"/>
      <c r="CV184" s="530">
        <f t="shared" si="68"/>
        <v>96914.666666666672</v>
      </c>
      <c r="CW184" s="530"/>
      <c r="CX184" s="530"/>
      <c r="CY184" s="530"/>
      <c r="CZ184" s="530"/>
      <c r="DA184" s="530"/>
      <c r="DB184" s="530"/>
      <c r="DC184" s="530"/>
      <c r="DD184" s="530"/>
      <c r="DE184" s="538"/>
    </row>
    <row r="185" spans="1:109" s="2" customFormat="1" ht="23.25" customHeight="1">
      <c r="A185" s="522" t="s">
        <v>1269</v>
      </c>
      <c r="B185" s="523"/>
      <c r="C185" s="523"/>
      <c r="D185" s="523"/>
      <c r="E185" s="523"/>
      <c r="F185" s="523"/>
      <c r="G185" s="523"/>
      <c r="H185" s="523"/>
      <c r="I185" s="523"/>
      <c r="J185" s="523"/>
      <c r="K185" s="523"/>
      <c r="L185" s="523"/>
      <c r="M185" s="523"/>
      <c r="N185" s="523"/>
      <c r="O185" s="523"/>
      <c r="P185" s="524" t="s">
        <v>1267</v>
      </c>
      <c r="Q185" s="524"/>
      <c r="R185" s="524"/>
      <c r="S185" s="524"/>
      <c r="T185" s="524"/>
      <c r="U185" s="524"/>
      <c r="V185" s="524"/>
      <c r="W185" s="524"/>
      <c r="X185" s="524"/>
      <c r="Y185" s="524"/>
      <c r="Z185" s="524"/>
      <c r="AA185" s="524"/>
      <c r="AB185" s="524"/>
      <c r="AC185" s="524"/>
      <c r="AD185" s="525">
        <v>503</v>
      </c>
      <c r="AE185" s="525"/>
      <c r="AF185" s="525"/>
      <c r="AG185" s="526">
        <v>1</v>
      </c>
      <c r="AH185" s="526"/>
      <c r="AI185" s="526"/>
      <c r="AJ185" s="526"/>
      <c r="AK185" s="527">
        <v>8600</v>
      </c>
      <c r="AL185" s="528"/>
      <c r="AM185" s="528"/>
      <c r="AN185" s="528"/>
      <c r="AO185" s="528"/>
      <c r="AP185" s="529"/>
      <c r="AQ185" s="530">
        <f t="shared" si="66"/>
        <v>103200</v>
      </c>
      <c r="AR185" s="530"/>
      <c r="AS185" s="530"/>
      <c r="AT185" s="530"/>
      <c r="AU185" s="530"/>
      <c r="AV185" s="530"/>
      <c r="AW185" s="530"/>
      <c r="AX185" s="530"/>
      <c r="AY185" s="531"/>
      <c r="AZ185" s="532"/>
      <c r="BA185" s="532"/>
      <c r="BB185" s="532"/>
      <c r="BC185" s="532"/>
      <c r="BD185" s="532"/>
      <c r="BE185" s="532"/>
      <c r="BF185" s="533"/>
      <c r="BG185" s="534">
        <v>2150</v>
      </c>
      <c r="BH185" s="534"/>
      <c r="BI185" s="534"/>
      <c r="BJ185" s="534"/>
      <c r="BK185" s="534"/>
      <c r="BL185" s="534"/>
      <c r="BM185" s="534"/>
      <c r="BN185" s="534"/>
      <c r="BO185" s="535">
        <f t="shared" si="67"/>
        <v>14333.333333333334</v>
      </c>
      <c r="BP185" s="536"/>
      <c r="BQ185" s="536"/>
      <c r="BR185" s="536"/>
      <c r="BS185" s="536"/>
      <c r="BT185" s="536"/>
      <c r="BU185" s="536"/>
      <c r="BV185" s="537"/>
      <c r="BW185" s="534"/>
      <c r="BX185" s="534"/>
      <c r="BY185" s="534"/>
      <c r="BZ185" s="534"/>
      <c r="CA185" s="534"/>
      <c r="CB185" s="534"/>
      <c r="CC185" s="534"/>
      <c r="CD185" s="534"/>
      <c r="CE185" s="534"/>
      <c r="CF185" s="534"/>
      <c r="CG185" s="534"/>
      <c r="CH185" s="534"/>
      <c r="CI185" s="534"/>
      <c r="CJ185" s="534"/>
      <c r="CK185" s="534"/>
      <c r="CL185" s="534"/>
      <c r="CM185" s="534"/>
      <c r="CN185" s="534"/>
      <c r="CO185" s="534"/>
      <c r="CP185" s="534"/>
      <c r="CQ185" s="534"/>
      <c r="CR185" s="534"/>
      <c r="CS185" s="534"/>
      <c r="CT185" s="534"/>
      <c r="CU185" s="534"/>
      <c r="CV185" s="530">
        <f t="shared" si="68"/>
        <v>119683.33333333333</v>
      </c>
      <c r="CW185" s="530"/>
      <c r="CX185" s="530"/>
      <c r="CY185" s="530"/>
      <c r="CZ185" s="530"/>
      <c r="DA185" s="530"/>
      <c r="DB185" s="530"/>
      <c r="DC185" s="530"/>
      <c r="DD185" s="530"/>
      <c r="DE185" s="538"/>
    </row>
    <row r="186" spans="1:109" s="2" customFormat="1" ht="23.25" customHeight="1">
      <c r="A186" s="522" t="s">
        <v>1269</v>
      </c>
      <c r="B186" s="523"/>
      <c r="C186" s="523"/>
      <c r="D186" s="523"/>
      <c r="E186" s="523"/>
      <c r="F186" s="523"/>
      <c r="G186" s="523"/>
      <c r="H186" s="523"/>
      <c r="I186" s="523"/>
      <c r="J186" s="523"/>
      <c r="K186" s="523"/>
      <c r="L186" s="523"/>
      <c r="M186" s="523"/>
      <c r="N186" s="523"/>
      <c r="O186" s="523"/>
      <c r="P186" s="524" t="s">
        <v>1267</v>
      </c>
      <c r="Q186" s="524"/>
      <c r="R186" s="524"/>
      <c r="S186" s="524"/>
      <c r="T186" s="524"/>
      <c r="U186" s="524"/>
      <c r="V186" s="524"/>
      <c r="W186" s="524"/>
      <c r="X186" s="524"/>
      <c r="Y186" s="524"/>
      <c r="Z186" s="524"/>
      <c r="AA186" s="524"/>
      <c r="AB186" s="524"/>
      <c r="AC186" s="524"/>
      <c r="AD186" s="525">
        <v>503</v>
      </c>
      <c r="AE186" s="525"/>
      <c r="AF186" s="525"/>
      <c r="AG186" s="526">
        <v>1</v>
      </c>
      <c r="AH186" s="526"/>
      <c r="AI186" s="526"/>
      <c r="AJ186" s="526"/>
      <c r="AK186" s="527">
        <v>7182</v>
      </c>
      <c r="AL186" s="528"/>
      <c r="AM186" s="528"/>
      <c r="AN186" s="528"/>
      <c r="AO186" s="528"/>
      <c r="AP186" s="529"/>
      <c r="AQ186" s="530">
        <f t="shared" si="66"/>
        <v>86184</v>
      </c>
      <c r="AR186" s="530"/>
      <c r="AS186" s="530"/>
      <c r="AT186" s="530"/>
      <c r="AU186" s="530"/>
      <c r="AV186" s="530"/>
      <c r="AW186" s="530"/>
      <c r="AX186" s="530"/>
      <c r="AY186" s="531"/>
      <c r="AZ186" s="532"/>
      <c r="BA186" s="532"/>
      <c r="BB186" s="532"/>
      <c r="BC186" s="532"/>
      <c r="BD186" s="532"/>
      <c r="BE186" s="532"/>
      <c r="BF186" s="533"/>
      <c r="BG186" s="534">
        <v>1796</v>
      </c>
      <c r="BH186" s="534"/>
      <c r="BI186" s="534"/>
      <c r="BJ186" s="534"/>
      <c r="BK186" s="534"/>
      <c r="BL186" s="534"/>
      <c r="BM186" s="534"/>
      <c r="BN186" s="534"/>
      <c r="BO186" s="535">
        <f t="shared" si="67"/>
        <v>11970</v>
      </c>
      <c r="BP186" s="536"/>
      <c r="BQ186" s="536"/>
      <c r="BR186" s="536"/>
      <c r="BS186" s="536"/>
      <c r="BT186" s="536"/>
      <c r="BU186" s="536"/>
      <c r="BV186" s="537"/>
      <c r="BW186" s="534"/>
      <c r="BX186" s="534"/>
      <c r="BY186" s="534"/>
      <c r="BZ186" s="534"/>
      <c r="CA186" s="534"/>
      <c r="CB186" s="534"/>
      <c r="CC186" s="534"/>
      <c r="CD186" s="534"/>
      <c r="CE186" s="534"/>
      <c r="CF186" s="534"/>
      <c r="CG186" s="534"/>
      <c r="CH186" s="534"/>
      <c r="CI186" s="534"/>
      <c r="CJ186" s="534"/>
      <c r="CK186" s="534"/>
      <c r="CL186" s="534"/>
      <c r="CM186" s="534"/>
      <c r="CN186" s="534"/>
      <c r="CO186" s="534"/>
      <c r="CP186" s="534"/>
      <c r="CQ186" s="534"/>
      <c r="CR186" s="534"/>
      <c r="CS186" s="534"/>
      <c r="CT186" s="534"/>
      <c r="CU186" s="534"/>
      <c r="CV186" s="530">
        <f t="shared" si="68"/>
        <v>99950</v>
      </c>
      <c r="CW186" s="530"/>
      <c r="CX186" s="530"/>
      <c r="CY186" s="530"/>
      <c r="CZ186" s="530"/>
      <c r="DA186" s="530"/>
      <c r="DB186" s="530"/>
      <c r="DC186" s="530"/>
      <c r="DD186" s="530"/>
      <c r="DE186" s="538"/>
    </row>
    <row r="187" spans="1:109" s="2" customFormat="1" ht="23.25" customHeight="1">
      <c r="A187" s="522" t="s">
        <v>1248</v>
      </c>
      <c r="B187" s="523"/>
      <c r="C187" s="523"/>
      <c r="D187" s="523"/>
      <c r="E187" s="523"/>
      <c r="F187" s="523"/>
      <c r="G187" s="523"/>
      <c r="H187" s="523"/>
      <c r="I187" s="523"/>
      <c r="J187" s="523"/>
      <c r="K187" s="523"/>
      <c r="L187" s="523"/>
      <c r="M187" s="523"/>
      <c r="N187" s="523"/>
      <c r="O187" s="523"/>
      <c r="P187" s="524" t="s">
        <v>1267</v>
      </c>
      <c r="Q187" s="524"/>
      <c r="R187" s="524"/>
      <c r="S187" s="524"/>
      <c r="T187" s="524"/>
      <c r="U187" s="524"/>
      <c r="V187" s="524"/>
      <c r="W187" s="524"/>
      <c r="X187" s="524"/>
      <c r="Y187" s="524"/>
      <c r="Z187" s="524"/>
      <c r="AA187" s="524"/>
      <c r="AB187" s="524"/>
      <c r="AC187" s="524"/>
      <c r="AD187" s="525">
        <v>503</v>
      </c>
      <c r="AE187" s="525"/>
      <c r="AF187" s="525"/>
      <c r="AG187" s="526">
        <v>1</v>
      </c>
      <c r="AH187" s="526"/>
      <c r="AI187" s="526"/>
      <c r="AJ187" s="526"/>
      <c r="AK187" s="527">
        <v>7654</v>
      </c>
      <c r="AL187" s="528"/>
      <c r="AM187" s="528"/>
      <c r="AN187" s="528"/>
      <c r="AO187" s="528"/>
      <c r="AP187" s="529"/>
      <c r="AQ187" s="530">
        <f t="shared" si="66"/>
        <v>91848</v>
      </c>
      <c r="AR187" s="530"/>
      <c r="AS187" s="530"/>
      <c r="AT187" s="530"/>
      <c r="AU187" s="530"/>
      <c r="AV187" s="530"/>
      <c r="AW187" s="530"/>
      <c r="AX187" s="530"/>
      <c r="AY187" s="531"/>
      <c r="AZ187" s="532"/>
      <c r="BA187" s="532"/>
      <c r="BB187" s="532"/>
      <c r="BC187" s="532"/>
      <c r="BD187" s="532"/>
      <c r="BE187" s="532"/>
      <c r="BF187" s="533"/>
      <c r="BG187" s="534">
        <v>1914</v>
      </c>
      <c r="BH187" s="534"/>
      <c r="BI187" s="534"/>
      <c r="BJ187" s="534"/>
      <c r="BK187" s="534"/>
      <c r="BL187" s="534"/>
      <c r="BM187" s="534"/>
      <c r="BN187" s="534"/>
      <c r="BO187" s="535">
        <f t="shared" si="67"/>
        <v>12756.666666666666</v>
      </c>
      <c r="BP187" s="536"/>
      <c r="BQ187" s="536"/>
      <c r="BR187" s="536"/>
      <c r="BS187" s="536"/>
      <c r="BT187" s="536"/>
      <c r="BU187" s="536"/>
      <c r="BV187" s="537"/>
      <c r="BW187" s="534"/>
      <c r="BX187" s="534"/>
      <c r="BY187" s="534"/>
      <c r="BZ187" s="534"/>
      <c r="CA187" s="534"/>
      <c r="CB187" s="534"/>
      <c r="CC187" s="534"/>
      <c r="CD187" s="534"/>
      <c r="CE187" s="534"/>
      <c r="CF187" s="534"/>
      <c r="CG187" s="534"/>
      <c r="CH187" s="534"/>
      <c r="CI187" s="534"/>
      <c r="CJ187" s="534"/>
      <c r="CK187" s="534"/>
      <c r="CL187" s="534"/>
      <c r="CM187" s="534"/>
      <c r="CN187" s="534"/>
      <c r="CO187" s="534"/>
      <c r="CP187" s="534"/>
      <c r="CQ187" s="534"/>
      <c r="CR187" s="534"/>
      <c r="CS187" s="534"/>
      <c r="CT187" s="534"/>
      <c r="CU187" s="534"/>
      <c r="CV187" s="530">
        <f t="shared" si="68"/>
        <v>106518.66666666667</v>
      </c>
      <c r="CW187" s="530"/>
      <c r="CX187" s="530"/>
      <c r="CY187" s="530"/>
      <c r="CZ187" s="530"/>
      <c r="DA187" s="530"/>
      <c r="DB187" s="530"/>
      <c r="DC187" s="530"/>
      <c r="DD187" s="530"/>
      <c r="DE187" s="538"/>
    </row>
    <row r="188" spans="1:109" s="2" customFormat="1" ht="23.25" customHeight="1">
      <c r="A188" s="522" t="s">
        <v>1269</v>
      </c>
      <c r="B188" s="523"/>
      <c r="C188" s="523"/>
      <c r="D188" s="523"/>
      <c r="E188" s="523"/>
      <c r="F188" s="523"/>
      <c r="G188" s="523"/>
      <c r="H188" s="523"/>
      <c r="I188" s="523"/>
      <c r="J188" s="523"/>
      <c r="K188" s="523"/>
      <c r="L188" s="523"/>
      <c r="M188" s="523"/>
      <c r="N188" s="523"/>
      <c r="O188" s="523"/>
      <c r="P188" s="524" t="s">
        <v>1267</v>
      </c>
      <c r="Q188" s="524"/>
      <c r="R188" s="524"/>
      <c r="S188" s="524"/>
      <c r="T188" s="524"/>
      <c r="U188" s="524"/>
      <c r="V188" s="524"/>
      <c r="W188" s="524"/>
      <c r="X188" s="524"/>
      <c r="Y188" s="524"/>
      <c r="Z188" s="524"/>
      <c r="AA188" s="524"/>
      <c r="AB188" s="524"/>
      <c r="AC188" s="524"/>
      <c r="AD188" s="525">
        <v>503</v>
      </c>
      <c r="AE188" s="525"/>
      <c r="AF188" s="525"/>
      <c r="AG188" s="526">
        <v>1</v>
      </c>
      <c r="AH188" s="526"/>
      <c r="AI188" s="526"/>
      <c r="AJ188" s="526"/>
      <c r="AK188" s="527">
        <v>5404</v>
      </c>
      <c r="AL188" s="528"/>
      <c r="AM188" s="528"/>
      <c r="AN188" s="528"/>
      <c r="AO188" s="528"/>
      <c r="AP188" s="529"/>
      <c r="AQ188" s="530">
        <f t="shared" si="66"/>
        <v>64848</v>
      </c>
      <c r="AR188" s="530"/>
      <c r="AS188" s="530"/>
      <c r="AT188" s="530"/>
      <c r="AU188" s="530"/>
      <c r="AV188" s="530"/>
      <c r="AW188" s="530"/>
      <c r="AX188" s="530"/>
      <c r="AY188" s="531"/>
      <c r="AZ188" s="532"/>
      <c r="BA188" s="532"/>
      <c r="BB188" s="532"/>
      <c r="BC188" s="532"/>
      <c r="BD188" s="532"/>
      <c r="BE188" s="532"/>
      <c r="BF188" s="533"/>
      <c r="BG188" s="534">
        <v>1350</v>
      </c>
      <c r="BH188" s="534"/>
      <c r="BI188" s="534"/>
      <c r="BJ188" s="534"/>
      <c r="BK188" s="534"/>
      <c r="BL188" s="534"/>
      <c r="BM188" s="534"/>
      <c r="BN188" s="534"/>
      <c r="BO188" s="535">
        <f t="shared" si="67"/>
        <v>9006.6666666666661</v>
      </c>
      <c r="BP188" s="536"/>
      <c r="BQ188" s="536"/>
      <c r="BR188" s="536"/>
      <c r="BS188" s="536"/>
      <c r="BT188" s="536"/>
      <c r="BU188" s="536"/>
      <c r="BV188" s="537"/>
      <c r="BW188" s="534"/>
      <c r="BX188" s="534"/>
      <c r="BY188" s="534"/>
      <c r="BZ188" s="534"/>
      <c r="CA188" s="534"/>
      <c r="CB188" s="534"/>
      <c r="CC188" s="534"/>
      <c r="CD188" s="534"/>
      <c r="CE188" s="534"/>
      <c r="CF188" s="534"/>
      <c r="CG188" s="534"/>
      <c r="CH188" s="534"/>
      <c r="CI188" s="534"/>
      <c r="CJ188" s="534"/>
      <c r="CK188" s="534"/>
      <c r="CL188" s="534"/>
      <c r="CM188" s="534"/>
      <c r="CN188" s="534"/>
      <c r="CO188" s="534"/>
      <c r="CP188" s="534"/>
      <c r="CQ188" s="534"/>
      <c r="CR188" s="534"/>
      <c r="CS188" s="534"/>
      <c r="CT188" s="534"/>
      <c r="CU188" s="534"/>
      <c r="CV188" s="530">
        <f t="shared" si="68"/>
        <v>75204.666666666672</v>
      </c>
      <c r="CW188" s="530"/>
      <c r="CX188" s="530"/>
      <c r="CY188" s="530"/>
      <c r="CZ188" s="530"/>
      <c r="DA188" s="530"/>
      <c r="DB188" s="530"/>
      <c r="DC188" s="530"/>
      <c r="DD188" s="530"/>
      <c r="DE188" s="538"/>
    </row>
    <row r="189" spans="1:109" s="2" customFormat="1" ht="23.25" customHeight="1">
      <c r="A189" s="522" t="s">
        <v>1159</v>
      </c>
      <c r="B189" s="523"/>
      <c r="C189" s="523"/>
      <c r="D189" s="523"/>
      <c r="E189" s="523"/>
      <c r="F189" s="523"/>
      <c r="G189" s="523"/>
      <c r="H189" s="523"/>
      <c r="I189" s="523"/>
      <c r="J189" s="523"/>
      <c r="K189" s="523"/>
      <c r="L189" s="523"/>
      <c r="M189" s="523"/>
      <c r="N189" s="523"/>
      <c r="O189" s="523"/>
      <c r="P189" s="524" t="s">
        <v>1270</v>
      </c>
      <c r="Q189" s="524"/>
      <c r="R189" s="524"/>
      <c r="S189" s="524"/>
      <c r="T189" s="524"/>
      <c r="U189" s="524"/>
      <c r="V189" s="524"/>
      <c r="W189" s="524"/>
      <c r="X189" s="524"/>
      <c r="Y189" s="524"/>
      <c r="Z189" s="524"/>
      <c r="AA189" s="524"/>
      <c r="AB189" s="524"/>
      <c r="AC189" s="524"/>
      <c r="AD189" s="525">
        <v>503</v>
      </c>
      <c r="AE189" s="525"/>
      <c r="AF189" s="525"/>
      <c r="AG189" s="526">
        <v>1</v>
      </c>
      <c r="AH189" s="526"/>
      <c r="AI189" s="526"/>
      <c r="AJ189" s="526"/>
      <c r="AK189" s="527">
        <v>9536</v>
      </c>
      <c r="AL189" s="528"/>
      <c r="AM189" s="528"/>
      <c r="AN189" s="528"/>
      <c r="AO189" s="528"/>
      <c r="AP189" s="529"/>
      <c r="AQ189" s="530">
        <f t="shared" si="66"/>
        <v>114432</v>
      </c>
      <c r="AR189" s="530"/>
      <c r="AS189" s="530"/>
      <c r="AT189" s="530"/>
      <c r="AU189" s="530"/>
      <c r="AV189" s="530"/>
      <c r="AW189" s="530"/>
      <c r="AX189" s="530"/>
      <c r="AY189" s="531"/>
      <c r="AZ189" s="532"/>
      <c r="BA189" s="532"/>
      <c r="BB189" s="532"/>
      <c r="BC189" s="532"/>
      <c r="BD189" s="532"/>
      <c r="BE189" s="532"/>
      <c r="BF189" s="533"/>
      <c r="BG189" s="534">
        <v>2384</v>
      </c>
      <c r="BH189" s="534"/>
      <c r="BI189" s="534"/>
      <c r="BJ189" s="534"/>
      <c r="BK189" s="534"/>
      <c r="BL189" s="534"/>
      <c r="BM189" s="534"/>
      <c r="BN189" s="534"/>
      <c r="BO189" s="535">
        <f t="shared" si="67"/>
        <v>15893.333333333334</v>
      </c>
      <c r="BP189" s="536"/>
      <c r="BQ189" s="536"/>
      <c r="BR189" s="536"/>
      <c r="BS189" s="536"/>
      <c r="BT189" s="536"/>
      <c r="BU189" s="536"/>
      <c r="BV189" s="537"/>
      <c r="BW189" s="534"/>
      <c r="BX189" s="534"/>
      <c r="BY189" s="534"/>
      <c r="BZ189" s="534"/>
      <c r="CA189" s="534"/>
      <c r="CB189" s="534"/>
      <c r="CC189" s="534"/>
      <c r="CD189" s="534"/>
      <c r="CE189" s="534"/>
      <c r="CF189" s="534"/>
      <c r="CG189" s="534"/>
      <c r="CH189" s="534"/>
      <c r="CI189" s="534"/>
      <c r="CJ189" s="534"/>
      <c r="CK189" s="534"/>
      <c r="CL189" s="534"/>
      <c r="CM189" s="534"/>
      <c r="CN189" s="534"/>
      <c r="CO189" s="534"/>
      <c r="CP189" s="534"/>
      <c r="CQ189" s="534"/>
      <c r="CR189" s="534"/>
      <c r="CS189" s="534"/>
      <c r="CT189" s="534"/>
      <c r="CU189" s="534"/>
      <c r="CV189" s="530">
        <f t="shared" si="68"/>
        <v>132709.33333333334</v>
      </c>
      <c r="CW189" s="530"/>
      <c r="CX189" s="530"/>
      <c r="CY189" s="530"/>
      <c r="CZ189" s="530"/>
      <c r="DA189" s="530"/>
      <c r="DB189" s="530"/>
      <c r="DC189" s="530"/>
      <c r="DD189" s="530"/>
      <c r="DE189" s="538"/>
    </row>
    <row r="190" spans="1:109" s="2" customFormat="1" ht="23.25" customHeight="1">
      <c r="A190" s="522" t="s">
        <v>1271</v>
      </c>
      <c r="B190" s="523"/>
      <c r="C190" s="523"/>
      <c r="D190" s="523"/>
      <c r="E190" s="523"/>
      <c r="F190" s="523"/>
      <c r="G190" s="523"/>
      <c r="H190" s="523"/>
      <c r="I190" s="523"/>
      <c r="J190" s="523"/>
      <c r="K190" s="523"/>
      <c r="L190" s="523"/>
      <c r="M190" s="523"/>
      <c r="N190" s="523"/>
      <c r="O190" s="523"/>
      <c r="P190" s="524" t="s">
        <v>1270</v>
      </c>
      <c r="Q190" s="524"/>
      <c r="R190" s="524"/>
      <c r="S190" s="524"/>
      <c r="T190" s="524"/>
      <c r="U190" s="524"/>
      <c r="V190" s="524"/>
      <c r="W190" s="524"/>
      <c r="X190" s="524"/>
      <c r="Y190" s="524"/>
      <c r="Z190" s="524"/>
      <c r="AA190" s="524"/>
      <c r="AB190" s="524"/>
      <c r="AC190" s="524"/>
      <c r="AD190" s="525">
        <v>503</v>
      </c>
      <c r="AE190" s="525"/>
      <c r="AF190" s="525"/>
      <c r="AG190" s="526">
        <v>2</v>
      </c>
      <c r="AH190" s="526"/>
      <c r="AI190" s="526"/>
      <c r="AJ190" s="526"/>
      <c r="AK190" s="527">
        <v>8188</v>
      </c>
      <c r="AL190" s="528"/>
      <c r="AM190" s="528"/>
      <c r="AN190" s="528"/>
      <c r="AO190" s="528"/>
      <c r="AP190" s="529"/>
      <c r="AQ190" s="530">
        <f t="shared" si="66"/>
        <v>196512</v>
      </c>
      <c r="AR190" s="530"/>
      <c r="AS190" s="530"/>
      <c r="AT190" s="530"/>
      <c r="AU190" s="530"/>
      <c r="AV190" s="530"/>
      <c r="AW190" s="530"/>
      <c r="AX190" s="530"/>
      <c r="AY190" s="531"/>
      <c r="AZ190" s="532"/>
      <c r="BA190" s="532"/>
      <c r="BB190" s="532"/>
      <c r="BC190" s="532"/>
      <c r="BD190" s="532"/>
      <c r="BE190" s="532"/>
      <c r="BF190" s="533"/>
      <c r="BG190" s="534">
        <v>4094</v>
      </c>
      <c r="BH190" s="534"/>
      <c r="BI190" s="534"/>
      <c r="BJ190" s="534"/>
      <c r="BK190" s="534"/>
      <c r="BL190" s="534"/>
      <c r="BM190" s="534"/>
      <c r="BN190" s="534"/>
      <c r="BO190" s="535">
        <f t="shared" si="67"/>
        <v>27293.333333333332</v>
      </c>
      <c r="BP190" s="536"/>
      <c r="BQ190" s="536"/>
      <c r="BR190" s="536"/>
      <c r="BS190" s="536"/>
      <c r="BT190" s="536"/>
      <c r="BU190" s="536"/>
      <c r="BV190" s="537"/>
      <c r="BW190" s="534"/>
      <c r="BX190" s="534"/>
      <c r="BY190" s="534"/>
      <c r="BZ190" s="534"/>
      <c r="CA190" s="534"/>
      <c r="CB190" s="534"/>
      <c r="CC190" s="534"/>
      <c r="CD190" s="534"/>
      <c r="CE190" s="534"/>
      <c r="CF190" s="534"/>
      <c r="CG190" s="534"/>
      <c r="CH190" s="534"/>
      <c r="CI190" s="534"/>
      <c r="CJ190" s="534"/>
      <c r="CK190" s="534"/>
      <c r="CL190" s="534"/>
      <c r="CM190" s="534"/>
      <c r="CN190" s="534"/>
      <c r="CO190" s="534"/>
      <c r="CP190" s="534"/>
      <c r="CQ190" s="534"/>
      <c r="CR190" s="534"/>
      <c r="CS190" s="534"/>
      <c r="CT190" s="534"/>
      <c r="CU190" s="534"/>
      <c r="CV190" s="530">
        <f t="shared" si="68"/>
        <v>227899.33333333334</v>
      </c>
      <c r="CW190" s="530"/>
      <c r="CX190" s="530"/>
      <c r="CY190" s="530"/>
      <c r="CZ190" s="530"/>
      <c r="DA190" s="530"/>
      <c r="DB190" s="530"/>
      <c r="DC190" s="530"/>
      <c r="DD190" s="530"/>
      <c r="DE190" s="538"/>
    </row>
    <row r="191" spans="1:109" s="2" customFormat="1" ht="23.25" customHeight="1">
      <c r="A191" s="522" t="s">
        <v>1272</v>
      </c>
      <c r="B191" s="523"/>
      <c r="C191" s="523"/>
      <c r="D191" s="523"/>
      <c r="E191" s="523"/>
      <c r="F191" s="523"/>
      <c r="G191" s="523"/>
      <c r="H191" s="523"/>
      <c r="I191" s="523"/>
      <c r="J191" s="523"/>
      <c r="K191" s="523"/>
      <c r="L191" s="523"/>
      <c r="M191" s="523"/>
      <c r="N191" s="523"/>
      <c r="O191" s="523"/>
      <c r="P191" s="524" t="s">
        <v>1270</v>
      </c>
      <c r="Q191" s="524"/>
      <c r="R191" s="524"/>
      <c r="S191" s="524"/>
      <c r="T191" s="524"/>
      <c r="U191" s="524"/>
      <c r="V191" s="524"/>
      <c r="W191" s="524"/>
      <c r="X191" s="524"/>
      <c r="Y191" s="524"/>
      <c r="Z191" s="524"/>
      <c r="AA191" s="524"/>
      <c r="AB191" s="524"/>
      <c r="AC191" s="524"/>
      <c r="AD191" s="525">
        <v>503</v>
      </c>
      <c r="AE191" s="525"/>
      <c r="AF191" s="525"/>
      <c r="AG191" s="526">
        <v>1</v>
      </c>
      <c r="AH191" s="526"/>
      <c r="AI191" s="526"/>
      <c r="AJ191" s="526"/>
      <c r="AK191" s="527">
        <v>7234</v>
      </c>
      <c r="AL191" s="528"/>
      <c r="AM191" s="528"/>
      <c r="AN191" s="528"/>
      <c r="AO191" s="528"/>
      <c r="AP191" s="529"/>
      <c r="AQ191" s="530">
        <f t="shared" si="66"/>
        <v>86808</v>
      </c>
      <c r="AR191" s="530"/>
      <c r="AS191" s="530"/>
      <c r="AT191" s="530"/>
      <c r="AU191" s="530"/>
      <c r="AV191" s="530"/>
      <c r="AW191" s="530"/>
      <c r="AX191" s="530"/>
      <c r="AY191" s="531"/>
      <c r="AZ191" s="532"/>
      <c r="BA191" s="532"/>
      <c r="BB191" s="532"/>
      <c r="BC191" s="532"/>
      <c r="BD191" s="532"/>
      <c r="BE191" s="532"/>
      <c r="BF191" s="533"/>
      <c r="BG191" s="534">
        <v>1808</v>
      </c>
      <c r="BH191" s="534"/>
      <c r="BI191" s="534"/>
      <c r="BJ191" s="534"/>
      <c r="BK191" s="534"/>
      <c r="BL191" s="534"/>
      <c r="BM191" s="534"/>
      <c r="BN191" s="534"/>
      <c r="BO191" s="535">
        <f t="shared" si="67"/>
        <v>12056.666666666666</v>
      </c>
      <c r="BP191" s="536"/>
      <c r="BQ191" s="536"/>
      <c r="BR191" s="536"/>
      <c r="BS191" s="536"/>
      <c r="BT191" s="536"/>
      <c r="BU191" s="536"/>
      <c r="BV191" s="537"/>
      <c r="BW191" s="534"/>
      <c r="BX191" s="534"/>
      <c r="BY191" s="534"/>
      <c r="BZ191" s="534"/>
      <c r="CA191" s="534"/>
      <c r="CB191" s="534"/>
      <c r="CC191" s="534"/>
      <c r="CD191" s="534"/>
      <c r="CE191" s="534"/>
      <c r="CF191" s="534"/>
      <c r="CG191" s="534"/>
      <c r="CH191" s="534"/>
      <c r="CI191" s="534"/>
      <c r="CJ191" s="534"/>
      <c r="CK191" s="534"/>
      <c r="CL191" s="534"/>
      <c r="CM191" s="534"/>
      <c r="CN191" s="534"/>
      <c r="CO191" s="534"/>
      <c r="CP191" s="534"/>
      <c r="CQ191" s="534"/>
      <c r="CR191" s="534"/>
      <c r="CS191" s="534"/>
      <c r="CT191" s="534"/>
      <c r="CU191" s="534"/>
      <c r="CV191" s="530">
        <f t="shared" si="68"/>
        <v>100672.66666666667</v>
      </c>
      <c r="CW191" s="530"/>
      <c r="CX191" s="530"/>
      <c r="CY191" s="530"/>
      <c r="CZ191" s="530"/>
      <c r="DA191" s="530"/>
      <c r="DB191" s="530"/>
      <c r="DC191" s="530"/>
      <c r="DD191" s="530"/>
      <c r="DE191" s="538"/>
    </row>
    <row r="192" spans="1:109" s="2" customFormat="1" ht="23.25" customHeight="1">
      <c r="A192" s="522" t="s">
        <v>1273</v>
      </c>
      <c r="B192" s="523"/>
      <c r="C192" s="523"/>
      <c r="D192" s="523"/>
      <c r="E192" s="523"/>
      <c r="F192" s="523"/>
      <c r="G192" s="523"/>
      <c r="H192" s="523"/>
      <c r="I192" s="523"/>
      <c r="J192" s="523"/>
      <c r="K192" s="523"/>
      <c r="L192" s="523"/>
      <c r="M192" s="523"/>
      <c r="N192" s="523"/>
      <c r="O192" s="523"/>
      <c r="P192" s="524" t="s">
        <v>1270</v>
      </c>
      <c r="Q192" s="524"/>
      <c r="R192" s="524"/>
      <c r="S192" s="524"/>
      <c r="T192" s="524"/>
      <c r="U192" s="524"/>
      <c r="V192" s="524"/>
      <c r="W192" s="524"/>
      <c r="X192" s="524"/>
      <c r="Y192" s="524"/>
      <c r="Z192" s="524"/>
      <c r="AA192" s="524"/>
      <c r="AB192" s="524"/>
      <c r="AC192" s="524"/>
      <c r="AD192" s="525">
        <v>503</v>
      </c>
      <c r="AE192" s="525"/>
      <c r="AF192" s="525"/>
      <c r="AG192" s="526">
        <v>3</v>
      </c>
      <c r="AH192" s="526"/>
      <c r="AI192" s="526"/>
      <c r="AJ192" s="526"/>
      <c r="AK192" s="527">
        <v>7598</v>
      </c>
      <c r="AL192" s="528"/>
      <c r="AM192" s="528"/>
      <c r="AN192" s="528"/>
      <c r="AO192" s="528"/>
      <c r="AP192" s="529"/>
      <c r="AQ192" s="530">
        <f t="shared" si="66"/>
        <v>273528</v>
      </c>
      <c r="AR192" s="530"/>
      <c r="AS192" s="530"/>
      <c r="AT192" s="530"/>
      <c r="AU192" s="530"/>
      <c r="AV192" s="530"/>
      <c r="AW192" s="530"/>
      <c r="AX192" s="530"/>
      <c r="AY192" s="531"/>
      <c r="AZ192" s="532"/>
      <c r="BA192" s="532"/>
      <c r="BB192" s="532"/>
      <c r="BC192" s="532"/>
      <c r="BD192" s="532"/>
      <c r="BE192" s="532"/>
      <c r="BF192" s="533"/>
      <c r="BG192" s="534">
        <v>5698</v>
      </c>
      <c r="BH192" s="534"/>
      <c r="BI192" s="534"/>
      <c r="BJ192" s="534"/>
      <c r="BK192" s="534"/>
      <c r="BL192" s="534"/>
      <c r="BM192" s="534"/>
      <c r="BN192" s="534"/>
      <c r="BO192" s="535">
        <f t="shared" si="67"/>
        <v>37990</v>
      </c>
      <c r="BP192" s="536"/>
      <c r="BQ192" s="536"/>
      <c r="BR192" s="536"/>
      <c r="BS192" s="536"/>
      <c r="BT192" s="536"/>
      <c r="BU192" s="536"/>
      <c r="BV192" s="537"/>
      <c r="BW192" s="534"/>
      <c r="BX192" s="534"/>
      <c r="BY192" s="534"/>
      <c r="BZ192" s="534"/>
      <c r="CA192" s="534"/>
      <c r="CB192" s="534"/>
      <c r="CC192" s="534"/>
      <c r="CD192" s="534"/>
      <c r="CE192" s="534"/>
      <c r="CF192" s="534"/>
      <c r="CG192" s="534"/>
      <c r="CH192" s="534"/>
      <c r="CI192" s="534"/>
      <c r="CJ192" s="534"/>
      <c r="CK192" s="534"/>
      <c r="CL192" s="534"/>
      <c r="CM192" s="534"/>
      <c r="CN192" s="534"/>
      <c r="CO192" s="534"/>
      <c r="CP192" s="534"/>
      <c r="CQ192" s="534"/>
      <c r="CR192" s="534"/>
      <c r="CS192" s="534"/>
      <c r="CT192" s="534"/>
      <c r="CU192" s="534"/>
      <c r="CV192" s="530">
        <f t="shared" si="68"/>
        <v>317216</v>
      </c>
      <c r="CW192" s="530"/>
      <c r="CX192" s="530"/>
      <c r="CY192" s="530"/>
      <c r="CZ192" s="530"/>
      <c r="DA192" s="530"/>
      <c r="DB192" s="530"/>
      <c r="DC192" s="530"/>
      <c r="DD192" s="530"/>
      <c r="DE192" s="538"/>
    </row>
    <row r="193" spans="1:109" s="2" customFormat="1" ht="23.25" customHeight="1">
      <c r="A193" s="522" t="s">
        <v>1274</v>
      </c>
      <c r="B193" s="523"/>
      <c r="C193" s="523"/>
      <c r="D193" s="523"/>
      <c r="E193" s="523"/>
      <c r="F193" s="523"/>
      <c r="G193" s="523"/>
      <c r="H193" s="523"/>
      <c r="I193" s="523"/>
      <c r="J193" s="523"/>
      <c r="K193" s="523"/>
      <c r="L193" s="523"/>
      <c r="M193" s="523"/>
      <c r="N193" s="523"/>
      <c r="O193" s="523"/>
      <c r="P193" s="524" t="s">
        <v>1270</v>
      </c>
      <c r="Q193" s="524"/>
      <c r="R193" s="524"/>
      <c r="S193" s="524"/>
      <c r="T193" s="524"/>
      <c r="U193" s="524"/>
      <c r="V193" s="524"/>
      <c r="W193" s="524"/>
      <c r="X193" s="524"/>
      <c r="Y193" s="524"/>
      <c r="Z193" s="524"/>
      <c r="AA193" s="524"/>
      <c r="AB193" s="524"/>
      <c r="AC193" s="524"/>
      <c r="AD193" s="525">
        <v>503</v>
      </c>
      <c r="AE193" s="525"/>
      <c r="AF193" s="525"/>
      <c r="AG193" s="526">
        <v>4</v>
      </c>
      <c r="AH193" s="526"/>
      <c r="AI193" s="526"/>
      <c r="AJ193" s="526"/>
      <c r="AK193" s="527">
        <v>7598</v>
      </c>
      <c r="AL193" s="528"/>
      <c r="AM193" s="528"/>
      <c r="AN193" s="528"/>
      <c r="AO193" s="528"/>
      <c r="AP193" s="529"/>
      <c r="AQ193" s="530">
        <f t="shared" si="66"/>
        <v>364704</v>
      </c>
      <c r="AR193" s="530"/>
      <c r="AS193" s="530"/>
      <c r="AT193" s="530"/>
      <c r="AU193" s="530"/>
      <c r="AV193" s="530"/>
      <c r="AW193" s="530"/>
      <c r="AX193" s="530"/>
      <c r="AY193" s="531"/>
      <c r="AZ193" s="532"/>
      <c r="BA193" s="532"/>
      <c r="BB193" s="532"/>
      <c r="BC193" s="532"/>
      <c r="BD193" s="532"/>
      <c r="BE193" s="532"/>
      <c r="BF193" s="533"/>
      <c r="BG193" s="534">
        <v>7598</v>
      </c>
      <c r="BH193" s="534"/>
      <c r="BI193" s="534"/>
      <c r="BJ193" s="534"/>
      <c r="BK193" s="534"/>
      <c r="BL193" s="534"/>
      <c r="BM193" s="534"/>
      <c r="BN193" s="534"/>
      <c r="BO193" s="535">
        <f t="shared" si="67"/>
        <v>50653.333333333336</v>
      </c>
      <c r="BP193" s="536"/>
      <c r="BQ193" s="536"/>
      <c r="BR193" s="536"/>
      <c r="BS193" s="536"/>
      <c r="BT193" s="536"/>
      <c r="BU193" s="536"/>
      <c r="BV193" s="537"/>
      <c r="BW193" s="534"/>
      <c r="BX193" s="534"/>
      <c r="BY193" s="534"/>
      <c r="BZ193" s="534"/>
      <c r="CA193" s="534"/>
      <c r="CB193" s="534"/>
      <c r="CC193" s="534"/>
      <c r="CD193" s="534"/>
      <c r="CE193" s="534"/>
      <c r="CF193" s="534"/>
      <c r="CG193" s="534"/>
      <c r="CH193" s="534"/>
      <c r="CI193" s="534"/>
      <c r="CJ193" s="534"/>
      <c r="CK193" s="534"/>
      <c r="CL193" s="534"/>
      <c r="CM193" s="534"/>
      <c r="CN193" s="534"/>
      <c r="CO193" s="534"/>
      <c r="CP193" s="534"/>
      <c r="CQ193" s="534"/>
      <c r="CR193" s="534"/>
      <c r="CS193" s="534"/>
      <c r="CT193" s="534"/>
      <c r="CU193" s="534"/>
      <c r="CV193" s="530">
        <f t="shared" si="68"/>
        <v>422955.33333333331</v>
      </c>
      <c r="CW193" s="530"/>
      <c r="CX193" s="530"/>
      <c r="CY193" s="530"/>
      <c r="CZ193" s="530"/>
      <c r="DA193" s="530"/>
      <c r="DB193" s="530"/>
      <c r="DC193" s="530"/>
      <c r="DD193" s="530"/>
      <c r="DE193" s="538"/>
    </row>
    <row r="194" spans="1:109" s="2" customFormat="1" ht="23.25" customHeight="1">
      <c r="A194" s="522" t="s">
        <v>1255</v>
      </c>
      <c r="B194" s="523"/>
      <c r="C194" s="523"/>
      <c r="D194" s="523"/>
      <c r="E194" s="523"/>
      <c r="F194" s="523"/>
      <c r="G194" s="523"/>
      <c r="H194" s="523"/>
      <c r="I194" s="523"/>
      <c r="J194" s="523"/>
      <c r="K194" s="523"/>
      <c r="L194" s="523"/>
      <c r="M194" s="523"/>
      <c r="N194" s="523"/>
      <c r="O194" s="523"/>
      <c r="P194" s="524" t="s">
        <v>1270</v>
      </c>
      <c r="Q194" s="524"/>
      <c r="R194" s="524"/>
      <c r="S194" s="524"/>
      <c r="T194" s="524"/>
      <c r="U194" s="524"/>
      <c r="V194" s="524"/>
      <c r="W194" s="524"/>
      <c r="X194" s="524"/>
      <c r="Y194" s="524"/>
      <c r="Z194" s="524"/>
      <c r="AA194" s="524"/>
      <c r="AB194" s="524"/>
      <c r="AC194" s="524"/>
      <c r="AD194" s="525">
        <v>503</v>
      </c>
      <c r="AE194" s="525"/>
      <c r="AF194" s="525"/>
      <c r="AG194" s="526">
        <v>1</v>
      </c>
      <c r="AH194" s="526"/>
      <c r="AI194" s="526"/>
      <c r="AJ194" s="526"/>
      <c r="AK194" s="527">
        <v>7598</v>
      </c>
      <c r="AL194" s="528"/>
      <c r="AM194" s="528"/>
      <c r="AN194" s="528"/>
      <c r="AO194" s="528"/>
      <c r="AP194" s="529"/>
      <c r="AQ194" s="530">
        <f t="shared" si="66"/>
        <v>91176</v>
      </c>
      <c r="AR194" s="530"/>
      <c r="AS194" s="530"/>
      <c r="AT194" s="530"/>
      <c r="AU194" s="530"/>
      <c r="AV194" s="530"/>
      <c r="AW194" s="530"/>
      <c r="AX194" s="530"/>
      <c r="AY194" s="531"/>
      <c r="AZ194" s="532"/>
      <c r="BA194" s="532"/>
      <c r="BB194" s="532"/>
      <c r="BC194" s="532"/>
      <c r="BD194" s="532"/>
      <c r="BE194" s="532"/>
      <c r="BF194" s="533"/>
      <c r="BG194" s="534">
        <v>1900</v>
      </c>
      <c r="BH194" s="534"/>
      <c r="BI194" s="534"/>
      <c r="BJ194" s="534"/>
      <c r="BK194" s="534"/>
      <c r="BL194" s="534"/>
      <c r="BM194" s="534"/>
      <c r="BN194" s="534"/>
      <c r="BO194" s="535">
        <f t="shared" si="67"/>
        <v>12663.333333333334</v>
      </c>
      <c r="BP194" s="536"/>
      <c r="BQ194" s="536"/>
      <c r="BR194" s="536"/>
      <c r="BS194" s="536"/>
      <c r="BT194" s="536"/>
      <c r="BU194" s="536"/>
      <c r="BV194" s="537"/>
      <c r="BW194" s="534"/>
      <c r="BX194" s="534"/>
      <c r="BY194" s="534"/>
      <c r="BZ194" s="534"/>
      <c r="CA194" s="534"/>
      <c r="CB194" s="534"/>
      <c r="CC194" s="534"/>
      <c r="CD194" s="534"/>
      <c r="CE194" s="534"/>
      <c r="CF194" s="534"/>
      <c r="CG194" s="534"/>
      <c r="CH194" s="534"/>
      <c r="CI194" s="534"/>
      <c r="CJ194" s="534"/>
      <c r="CK194" s="534"/>
      <c r="CL194" s="534"/>
      <c r="CM194" s="534"/>
      <c r="CN194" s="534"/>
      <c r="CO194" s="534"/>
      <c r="CP194" s="534"/>
      <c r="CQ194" s="534"/>
      <c r="CR194" s="534"/>
      <c r="CS194" s="534"/>
      <c r="CT194" s="534"/>
      <c r="CU194" s="534"/>
      <c r="CV194" s="530">
        <f t="shared" si="68"/>
        <v>105739.33333333333</v>
      </c>
      <c r="CW194" s="530"/>
      <c r="CX194" s="530"/>
      <c r="CY194" s="530"/>
      <c r="CZ194" s="530"/>
      <c r="DA194" s="530"/>
      <c r="DB194" s="530"/>
      <c r="DC194" s="530"/>
      <c r="DD194" s="530"/>
      <c r="DE194" s="538"/>
    </row>
    <row r="195" spans="1:109" s="2" customFormat="1" ht="23.25" customHeight="1">
      <c r="A195" s="522" t="s">
        <v>1274</v>
      </c>
      <c r="B195" s="523"/>
      <c r="C195" s="523"/>
      <c r="D195" s="523"/>
      <c r="E195" s="523"/>
      <c r="F195" s="523"/>
      <c r="G195" s="523"/>
      <c r="H195" s="523"/>
      <c r="I195" s="523"/>
      <c r="J195" s="523"/>
      <c r="K195" s="523"/>
      <c r="L195" s="523"/>
      <c r="M195" s="523"/>
      <c r="N195" s="523"/>
      <c r="O195" s="523"/>
      <c r="P195" s="524" t="s">
        <v>1270</v>
      </c>
      <c r="Q195" s="524"/>
      <c r="R195" s="524"/>
      <c r="S195" s="524"/>
      <c r="T195" s="524"/>
      <c r="U195" s="524"/>
      <c r="V195" s="524"/>
      <c r="W195" s="524"/>
      <c r="X195" s="524"/>
      <c r="Y195" s="524"/>
      <c r="Z195" s="524"/>
      <c r="AA195" s="524"/>
      <c r="AB195" s="524"/>
      <c r="AC195" s="524"/>
      <c r="AD195" s="525">
        <v>503</v>
      </c>
      <c r="AE195" s="525"/>
      <c r="AF195" s="525"/>
      <c r="AG195" s="526">
        <v>1</v>
      </c>
      <c r="AH195" s="526"/>
      <c r="AI195" s="526"/>
      <c r="AJ195" s="526"/>
      <c r="AK195" s="527">
        <v>5398</v>
      </c>
      <c r="AL195" s="528"/>
      <c r="AM195" s="528"/>
      <c r="AN195" s="528"/>
      <c r="AO195" s="528"/>
      <c r="AP195" s="529"/>
      <c r="AQ195" s="530">
        <f t="shared" si="66"/>
        <v>64776</v>
      </c>
      <c r="AR195" s="530"/>
      <c r="AS195" s="530"/>
      <c r="AT195" s="530"/>
      <c r="AU195" s="530"/>
      <c r="AV195" s="530"/>
      <c r="AW195" s="530"/>
      <c r="AX195" s="530"/>
      <c r="AY195" s="531"/>
      <c r="AZ195" s="532"/>
      <c r="BA195" s="532"/>
      <c r="BB195" s="532"/>
      <c r="BC195" s="532"/>
      <c r="BD195" s="532"/>
      <c r="BE195" s="532"/>
      <c r="BF195" s="533"/>
      <c r="BG195" s="534">
        <v>1350</v>
      </c>
      <c r="BH195" s="534"/>
      <c r="BI195" s="534"/>
      <c r="BJ195" s="534"/>
      <c r="BK195" s="534"/>
      <c r="BL195" s="534"/>
      <c r="BM195" s="534"/>
      <c r="BN195" s="534"/>
      <c r="BO195" s="535">
        <f t="shared" si="67"/>
        <v>8996.6666666666661</v>
      </c>
      <c r="BP195" s="536"/>
      <c r="BQ195" s="536"/>
      <c r="BR195" s="536"/>
      <c r="BS195" s="536"/>
      <c r="BT195" s="536"/>
      <c r="BU195" s="536"/>
      <c r="BV195" s="537"/>
      <c r="BW195" s="534"/>
      <c r="BX195" s="534"/>
      <c r="BY195" s="534"/>
      <c r="BZ195" s="534"/>
      <c r="CA195" s="534"/>
      <c r="CB195" s="534"/>
      <c r="CC195" s="534"/>
      <c r="CD195" s="534"/>
      <c r="CE195" s="534"/>
      <c r="CF195" s="534"/>
      <c r="CG195" s="534"/>
      <c r="CH195" s="534"/>
      <c r="CI195" s="534"/>
      <c r="CJ195" s="534"/>
      <c r="CK195" s="534"/>
      <c r="CL195" s="534"/>
      <c r="CM195" s="534"/>
      <c r="CN195" s="534"/>
      <c r="CO195" s="534"/>
      <c r="CP195" s="534"/>
      <c r="CQ195" s="534"/>
      <c r="CR195" s="534"/>
      <c r="CS195" s="534"/>
      <c r="CT195" s="534"/>
      <c r="CU195" s="534"/>
      <c r="CV195" s="530">
        <f t="shared" si="68"/>
        <v>75122.666666666672</v>
      </c>
      <c r="CW195" s="530"/>
      <c r="CX195" s="530"/>
      <c r="CY195" s="530"/>
      <c r="CZ195" s="530"/>
      <c r="DA195" s="530"/>
      <c r="DB195" s="530"/>
      <c r="DC195" s="530"/>
      <c r="DD195" s="530"/>
      <c r="DE195" s="538"/>
    </row>
    <row r="196" spans="1:109" s="2" customFormat="1" ht="23.25" customHeight="1">
      <c r="A196" s="522" t="s">
        <v>1275</v>
      </c>
      <c r="B196" s="523"/>
      <c r="C196" s="523"/>
      <c r="D196" s="523"/>
      <c r="E196" s="523"/>
      <c r="F196" s="523"/>
      <c r="G196" s="523"/>
      <c r="H196" s="523"/>
      <c r="I196" s="523"/>
      <c r="J196" s="523"/>
      <c r="K196" s="523"/>
      <c r="L196" s="523"/>
      <c r="M196" s="523"/>
      <c r="N196" s="523"/>
      <c r="O196" s="523"/>
      <c r="P196" s="524" t="s">
        <v>1270</v>
      </c>
      <c r="Q196" s="524"/>
      <c r="R196" s="524"/>
      <c r="S196" s="524"/>
      <c r="T196" s="524"/>
      <c r="U196" s="524"/>
      <c r="V196" s="524"/>
      <c r="W196" s="524"/>
      <c r="X196" s="524"/>
      <c r="Y196" s="524"/>
      <c r="Z196" s="524"/>
      <c r="AA196" s="524"/>
      <c r="AB196" s="524"/>
      <c r="AC196" s="524"/>
      <c r="AD196" s="525">
        <v>503</v>
      </c>
      <c r="AE196" s="525"/>
      <c r="AF196" s="525"/>
      <c r="AG196" s="526">
        <v>1</v>
      </c>
      <c r="AH196" s="526"/>
      <c r="AI196" s="526"/>
      <c r="AJ196" s="526"/>
      <c r="AK196" s="527">
        <v>3872</v>
      </c>
      <c r="AL196" s="528"/>
      <c r="AM196" s="528"/>
      <c r="AN196" s="528"/>
      <c r="AO196" s="528"/>
      <c r="AP196" s="529"/>
      <c r="AQ196" s="530">
        <f t="shared" si="66"/>
        <v>46464</v>
      </c>
      <c r="AR196" s="530"/>
      <c r="AS196" s="530"/>
      <c r="AT196" s="530"/>
      <c r="AU196" s="530"/>
      <c r="AV196" s="530"/>
      <c r="AW196" s="530"/>
      <c r="AX196" s="530"/>
      <c r="AY196" s="531"/>
      <c r="AZ196" s="532"/>
      <c r="BA196" s="532"/>
      <c r="BB196" s="532"/>
      <c r="BC196" s="532"/>
      <c r="BD196" s="532"/>
      <c r="BE196" s="532"/>
      <c r="BF196" s="533"/>
      <c r="BG196" s="534">
        <v>968</v>
      </c>
      <c r="BH196" s="534"/>
      <c r="BI196" s="534"/>
      <c r="BJ196" s="534"/>
      <c r="BK196" s="534"/>
      <c r="BL196" s="534"/>
      <c r="BM196" s="534"/>
      <c r="BN196" s="534"/>
      <c r="BO196" s="535">
        <f t="shared" si="67"/>
        <v>6453.333333333333</v>
      </c>
      <c r="BP196" s="536"/>
      <c r="BQ196" s="536"/>
      <c r="BR196" s="536"/>
      <c r="BS196" s="536"/>
      <c r="BT196" s="536"/>
      <c r="BU196" s="536"/>
      <c r="BV196" s="537"/>
      <c r="BW196" s="534"/>
      <c r="BX196" s="534"/>
      <c r="BY196" s="534"/>
      <c r="BZ196" s="534"/>
      <c r="CA196" s="534"/>
      <c r="CB196" s="534"/>
      <c r="CC196" s="534"/>
      <c r="CD196" s="534"/>
      <c r="CE196" s="534"/>
      <c r="CF196" s="534"/>
      <c r="CG196" s="534"/>
      <c r="CH196" s="534"/>
      <c r="CI196" s="534"/>
      <c r="CJ196" s="534"/>
      <c r="CK196" s="534"/>
      <c r="CL196" s="534"/>
      <c r="CM196" s="534"/>
      <c r="CN196" s="534"/>
      <c r="CO196" s="534"/>
      <c r="CP196" s="534"/>
      <c r="CQ196" s="534"/>
      <c r="CR196" s="534"/>
      <c r="CS196" s="534"/>
      <c r="CT196" s="534"/>
      <c r="CU196" s="534"/>
      <c r="CV196" s="530">
        <f t="shared" si="68"/>
        <v>53885.333333333336</v>
      </c>
      <c r="CW196" s="530"/>
      <c r="CX196" s="530"/>
      <c r="CY196" s="530"/>
      <c r="CZ196" s="530"/>
      <c r="DA196" s="530"/>
      <c r="DB196" s="530"/>
      <c r="DC196" s="530"/>
      <c r="DD196" s="530"/>
      <c r="DE196" s="538"/>
    </row>
    <row r="197" spans="1:109" s="2" customFormat="1" ht="23.25" customHeight="1">
      <c r="A197" s="522" t="s">
        <v>1276</v>
      </c>
      <c r="B197" s="523"/>
      <c r="C197" s="523"/>
      <c r="D197" s="523"/>
      <c r="E197" s="523"/>
      <c r="F197" s="523"/>
      <c r="G197" s="523"/>
      <c r="H197" s="523"/>
      <c r="I197" s="523"/>
      <c r="J197" s="523"/>
      <c r="K197" s="523"/>
      <c r="L197" s="523"/>
      <c r="M197" s="523"/>
      <c r="N197" s="523"/>
      <c r="O197" s="523"/>
      <c r="P197" s="524" t="s">
        <v>1270</v>
      </c>
      <c r="Q197" s="524"/>
      <c r="R197" s="524"/>
      <c r="S197" s="524"/>
      <c r="T197" s="524"/>
      <c r="U197" s="524"/>
      <c r="V197" s="524"/>
      <c r="W197" s="524"/>
      <c r="X197" s="524"/>
      <c r="Y197" s="524"/>
      <c r="Z197" s="524"/>
      <c r="AA197" s="524"/>
      <c r="AB197" s="524"/>
      <c r="AC197" s="524"/>
      <c r="AD197" s="525">
        <v>503</v>
      </c>
      <c r="AE197" s="525"/>
      <c r="AF197" s="525"/>
      <c r="AG197" s="526">
        <v>1</v>
      </c>
      <c r="AH197" s="526"/>
      <c r="AI197" s="526"/>
      <c r="AJ197" s="526"/>
      <c r="AK197" s="527">
        <v>4286</v>
      </c>
      <c r="AL197" s="528"/>
      <c r="AM197" s="528"/>
      <c r="AN197" s="528"/>
      <c r="AO197" s="528"/>
      <c r="AP197" s="529"/>
      <c r="AQ197" s="530">
        <f t="shared" si="66"/>
        <v>51432</v>
      </c>
      <c r="AR197" s="530"/>
      <c r="AS197" s="530"/>
      <c r="AT197" s="530"/>
      <c r="AU197" s="530"/>
      <c r="AV197" s="530"/>
      <c r="AW197" s="530"/>
      <c r="AX197" s="530"/>
      <c r="AY197" s="531"/>
      <c r="AZ197" s="532"/>
      <c r="BA197" s="532"/>
      <c r="BB197" s="532"/>
      <c r="BC197" s="532"/>
      <c r="BD197" s="532"/>
      <c r="BE197" s="532"/>
      <c r="BF197" s="533"/>
      <c r="BG197" s="534">
        <v>1072</v>
      </c>
      <c r="BH197" s="534"/>
      <c r="BI197" s="534"/>
      <c r="BJ197" s="534"/>
      <c r="BK197" s="534"/>
      <c r="BL197" s="534"/>
      <c r="BM197" s="534"/>
      <c r="BN197" s="534"/>
      <c r="BO197" s="535">
        <f t="shared" si="67"/>
        <v>7143.3333333333339</v>
      </c>
      <c r="BP197" s="536"/>
      <c r="BQ197" s="536"/>
      <c r="BR197" s="536"/>
      <c r="BS197" s="536"/>
      <c r="BT197" s="536"/>
      <c r="BU197" s="536"/>
      <c r="BV197" s="537"/>
      <c r="BW197" s="534"/>
      <c r="BX197" s="534"/>
      <c r="BY197" s="534"/>
      <c r="BZ197" s="534"/>
      <c r="CA197" s="534"/>
      <c r="CB197" s="534"/>
      <c r="CC197" s="534"/>
      <c r="CD197" s="534"/>
      <c r="CE197" s="534"/>
      <c r="CF197" s="534"/>
      <c r="CG197" s="534"/>
      <c r="CH197" s="534"/>
      <c r="CI197" s="534"/>
      <c r="CJ197" s="534"/>
      <c r="CK197" s="534"/>
      <c r="CL197" s="534"/>
      <c r="CM197" s="534"/>
      <c r="CN197" s="534"/>
      <c r="CO197" s="534"/>
      <c r="CP197" s="534"/>
      <c r="CQ197" s="534"/>
      <c r="CR197" s="534"/>
      <c r="CS197" s="534"/>
      <c r="CT197" s="534"/>
      <c r="CU197" s="534"/>
      <c r="CV197" s="530">
        <f t="shared" si="68"/>
        <v>59647.333333333336</v>
      </c>
      <c r="CW197" s="530"/>
      <c r="CX197" s="530"/>
      <c r="CY197" s="530"/>
      <c r="CZ197" s="530"/>
      <c r="DA197" s="530"/>
      <c r="DB197" s="530"/>
      <c r="DC197" s="530"/>
      <c r="DD197" s="530"/>
      <c r="DE197" s="538"/>
    </row>
    <row r="198" spans="1:109" s="2" customFormat="1" ht="23.25" customHeight="1">
      <c r="A198" s="522" t="s">
        <v>1274</v>
      </c>
      <c r="B198" s="523"/>
      <c r="C198" s="523"/>
      <c r="D198" s="523"/>
      <c r="E198" s="523"/>
      <c r="F198" s="523"/>
      <c r="G198" s="523"/>
      <c r="H198" s="523"/>
      <c r="I198" s="523"/>
      <c r="J198" s="523"/>
      <c r="K198" s="523"/>
      <c r="L198" s="523"/>
      <c r="M198" s="523"/>
      <c r="N198" s="523"/>
      <c r="O198" s="523"/>
      <c r="P198" s="524" t="s">
        <v>1270</v>
      </c>
      <c r="Q198" s="524"/>
      <c r="R198" s="524"/>
      <c r="S198" s="524"/>
      <c r="T198" s="524"/>
      <c r="U198" s="524"/>
      <c r="V198" s="524"/>
      <c r="W198" s="524"/>
      <c r="X198" s="524"/>
      <c r="Y198" s="524"/>
      <c r="Z198" s="524"/>
      <c r="AA198" s="524"/>
      <c r="AB198" s="524"/>
      <c r="AC198" s="524"/>
      <c r="AD198" s="525">
        <v>503</v>
      </c>
      <c r="AE198" s="525"/>
      <c r="AF198" s="525"/>
      <c r="AG198" s="526">
        <v>1</v>
      </c>
      <c r="AH198" s="526"/>
      <c r="AI198" s="526"/>
      <c r="AJ198" s="526"/>
      <c r="AK198" s="527">
        <v>8092</v>
      </c>
      <c r="AL198" s="528"/>
      <c r="AM198" s="528"/>
      <c r="AN198" s="528"/>
      <c r="AO198" s="528"/>
      <c r="AP198" s="529"/>
      <c r="AQ198" s="530">
        <f t="shared" si="66"/>
        <v>97104</v>
      </c>
      <c r="AR198" s="530"/>
      <c r="AS198" s="530"/>
      <c r="AT198" s="530"/>
      <c r="AU198" s="530"/>
      <c r="AV198" s="530"/>
      <c r="AW198" s="530"/>
      <c r="AX198" s="530"/>
      <c r="AY198" s="531"/>
      <c r="AZ198" s="532"/>
      <c r="BA198" s="532"/>
      <c r="BB198" s="532"/>
      <c r="BC198" s="532"/>
      <c r="BD198" s="532"/>
      <c r="BE198" s="532"/>
      <c r="BF198" s="533"/>
      <c r="BG198" s="534">
        <v>2024</v>
      </c>
      <c r="BH198" s="534"/>
      <c r="BI198" s="534"/>
      <c r="BJ198" s="534"/>
      <c r="BK198" s="534"/>
      <c r="BL198" s="534"/>
      <c r="BM198" s="534"/>
      <c r="BN198" s="534"/>
      <c r="BO198" s="535">
        <f t="shared" si="67"/>
        <v>13486.666666666668</v>
      </c>
      <c r="BP198" s="536"/>
      <c r="BQ198" s="536"/>
      <c r="BR198" s="536"/>
      <c r="BS198" s="536"/>
      <c r="BT198" s="536"/>
      <c r="BU198" s="536"/>
      <c r="BV198" s="537"/>
      <c r="BW198" s="534"/>
      <c r="BX198" s="534"/>
      <c r="BY198" s="534"/>
      <c r="BZ198" s="534"/>
      <c r="CA198" s="534"/>
      <c r="CB198" s="534"/>
      <c r="CC198" s="534"/>
      <c r="CD198" s="534"/>
      <c r="CE198" s="534"/>
      <c r="CF198" s="534"/>
      <c r="CG198" s="534"/>
      <c r="CH198" s="534"/>
      <c r="CI198" s="534"/>
      <c r="CJ198" s="534"/>
      <c r="CK198" s="534"/>
      <c r="CL198" s="534"/>
      <c r="CM198" s="534"/>
      <c r="CN198" s="534"/>
      <c r="CO198" s="534"/>
      <c r="CP198" s="534"/>
      <c r="CQ198" s="534"/>
      <c r="CR198" s="534"/>
      <c r="CS198" s="534"/>
      <c r="CT198" s="534"/>
      <c r="CU198" s="534"/>
      <c r="CV198" s="530">
        <f t="shared" si="68"/>
        <v>112614.66666666667</v>
      </c>
      <c r="CW198" s="530"/>
      <c r="CX198" s="530"/>
      <c r="CY198" s="530"/>
      <c r="CZ198" s="530"/>
      <c r="DA198" s="530"/>
      <c r="DB198" s="530"/>
      <c r="DC198" s="530"/>
      <c r="DD198" s="530"/>
      <c r="DE198" s="538"/>
    </row>
    <row r="199" spans="1:109" s="2" customFormat="1" ht="23.25" customHeight="1">
      <c r="A199" s="522" t="s">
        <v>1287</v>
      </c>
      <c r="B199" s="523"/>
      <c r="C199" s="523"/>
      <c r="D199" s="523"/>
      <c r="E199" s="523"/>
      <c r="F199" s="523"/>
      <c r="G199" s="523"/>
      <c r="H199" s="523"/>
      <c r="I199" s="523"/>
      <c r="J199" s="523"/>
      <c r="K199" s="523"/>
      <c r="L199" s="523"/>
      <c r="M199" s="523"/>
      <c r="N199" s="523"/>
      <c r="O199" s="523"/>
      <c r="P199" s="524" t="s">
        <v>1270</v>
      </c>
      <c r="Q199" s="524"/>
      <c r="R199" s="524"/>
      <c r="S199" s="524"/>
      <c r="T199" s="524"/>
      <c r="U199" s="524"/>
      <c r="V199" s="524"/>
      <c r="W199" s="524"/>
      <c r="X199" s="524"/>
      <c r="Y199" s="524"/>
      <c r="Z199" s="524"/>
      <c r="AA199" s="524"/>
      <c r="AB199" s="524"/>
      <c r="AC199" s="524"/>
      <c r="AD199" s="525">
        <v>503</v>
      </c>
      <c r="AE199" s="525"/>
      <c r="AF199" s="525"/>
      <c r="AG199" s="526">
        <v>1</v>
      </c>
      <c r="AH199" s="526"/>
      <c r="AI199" s="526"/>
      <c r="AJ199" s="526"/>
      <c r="AK199" s="527">
        <v>10502</v>
      </c>
      <c r="AL199" s="528"/>
      <c r="AM199" s="528"/>
      <c r="AN199" s="528"/>
      <c r="AO199" s="528"/>
      <c r="AP199" s="529"/>
      <c r="AQ199" s="530">
        <f t="shared" ref="AQ199:AQ202" si="72">AG199*AK199*12</f>
        <v>126024</v>
      </c>
      <c r="AR199" s="530"/>
      <c r="AS199" s="530"/>
      <c r="AT199" s="530"/>
      <c r="AU199" s="530"/>
      <c r="AV199" s="530"/>
      <c r="AW199" s="530"/>
      <c r="AX199" s="530"/>
      <c r="AY199" s="531"/>
      <c r="AZ199" s="532"/>
      <c r="BA199" s="532"/>
      <c r="BB199" s="532"/>
      <c r="BC199" s="532"/>
      <c r="BD199" s="532"/>
      <c r="BE199" s="532"/>
      <c r="BF199" s="533"/>
      <c r="BG199" s="534">
        <v>2626</v>
      </c>
      <c r="BH199" s="534"/>
      <c r="BI199" s="534"/>
      <c r="BJ199" s="534"/>
      <c r="BK199" s="534"/>
      <c r="BL199" s="534"/>
      <c r="BM199" s="534"/>
      <c r="BN199" s="534"/>
      <c r="BO199" s="535">
        <f t="shared" ref="BO199:BO202" si="73">AQ199/360*50</f>
        <v>17503.333333333332</v>
      </c>
      <c r="BP199" s="536"/>
      <c r="BQ199" s="536"/>
      <c r="BR199" s="536"/>
      <c r="BS199" s="536"/>
      <c r="BT199" s="536"/>
      <c r="BU199" s="536"/>
      <c r="BV199" s="537"/>
      <c r="BW199" s="534"/>
      <c r="BX199" s="534"/>
      <c r="BY199" s="534"/>
      <c r="BZ199" s="534"/>
      <c r="CA199" s="534"/>
      <c r="CB199" s="534"/>
      <c r="CC199" s="534"/>
      <c r="CD199" s="534"/>
      <c r="CE199" s="534"/>
      <c r="CF199" s="534"/>
      <c r="CG199" s="534"/>
      <c r="CH199" s="534"/>
      <c r="CI199" s="534"/>
      <c r="CJ199" s="534"/>
      <c r="CK199" s="534"/>
      <c r="CL199" s="534"/>
      <c r="CM199" s="534"/>
      <c r="CN199" s="534"/>
      <c r="CO199" s="534"/>
      <c r="CP199" s="534"/>
      <c r="CQ199" s="534"/>
      <c r="CR199" s="534"/>
      <c r="CS199" s="534"/>
      <c r="CT199" s="534"/>
      <c r="CU199" s="534"/>
      <c r="CV199" s="530">
        <f t="shared" ref="CV199:CV202" si="74">SUM(AQ199:CU199)</f>
        <v>146153.33333333334</v>
      </c>
      <c r="CW199" s="530"/>
      <c r="CX199" s="530"/>
      <c r="CY199" s="530"/>
      <c r="CZ199" s="530"/>
      <c r="DA199" s="530"/>
      <c r="DB199" s="530"/>
      <c r="DC199" s="530"/>
      <c r="DD199" s="530"/>
      <c r="DE199" s="538"/>
    </row>
    <row r="200" spans="1:109" s="2" customFormat="1" ht="23.25" customHeight="1">
      <c r="A200" s="522" t="s">
        <v>1288</v>
      </c>
      <c r="B200" s="523"/>
      <c r="C200" s="523"/>
      <c r="D200" s="523"/>
      <c r="E200" s="523"/>
      <c r="F200" s="523"/>
      <c r="G200" s="523"/>
      <c r="H200" s="523"/>
      <c r="I200" s="523"/>
      <c r="J200" s="523"/>
      <c r="K200" s="523"/>
      <c r="L200" s="523"/>
      <c r="M200" s="523"/>
      <c r="N200" s="523"/>
      <c r="O200" s="523"/>
      <c r="P200" s="524" t="s">
        <v>1270</v>
      </c>
      <c r="Q200" s="524"/>
      <c r="R200" s="524"/>
      <c r="S200" s="524"/>
      <c r="T200" s="524"/>
      <c r="U200" s="524"/>
      <c r="V200" s="524"/>
      <c r="W200" s="524"/>
      <c r="X200" s="524"/>
      <c r="Y200" s="524"/>
      <c r="Z200" s="524"/>
      <c r="AA200" s="524"/>
      <c r="AB200" s="524"/>
      <c r="AC200" s="524"/>
      <c r="AD200" s="525">
        <v>503</v>
      </c>
      <c r="AE200" s="525"/>
      <c r="AF200" s="525"/>
      <c r="AG200" s="526">
        <v>1</v>
      </c>
      <c r="AH200" s="526"/>
      <c r="AI200" s="526"/>
      <c r="AJ200" s="526"/>
      <c r="AK200" s="527">
        <v>11512</v>
      </c>
      <c r="AL200" s="528"/>
      <c r="AM200" s="528"/>
      <c r="AN200" s="528"/>
      <c r="AO200" s="528"/>
      <c r="AP200" s="529"/>
      <c r="AQ200" s="530">
        <f t="shared" si="72"/>
        <v>138144</v>
      </c>
      <c r="AR200" s="530"/>
      <c r="AS200" s="530"/>
      <c r="AT200" s="530"/>
      <c r="AU200" s="530"/>
      <c r="AV200" s="530"/>
      <c r="AW200" s="530"/>
      <c r="AX200" s="530"/>
      <c r="AY200" s="531"/>
      <c r="AZ200" s="532"/>
      <c r="BA200" s="532"/>
      <c r="BB200" s="532"/>
      <c r="BC200" s="532"/>
      <c r="BD200" s="532"/>
      <c r="BE200" s="532"/>
      <c r="BF200" s="533"/>
      <c r="BG200" s="534">
        <v>2878</v>
      </c>
      <c r="BH200" s="534"/>
      <c r="BI200" s="534"/>
      <c r="BJ200" s="534"/>
      <c r="BK200" s="534"/>
      <c r="BL200" s="534"/>
      <c r="BM200" s="534"/>
      <c r="BN200" s="534"/>
      <c r="BO200" s="535">
        <f t="shared" si="73"/>
        <v>19186.666666666668</v>
      </c>
      <c r="BP200" s="536"/>
      <c r="BQ200" s="536"/>
      <c r="BR200" s="536"/>
      <c r="BS200" s="536"/>
      <c r="BT200" s="536"/>
      <c r="BU200" s="536"/>
      <c r="BV200" s="537"/>
      <c r="BW200" s="534"/>
      <c r="BX200" s="534"/>
      <c r="BY200" s="534"/>
      <c r="BZ200" s="534"/>
      <c r="CA200" s="534"/>
      <c r="CB200" s="534"/>
      <c r="CC200" s="534"/>
      <c r="CD200" s="534"/>
      <c r="CE200" s="534"/>
      <c r="CF200" s="534"/>
      <c r="CG200" s="534"/>
      <c r="CH200" s="534"/>
      <c r="CI200" s="534"/>
      <c r="CJ200" s="534"/>
      <c r="CK200" s="534"/>
      <c r="CL200" s="534"/>
      <c r="CM200" s="534"/>
      <c r="CN200" s="534"/>
      <c r="CO200" s="534"/>
      <c r="CP200" s="534"/>
      <c r="CQ200" s="534"/>
      <c r="CR200" s="534"/>
      <c r="CS200" s="534"/>
      <c r="CT200" s="534"/>
      <c r="CU200" s="534"/>
      <c r="CV200" s="530">
        <f t="shared" si="74"/>
        <v>160208.66666666666</v>
      </c>
      <c r="CW200" s="530"/>
      <c r="CX200" s="530"/>
      <c r="CY200" s="530"/>
      <c r="CZ200" s="530"/>
      <c r="DA200" s="530"/>
      <c r="DB200" s="530"/>
      <c r="DC200" s="530"/>
      <c r="DD200" s="530"/>
      <c r="DE200" s="538"/>
    </row>
    <row r="201" spans="1:109" s="2" customFormat="1" ht="23.25" customHeight="1">
      <c r="A201" s="522" t="s">
        <v>1288</v>
      </c>
      <c r="B201" s="523"/>
      <c r="C201" s="523"/>
      <c r="D201" s="523"/>
      <c r="E201" s="523"/>
      <c r="F201" s="523"/>
      <c r="G201" s="523"/>
      <c r="H201" s="523"/>
      <c r="I201" s="523"/>
      <c r="J201" s="523"/>
      <c r="K201" s="523"/>
      <c r="L201" s="523"/>
      <c r="M201" s="523"/>
      <c r="N201" s="523"/>
      <c r="O201" s="523"/>
      <c r="P201" s="524" t="s">
        <v>1270</v>
      </c>
      <c r="Q201" s="524"/>
      <c r="R201" s="524"/>
      <c r="S201" s="524"/>
      <c r="T201" s="524"/>
      <c r="U201" s="524"/>
      <c r="V201" s="524"/>
      <c r="W201" s="524"/>
      <c r="X201" s="524"/>
      <c r="Y201" s="524"/>
      <c r="Z201" s="524"/>
      <c r="AA201" s="524"/>
      <c r="AB201" s="524"/>
      <c r="AC201" s="524"/>
      <c r="AD201" s="525">
        <v>503</v>
      </c>
      <c r="AE201" s="525"/>
      <c r="AF201" s="525"/>
      <c r="AG201" s="526">
        <v>6</v>
      </c>
      <c r="AH201" s="526"/>
      <c r="AI201" s="526"/>
      <c r="AJ201" s="526"/>
      <c r="AK201" s="527">
        <v>10502</v>
      </c>
      <c r="AL201" s="528"/>
      <c r="AM201" s="528"/>
      <c r="AN201" s="528"/>
      <c r="AO201" s="528"/>
      <c r="AP201" s="529"/>
      <c r="AQ201" s="530">
        <f t="shared" si="72"/>
        <v>756144</v>
      </c>
      <c r="AR201" s="530"/>
      <c r="AS201" s="530"/>
      <c r="AT201" s="530"/>
      <c r="AU201" s="530"/>
      <c r="AV201" s="530"/>
      <c r="AW201" s="530"/>
      <c r="AX201" s="530"/>
      <c r="AY201" s="531"/>
      <c r="AZ201" s="532"/>
      <c r="BA201" s="532"/>
      <c r="BB201" s="532"/>
      <c r="BC201" s="532"/>
      <c r="BD201" s="532"/>
      <c r="BE201" s="532"/>
      <c r="BF201" s="533"/>
      <c r="BG201" s="534">
        <v>15756</v>
      </c>
      <c r="BH201" s="534"/>
      <c r="BI201" s="534"/>
      <c r="BJ201" s="534"/>
      <c r="BK201" s="534"/>
      <c r="BL201" s="534"/>
      <c r="BM201" s="534"/>
      <c r="BN201" s="534"/>
      <c r="BO201" s="535">
        <f t="shared" si="73"/>
        <v>105020</v>
      </c>
      <c r="BP201" s="536"/>
      <c r="BQ201" s="536"/>
      <c r="BR201" s="536"/>
      <c r="BS201" s="536"/>
      <c r="BT201" s="536"/>
      <c r="BU201" s="536"/>
      <c r="BV201" s="537"/>
      <c r="BW201" s="534"/>
      <c r="BX201" s="534"/>
      <c r="BY201" s="534"/>
      <c r="BZ201" s="534"/>
      <c r="CA201" s="534"/>
      <c r="CB201" s="534"/>
      <c r="CC201" s="534"/>
      <c r="CD201" s="534"/>
      <c r="CE201" s="534"/>
      <c r="CF201" s="534"/>
      <c r="CG201" s="534"/>
      <c r="CH201" s="534"/>
      <c r="CI201" s="534"/>
      <c r="CJ201" s="534"/>
      <c r="CK201" s="534"/>
      <c r="CL201" s="534"/>
      <c r="CM201" s="534"/>
      <c r="CN201" s="534"/>
      <c r="CO201" s="534"/>
      <c r="CP201" s="534"/>
      <c r="CQ201" s="534"/>
      <c r="CR201" s="534"/>
      <c r="CS201" s="534"/>
      <c r="CT201" s="534"/>
      <c r="CU201" s="534"/>
      <c r="CV201" s="530">
        <f t="shared" si="74"/>
        <v>876920</v>
      </c>
      <c r="CW201" s="530"/>
      <c r="CX201" s="530"/>
      <c r="CY201" s="530"/>
      <c r="CZ201" s="530"/>
      <c r="DA201" s="530"/>
      <c r="DB201" s="530"/>
      <c r="DC201" s="530"/>
      <c r="DD201" s="530"/>
      <c r="DE201" s="538"/>
    </row>
    <row r="202" spans="1:109" s="2" customFormat="1" ht="23.25" customHeight="1">
      <c r="A202" s="522" t="s">
        <v>1289</v>
      </c>
      <c r="B202" s="523"/>
      <c r="C202" s="523"/>
      <c r="D202" s="523"/>
      <c r="E202" s="523"/>
      <c r="F202" s="523"/>
      <c r="G202" s="523"/>
      <c r="H202" s="523"/>
      <c r="I202" s="523"/>
      <c r="J202" s="523"/>
      <c r="K202" s="523"/>
      <c r="L202" s="523"/>
      <c r="M202" s="523"/>
      <c r="N202" s="523"/>
      <c r="O202" s="523"/>
      <c r="P202" s="524" t="s">
        <v>1270</v>
      </c>
      <c r="Q202" s="524"/>
      <c r="R202" s="524"/>
      <c r="S202" s="524"/>
      <c r="T202" s="524"/>
      <c r="U202" s="524"/>
      <c r="V202" s="524"/>
      <c r="W202" s="524"/>
      <c r="X202" s="524"/>
      <c r="Y202" s="524"/>
      <c r="Z202" s="524"/>
      <c r="AA202" s="524"/>
      <c r="AB202" s="524"/>
      <c r="AC202" s="524"/>
      <c r="AD202" s="525">
        <v>503</v>
      </c>
      <c r="AE202" s="525"/>
      <c r="AF202" s="525"/>
      <c r="AG202" s="526">
        <v>4</v>
      </c>
      <c r="AH202" s="526"/>
      <c r="AI202" s="526"/>
      <c r="AJ202" s="526"/>
      <c r="AK202" s="527">
        <v>8030</v>
      </c>
      <c r="AL202" s="528"/>
      <c r="AM202" s="528"/>
      <c r="AN202" s="528"/>
      <c r="AO202" s="528"/>
      <c r="AP202" s="529"/>
      <c r="AQ202" s="530">
        <f t="shared" si="72"/>
        <v>385440</v>
      </c>
      <c r="AR202" s="530"/>
      <c r="AS202" s="530"/>
      <c r="AT202" s="530"/>
      <c r="AU202" s="530"/>
      <c r="AV202" s="530"/>
      <c r="AW202" s="530"/>
      <c r="AX202" s="530"/>
      <c r="AY202" s="531"/>
      <c r="AZ202" s="532"/>
      <c r="BA202" s="532"/>
      <c r="BB202" s="532"/>
      <c r="BC202" s="532"/>
      <c r="BD202" s="532"/>
      <c r="BE202" s="532"/>
      <c r="BF202" s="533"/>
      <c r="BG202" s="534">
        <v>8030</v>
      </c>
      <c r="BH202" s="534"/>
      <c r="BI202" s="534"/>
      <c r="BJ202" s="534"/>
      <c r="BK202" s="534"/>
      <c r="BL202" s="534"/>
      <c r="BM202" s="534"/>
      <c r="BN202" s="534"/>
      <c r="BO202" s="535">
        <f t="shared" si="73"/>
        <v>53533.333333333336</v>
      </c>
      <c r="BP202" s="536"/>
      <c r="BQ202" s="536"/>
      <c r="BR202" s="536"/>
      <c r="BS202" s="536"/>
      <c r="BT202" s="536"/>
      <c r="BU202" s="536"/>
      <c r="BV202" s="537"/>
      <c r="BW202" s="534"/>
      <c r="BX202" s="534"/>
      <c r="BY202" s="534"/>
      <c r="BZ202" s="534"/>
      <c r="CA202" s="534"/>
      <c r="CB202" s="534"/>
      <c r="CC202" s="534"/>
      <c r="CD202" s="534"/>
      <c r="CE202" s="534"/>
      <c r="CF202" s="534"/>
      <c r="CG202" s="534"/>
      <c r="CH202" s="534"/>
      <c r="CI202" s="534"/>
      <c r="CJ202" s="534"/>
      <c r="CK202" s="534"/>
      <c r="CL202" s="534"/>
      <c r="CM202" s="534"/>
      <c r="CN202" s="534"/>
      <c r="CO202" s="534"/>
      <c r="CP202" s="534"/>
      <c r="CQ202" s="534"/>
      <c r="CR202" s="534"/>
      <c r="CS202" s="534"/>
      <c r="CT202" s="534"/>
      <c r="CU202" s="534"/>
      <c r="CV202" s="530">
        <f t="shared" si="74"/>
        <v>447003.33333333331</v>
      </c>
      <c r="CW202" s="530"/>
      <c r="CX202" s="530"/>
      <c r="CY202" s="530"/>
      <c r="CZ202" s="530"/>
      <c r="DA202" s="530"/>
      <c r="DB202" s="530"/>
      <c r="DC202" s="530"/>
      <c r="DD202" s="530"/>
      <c r="DE202" s="538"/>
    </row>
    <row r="203" spans="1:109" s="2" customFormat="1" ht="23.25" customHeight="1">
      <c r="A203" s="522" t="s">
        <v>1274</v>
      </c>
      <c r="B203" s="523"/>
      <c r="C203" s="523"/>
      <c r="D203" s="523"/>
      <c r="E203" s="523"/>
      <c r="F203" s="523"/>
      <c r="G203" s="523"/>
      <c r="H203" s="523"/>
      <c r="I203" s="523"/>
      <c r="J203" s="523"/>
      <c r="K203" s="523"/>
      <c r="L203" s="523"/>
      <c r="M203" s="523"/>
      <c r="N203" s="523"/>
      <c r="O203" s="523"/>
      <c r="P203" s="524" t="s">
        <v>1270</v>
      </c>
      <c r="Q203" s="524"/>
      <c r="R203" s="524"/>
      <c r="S203" s="524"/>
      <c r="T203" s="524"/>
      <c r="U203" s="524"/>
      <c r="V203" s="524"/>
      <c r="W203" s="524"/>
      <c r="X203" s="524"/>
      <c r="Y203" s="524"/>
      <c r="Z203" s="524"/>
      <c r="AA203" s="524"/>
      <c r="AB203" s="524"/>
      <c r="AC203" s="524"/>
      <c r="AD203" s="525">
        <v>503</v>
      </c>
      <c r="AE203" s="525"/>
      <c r="AF203" s="525"/>
      <c r="AG203" s="526">
        <v>1</v>
      </c>
      <c r="AH203" s="526"/>
      <c r="AI203" s="526"/>
      <c r="AJ203" s="526"/>
      <c r="AK203" s="527">
        <v>1564</v>
      </c>
      <c r="AL203" s="528"/>
      <c r="AM203" s="528"/>
      <c r="AN203" s="528"/>
      <c r="AO203" s="528"/>
      <c r="AP203" s="529"/>
      <c r="AQ203" s="530">
        <f t="shared" ref="AQ203:AQ212" si="75">AG203*AK203*12</f>
        <v>18768</v>
      </c>
      <c r="AR203" s="530"/>
      <c r="AS203" s="530"/>
      <c r="AT203" s="530"/>
      <c r="AU203" s="530"/>
      <c r="AV203" s="530"/>
      <c r="AW203" s="530"/>
      <c r="AX203" s="530"/>
      <c r="AY203" s="531"/>
      <c r="AZ203" s="532"/>
      <c r="BA203" s="532"/>
      <c r="BB203" s="532"/>
      <c r="BC203" s="532"/>
      <c r="BD203" s="532"/>
      <c r="BE203" s="532"/>
      <c r="BF203" s="533"/>
      <c r="BG203" s="534">
        <v>392</v>
      </c>
      <c r="BH203" s="534"/>
      <c r="BI203" s="534"/>
      <c r="BJ203" s="534"/>
      <c r="BK203" s="534"/>
      <c r="BL203" s="534"/>
      <c r="BM203" s="534"/>
      <c r="BN203" s="534"/>
      <c r="BO203" s="535">
        <f t="shared" ref="BO203:BO212" si="76">AQ203/360*50</f>
        <v>2606.6666666666665</v>
      </c>
      <c r="BP203" s="536"/>
      <c r="BQ203" s="536"/>
      <c r="BR203" s="536"/>
      <c r="BS203" s="536"/>
      <c r="BT203" s="536"/>
      <c r="BU203" s="536"/>
      <c r="BV203" s="537"/>
      <c r="BW203" s="534"/>
      <c r="BX203" s="534"/>
      <c r="BY203" s="534"/>
      <c r="BZ203" s="534"/>
      <c r="CA203" s="534"/>
      <c r="CB203" s="534"/>
      <c r="CC203" s="534"/>
      <c r="CD203" s="534"/>
      <c r="CE203" s="534"/>
      <c r="CF203" s="534"/>
      <c r="CG203" s="534"/>
      <c r="CH203" s="534"/>
      <c r="CI203" s="534"/>
      <c r="CJ203" s="534"/>
      <c r="CK203" s="534"/>
      <c r="CL203" s="534"/>
      <c r="CM203" s="534"/>
      <c r="CN203" s="534"/>
      <c r="CO203" s="534"/>
      <c r="CP203" s="534"/>
      <c r="CQ203" s="534"/>
      <c r="CR203" s="534"/>
      <c r="CS203" s="534"/>
      <c r="CT203" s="534"/>
      <c r="CU203" s="534"/>
      <c r="CV203" s="530">
        <f t="shared" ref="CV203:CV212" si="77">SUM(AQ203:CU203)</f>
        <v>21766.666666666668</v>
      </c>
      <c r="CW203" s="530"/>
      <c r="CX203" s="530"/>
      <c r="CY203" s="530"/>
      <c r="CZ203" s="530"/>
      <c r="DA203" s="530"/>
      <c r="DB203" s="530"/>
      <c r="DC203" s="530"/>
      <c r="DD203" s="530"/>
      <c r="DE203" s="538"/>
    </row>
    <row r="204" spans="1:109" s="2" customFormat="1" ht="23.25" customHeight="1">
      <c r="A204" s="522" t="s">
        <v>1274</v>
      </c>
      <c r="B204" s="523"/>
      <c r="C204" s="523"/>
      <c r="D204" s="523"/>
      <c r="E204" s="523"/>
      <c r="F204" s="523"/>
      <c r="G204" s="523"/>
      <c r="H204" s="523"/>
      <c r="I204" s="523"/>
      <c r="J204" s="523"/>
      <c r="K204" s="523"/>
      <c r="L204" s="523"/>
      <c r="M204" s="523"/>
      <c r="N204" s="523"/>
      <c r="O204" s="523"/>
      <c r="P204" s="524" t="s">
        <v>1270</v>
      </c>
      <c r="Q204" s="524"/>
      <c r="R204" s="524"/>
      <c r="S204" s="524"/>
      <c r="T204" s="524"/>
      <c r="U204" s="524"/>
      <c r="V204" s="524"/>
      <c r="W204" s="524"/>
      <c r="X204" s="524"/>
      <c r="Y204" s="524"/>
      <c r="Z204" s="524"/>
      <c r="AA204" s="524"/>
      <c r="AB204" s="524"/>
      <c r="AC204" s="524"/>
      <c r="AD204" s="525">
        <v>503</v>
      </c>
      <c r="AE204" s="525"/>
      <c r="AF204" s="525"/>
      <c r="AG204" s="526">
        <v>8</v>
      </c>
      <c r="AH204" s="526"/>
      <c r="AI204" s="526"/>
      <c r="AJ204" s="526"/>
      <c r="AK204" s="527">
        <v>1228</v>
      </c>
      <c r="AL204" s="528"/>
      <c r="AM204" s="528"/>
      <c r="AN204" s="528"/>
      <c r="AO204" s="528"/>
      <c r="AP204" s="529"/>
      <c r="AQ204" s="530">
        <f t="shared" si="75"/>
        <v>117888</v>
      </c>
      <c r="AR204" s="530"/>
      <c r="AS204" s="530"/>
      <c r="AT204" s="530"/>
      <c r="AU204" s="530"/>
      <c r="AV204" s="530"/>
      <c r="AW204" s="530"/>
      <c r="AX204" s="530"/>
      <c r="AY204" s="531"/>
      <c r="AZ204" s="532"/>
      <c r="BA204" s="532"/>
      <c r="BB204" s="532"/>
      <c r="BC204" s="532"/>
      <c r="BD204" s="532"/>
      <c r="BE204" s="532"/>
      <c r="BF204" s="533"/>
      <c r="BG204" s="534">
        <v>2456</v>
      </c>
      <c r="BH204" s="534"/>
      <c r="BI204" s="534"/>
      <c r="BJ204" s="534"/>
      <c r="BK204" s="534"/>
      <c r="BL204" s="534"/>
      <c r="BM204" s="534"/>
      <c r="BN204" s="534"/>
      <c r="BO204" s="535">
        <f t="shared" si="76"/>
        <v>16373.333333333332</v>
      </c>
      <c r="BP204" s="536"/>
      <c r="BQ204" s="536"/>
      <c r="BR204" s="536"/>
      <c r="BS204" s="536"/>
      <c r="BT204" s="536"/>
      <c r="BU204" s="536"/>
      <c r="BV204" s="537"/>
      <c r="BW204" s="534"/>
      <c r="BX204" s="534"/>
      <c r="BY204" s="534"/>
      <c r="BZ204" s="534"/>
      <c r="CA204" s="534"/>
      <c r="CB204" s="534"/>
      <c r="CC204" s="534"/>
      <c r="CD204" s="534"/>
      <c r="CE204" s="534"/>
      <c r="CF204" s="534"/>
      <c r="CG204" s="534"/>
      <c r="CH204" s="534"/>
      <c r="CI204" s="534"/>
      <c r="CJ204" s="534"/>
      <c r="CK204" s="534"/>
      <c r="CL204" s="534"/>
      <c r="CM204" s="534"/>
      <c r="CN204" s="534"/>
      <c r="CO204" s="534"/>
      <c r="CP204" s="534"/>
      <c r="CQ204" s="534"/>
      <c r="CR204" s="534"/>
      <c r="CS204" s="534"/>
      <c r="CT204" s="534"/>
      <c r="CU204" s="534"/>
      <c r="CV204" s="530">
        <f t="shared" si="77"/>
        <v>136717.33333333334</v>
      </c>
      <c r="CW204" s="530"/>
      <c r="CX204" s="530"/>
      <c r="CY204" s="530"/>
      <c r="CZ204" s="530"/>
      <c r="DA204" s="530"/>
      <c r="DB204" s="530"/>
      <c r="DC204" s="530"/>
      <c r="DD204" s="530"/>
      <c r="DE204" s="538"/>
    </row>
    <row r="205" spans="1:109" s="2" customFormat="1" ht="23.25" customHeight="1">
      <c r="A205" s="522" t="s">
        <v>1274</v>
      </c>
      <c r="B205" s="523"/>
      <c r="C205" s="523"/>
      <c r="D205" s="523"/>
      <c r="E205" s="523"/>
      <c r="F205" s="523"/>
      <c r="G205" s="523"/>
      <c r="H205" s="523"/>
      <c r="I205" s="523"/>
      <c r="J205" s="523"/>
      <c r="K205" s="523"/>
      <c r="L205" s="523"/>
      <c r="M205" s="523"/>
      <c r="N205" s="523"/>
      <c r="O205" s="523"/>
      <c r="P205" s="524" t="s">
        <v>1270</v>
      </c>
      <c r="Q205" s="524"/>
      <c r="R205" s="524"/>
      <c r="S205" s="524"/>
      <c r="T205" s="524"/>
      <c r="U205" s="524"/>
      <c r="V205" s="524"/>
      <c r="W205" s="524"/>
      <c r="X205" s="524"/>
      <c r="Y205" s="524"/>
      <c r="Z205" s="524"/>
      <c r="AA205" s="524"/>
      <c r="AB205" s="524"/>
      <c r="AC205" s="524"/>
      <c r="AD205" s="525">
        <v>503</v>
      </c>
      <c r="AE205" s="525"/>
      <c r="AF205" s="525"/>
      <c r="AG205" s="526">
        <v>1</v>
      </c>
      <c r="AH205" s="526"/>
      <c r="AI205" s="526"/>
      <c r="AJ205" s="526"/>
      <c r="AK205" s="527">
        <v>1970</v>
      </c>
      <c r="AL205" s="528"/>
      <c r="AM205" s="528"/>
      <c r="AN205" s="528"/>
      <c r="AO205" s="528"/>
      <c r="AP205" s="529"/>
      <c r="AQ205" s="530">
        <f t="shared" si="75"/>
        <v>23640</v>
      </c>
      <c r="AR205" s="530"/>
      <c r="AS205" s="530"/>
      <c r="AT205" s="530"/>
      <c r="AU205" s="530"/>
      <c r="AV205" s="530"/>
      <c r="AW205" s="530"/>
      <c r="AX205" s="530"/>
      <c r="AY205" s="531"/>
      <c r="AZ205" s="532"/>
      <c r="BA205" s="532"/>
      <c r="BB205" s="532"/>
      <c r="BC205" s="532"/>
      <c r="BD205" s="532"/>
      <c r="BE205" s="532"/>
      <c r="BF205" s="533"/>
      <c r="BG205" s="534">
        <v>492</v>
      </c>
      <c r="BH205" s="534"/>
      <c r="BI205" s="534"/>
      <c r="BJ205" s="534"/>
      <c r="BK205" s="534"/>
      <c r="BL205" s="534"/>
      <c r="BM205" s="534"/>
      <c r="BN205" s="534"/>
      <c r="BO205" s="535">
        <f t="shared" si="76"/>
        <v>3283.3333333333335</v>
      </c>
      <c r="BP205" s="536"/>
      <c r="BQ205" s="536"/>
      <c r="BR205" s="536"/>
      <c r="BS205" s="536"/>
      <c r="BT205" s="536"/>
      <c r="BU205" s="536"/>
      <c r="BV205" s="537"/>
      <c r="BW205" s="534"/>
      <c r="BX205" s="534"/>
      <c r="BY205" s="534"/>
      <c r="BZ205" s="534"/>
      <c r="CA205" s="534"/>
      <c r="CB205" s="534"/>
      <c r="CC205" s="534"/>
      <c r="CD205" s="534"/>
      <c r="CE205" s="534"/>
      <c r="CF205" s="534"/>
      <c r="CG205" s="534"/>
      <c r="CH205" s="534"/>
      <c r="CI205" s="534"/>
      <c r="CJ205" s="534"/>
      <c r="CK205" s="534"/>
      <c r="CL205" s="534"/>
      <c r="CM205" s="534"/>
      <c r="CN205" s="534"/>
      <c r="CO205" s="534"/>
      <c r="CP205" s="534"/>
      <c r="CQ205" s="534"/>
      <c r="CR205" s="534"/>
      <c r="CS205" s="534"/>
      <c r="CT205" s="534"/>
      <c r="CU205" s="534"/>
      <c r="CV205" s="530">
        <f t="shared" si="77"/>
        <v>27415.333333333332</v>
      </c>
      <c r="CW205" s="530"/>
      <c r="CX205" s="530"/>
      <c r="CY205" s="530"/>
      <c r="CZ205" s="530"/>
      <c r="DA205" s="530"/>
      <c r="DB205" s="530"/>
      <c r="DC205" s="530"/>
      <c r="DD205" s="530"/>
      <c r="DE205" s="538"/>
    </row>
    <row r="206" spans="1:109" s="2" customFormat="1" ht="23.25" customHeight="1">
      <c r="A206" s="522" t="s">
        <v>1274</v>
      </c>
      <c r="B206" s="523"/>
      <c r="C206" s="523"/>
      <c r="D206" s="523"/>
      <c r="E206" s="523"/>
      <c r="F206" s="523"/>
      <c r="G206" s="523"/>
      <c r="H206" s="523"/>
      <c r="I206" s="523"/>
      <c r="J206" s="523"/>
      <c r="K206" s="523"/>
      <c r="L206" s="523"/>
      <c r="M206" s="523"/>
      <c r="N206" s="523"/>
      <c r="O206" s="523"/>
      <c r="P206" s="524" t="s">
        <v>1270</v>
      </c>
      <c r="Q206" s="524"/>
      <c r="R206" s="524"/>
      <c r="S206" s="524"/>
      <c r="T206" s="524"/>
      <c r="U206" s="524"/>
      <c r="V206" s="524"/>
      <c r="W206" s="524"/>
      <c r="X206" s="524"/>
      <c r="Y206" s="524"/>
      <c r="Z206" s="524"/>
      <c r="AA206" s="524"/>
      <c r="AB206" s="524"/>
      <c r="AC206" s="524"/>
      <c r="AD206" s="525">
        <v>503</v>
      </c>
      <c r="AE206" s="525"/>
      <c r="AF206" s="525"/>
      <c r="AG206" s="526">
        <v>2</v>
      </c>
      <c r="AH206" s="526"/>
      <c r="AI206" s="526"/>
      <c r="AJ206" s="526"/>
      <c r="AK206" s="527">
        <v>2360</v>
      </c>
      <c r="AL206" s="528"/>
      <c r="AM206" s="528"/>
      <c r="AN206" s="528"/>
      <c r="AO206" s="528"/>
      <c r="AP206" s="529"/>
      <c r="AQ206" s="530">
        <f t="shared" si="75"/>
        <v>56640</v>
      </c>
      <c r="AR206" s="530"/>
      <c r="AS206" s="530"/>
      <c r="AT206" s="530"/>
      <c r="AU206" s="530"/>
      <c r="AV206" s="530"/>
      <c r="AW206" s="530"/>
      <c r="AX206" s="530"/>
      <c r="AY206" s="531"/>
      <c r="AZ206" s="532"/>
      <c r="BA206" s="532"/>
      <c r="BB206" s="532"/>
      <c r="BC206" s="532"/>
      <c r="BD206" s="532"/>
      <c r="BE206" s="532"/>
      <c r="BF206" s="533"/>
      <c r="BG206" s="534">
        <v>1180</v>
      </c>
      <c r="BH206" s="534"/>
      <c r="BI206" s="534"/>
      <c r="BJ206" s="534"/>
      <c r="BK206" s="534"/>
      <c r="BL206" s="534"/>
      <c r="BM206" s="534"/>
      <c r="BN206" s="534"/>
      <c r="BO206" s="535">
        <f t="shared" si="76"/>
        <v>7866.666666666667</v>
      </c>
      <c r="BP206" s="536"/>
      <c r="BQ206" s="536"/>
      <c r="BR206" s="536"/>
      <c r="BS206" s="536"/>
      <c r="BT206" s="536"/>
      <c r="BU206" s="536"/>
      <c r="BV206" s="537"/>
      <c r="BW206" s="534"/>
      <c r="BX206" s="534"/>
      <c r="BY206" s="534"/>
      <c r="BZ206" s="534"/>
      <c r="CA206" s="534"/>
      <c r="CB206" s="534"/>
      <c r="CC206" s="534"/>
      <c r="CD206" s="534"/>
      <c r="CE206" s="534"/>
      <c r="CF206" s="534"/>
      <c r="CG206" s="534"/>
      <c r="CH206" s="534"/>
      <c r="CI206" s="534"/>
      <c r="CJ206" s="534"/>
      <c r="CK206" s="534"/>
      <c r="CL206" s="534"/>
      <c r="CM206" s="534"/>
      <c r="CN206" s="534"/>
      <c r="CO206" s="534"/>
      <c r="CP206" s="534"/>
      <c r="CQ206" s="534"/>
      <c r="CR206" s="534"/>
      <c r="CS206" s="534"/>
      <c r="CT206" s="534"/>
      <c r="CU206" s="534"/>
      <c r="CV206" s="530">
        <f t="shared" si="77"/>
        <v>65686.666666666672</v>
      </c>
      <c r="CW206" s="530"/>
      <c r="CX206" s="530"/>
      <c r="CY206" s="530"/>
      <c r="CZ206" s="530"/>
      <c r="DA206" s="530"/>
      <c r="DB206" s="530"/>
      <c r="DC206" s="530"/>
      <c r="DD206" s="530"/>
      <c r="DE206" s="538"/>
    </row>
    <row r="207" spans="1:109" s="2" customFormat="1" ht="23.25" customHeight="1">
      <c r="A207" s="522" t="s">
        <v>1274</v>
      </c>
      <c r="B207" s="523"/>
      <c r="C207" s="523"/>
      <c r="D207" s="523"/>
      <c r="E207" s="523"/>
      <c r="F207" s="523"/>
      <c r="G207" s="523"/>
      <c r="H207" s="523"/>
      <c r="I207" s="523"/>
      <c r="J207" s="523"/>
      <c r="K207" s="523"/>
      <c r="L207" s="523"/>
      <c r="M207" s="523"/>
      <c r="N207" s="523"/>
      <c r="O207" s="523"/>
      <c r="P207" s="524" t="s">
        <v>1270</v>
      </c>
      <c r="Q207" s="524"/>
      <c r="R207" s="524"/>
      <c r="S207" s="524"/>
      <c r="T207" s="524"/>
      <c r="U207" s="524"/>
      <c r="V207" s="524"/>
      <c r="W207" s="524"/>
      <c r="X207" s="524"/>
      <c r="Y207" s="524"/>
      <c r="Z207" s="524"/>
      <c r="AA207" s="524"/>
      <c r="AB207" s="524"/>
      <c r="AC207" s="524"/>
      <c r="AD207" s="525">
        <v>503</v>
      </c>
      <c r="AE207" s="525"/>
      <c r="AF207" s="525"/>
      <c r="AG207" s="526">
        <v>1</v>
      </c>
      <c r="AH207" s="526"/>
      <c r="AI207" s="526"/>
      <c r="AJ207" s="526"/>
      <c r="AK207" s="527">
        <v>2250</v>
      </c>
      <c r="AL207" s="528"/>
      <c r="AM207" s="528"/>
      <c r="AN207" s="528"/>
      <c r="AO207" s="528"/>
      <c r="AP207" s="529"/>
      <c r="AQ207" s="530">
        <f t="shared" si="75"/>
        <v>27000</v>
      </c>
      <c r="AR207" s="530"/>
      <c r="AS207" s="530"/>
      <c r="AT207" s="530"/>
      <c r="AU207" s="530"/>
      <c r="AV207" s="530"/>
      <c r="AW207" s="530"/>
      <c r="AX207" s="530"/>
      <c r="AY207" s="531"/>
      <c r="AZ207" s="532"/>
      <c r="BA207" s="532"/>
      <c r="BB207" s="532"/>
      <c r="BC207" s="532"/>
      <c r="BD207" s="532"/>
      <c r="BE207" s="532"/>
      <c r="BF207" s="533"/>
      <c r="BG207" s="534">
        <v>562</v>
      </c>
      <c r="BH207" s="534"/>
      <c r="BI207" s="534"/>
      <c r="BJ207" s="534"/>
      <c r="BK207" s="534"/>
      <c r="BL207" s="534"/>
      <c r="BM207" s="534"/>
      <c r="BN207" s="534"/>
      <c r="BO207" s="535">
        <f t="shared" si="76"/>
        <v>3750</v>
      </c>
      <c r="BP207" s="536"/>
      <c r="BQ207" s="536"/>
      <c r="BR207" s="536"/>
      <c r="BS207" s="536"/>
      <c r="BT207" s="536"/>
      <c r="BU207" s="536"/>
      <c r="BV207" s="537"/>
      <c r="BW207" s="534"/>
      <c r="BX207" s="534"/>
      <c r="BY207" s="534"/>
      <c r="BZ207" s="534"/>
      <c r="CA207" s="534"/>
      <c r="CB207" s="534"/>
      <c r="CC207" s="534"/>
      <c r="CD207" s="534"/>
      <c r="CE207" s="534"/>
      <c r="CF207" s="534"/>
      <c r="CG207" s="534"/>
      <c r="CH207" s="534"/>
      <c r="CI207" s="534"/>
      <c r="CJ207" s="534"/>
      <c r="CK207" s="534"/>
      <c r="CL207" s="534"/>
      <c r="CM207" s="534"/>
      <c r="CN207" s="534"/>
      <c r="CO207" s="534"/>
      <c r="CP207" s="534"/>
      <c r="CQ207" s="534"/>
      <c r="CR207" s="534"/>
      <c r="CS207" s="534"/>
      <c r="CT207" s="534"/>
      <c r="CU207" s="534"/>
      <c r="CV207" s="530">
        <f t="shared" si="77"/>
        <v>31312</v>
      </c>
      <c r="CW207" s="530"/>
      <c r="CX207" s="530"/>
      <c r="CY207" s="530"/>
      <c r="CZ207" s="530"/>
      <c r="DA207" s="530"/>
      <c r="DB207" s="530"/>
      <c r="DC207" s="530"/>
      <c r="DD207" s="530"/>
      <c r="DE207" s="538"/>
    </row>
    <row r="208" spans="1:109" s="2" customFormat="1" ht="23.25" customHeight="1">
      <c r="A208" s="522" t="s">
        <v>1274</v>
      </c>
      <c r="B208" s="523"/>
      <c r="C208" s="523"/>
      <c r="D208" s="523"/>
      <c r="E208" s="523"/>
      <c r="F208" s="523"/>
      <c r="G208" s="523"/>
      <c r="H208" s="523"/>
      <c r="I208" s="523"/>
      <c r="J208" s="523"/>
      <c r="K208" s="523"/>
      <c r="L208" s="523"/>
      <c r="M208" s="523"/>
      <c r="N208" s="523"/>
      <c r="O208" s="523"/>
      <c r="P208" s="524" t="s">
        <v>1270</v>
      </c>
      <c r="Q208" s="524"/>
      <c r="R208" s="524"/>
      <c r="S208" s="524"/>
      <c r="T208" s="524"/>
      <c r="U208" s="524"/>
      <c r="V208" s="524"/>
      <c r="W208" s="524"/>
      <c r="X208" s="524"/>
      <c r="Y208" s="524"/>
      <c r="Z208" s="524"/>
      <c r="AA208" s="524"/>
      <c r="AB208" s="524"/>
      <c r="AC208" s="524"/>
      <c r="AD208" s="525">
        <v>503</v>
      </c>
      <c r="AE208" s="525"/>
      <c r="AF208" s="525"/>
      <c r="AG208" s="526">
        <v>1</v>
      </c>
      <c r="AH208" s="526"/>
      <c r="AI208" s="526"/>
      <c r="AJ208" s="526"/>
      <c r="AK208" s="527">
        <v>1740</v>
      </c>
      <c r="AL208" s="528"/>
      <c r="AM208" s="528"/>
      <c r="AN208" s="528"/>
      <c r="AO208" s="528"/>
      <c r="AP208" s="529"/>
      <c r="AQ208" s="530">
        <f t="shared" si="75"/>
        <v>20880</v>
      </c>
      <c r="AR208" s="530"/>
      <c r="AS208" s="530"/>
      <c r="AT208" s="530"/>
      <c r="AU208" s="530"/>
      <c r="AV208" s="530"/>
      <c r="AW208" s="530"/>
      <c r="AX208" s="530"/>
      <c r="AY208" s="531"/>
      <c r="AZ208" s="532"/>
      <c r="BA208" s="532"/>
      <c r="BB208" s="532"/>
      <c r="BC208" s="532"/>
      <c r="BD208" s="532"/>
      <c r="BE208" s="532"/>
      <c r="BF208" s="533"/>
      <c r="BG208" s="534">
        <v>435</v>
      </c>
      <c r="BH208" s="534"/>
      <c r="BI208" s="534"/>
      <c r="BJ208" s="534"/>
      <c r="BK208" s="534"/>
      <c r="BL208" s="534"/>
      <c r="BM208" s="534"/>
      <c r="BN208" s="534"/>
      <c r="BO208" s="535">
        <f t="shared" si="76"/>
        <v>2900</v>
      </c>
      <c r="BP208" s="536"/>
      <c r="BQ208" s="536"/>
      <c r="BR208" s="536"/>
      <c r="BS208" s="536"/>
      <c r="BT208" s="536"/>
      <c r="BU208" s="536"/>
      <c r="BV208" s="537"/>
      <c r="BW208" s="534"/>
      <c r="BX208" s="534"/>
      <c r="BY208" s="534"/>
      <c r="BZ208" s="534"/>
      <c r="CA208" s="534"/>
      <c r="CB208" s="534"/>
      <c r="CC208" s="534"/>
      <c r="CD208" s="534"/>
      <c r="CE208" s="534"/>
      <c r="CF208" s="534"/>
      <c r="CG208" s="534"/>
      <c r="CH208" s="534"/>
      <c r="CI208" s="534"/>
      <c r="CJ208" s="534"/>
      <c r="CK208" s="534"/>
      <c r="CL208" s="534"/>
      <c r="CM208" s="534"/>
      <c r="CN208" s="534"/>
      <c r="CO208" s="534"/>
      <c r="CP208" s="534"/>
      <c r="CQ208" s="534"/>
      <c r="CR208" s="534"/>
      <c r="CS208" s="534"/>
      <c r="CT208" s="534"/>
      <c r="CU208" s="534"/>
      <c r="CV208" s="530">
        <f t="shared" si="77"/>
        <v>24215</v>
      </c>
      <c r="CW208" s="530"/>
      <c r="CX208" s="530"/>
      <c r="CY208" s="530"/>
      <c r="CZ208" s="530"/>
      <c r="DA208" s="530"/>
      <c r="DB208" s="530"/>
      <c r="DC208" s="530"/>
      <c r="DD208" s="530"/>
      <c r="DE208" s="538"/>
    </row>
    <row r="209" spans="1:109" s="2" customFormat="1" ht="23.25" customHeight="1">
      <c r="A209" s="522" t="s">
        <v>1274</v>
      </c>
      <c r="B209" s="523"/>
      <c r="C209" s="523"/>
      <c r="D209" s="523"/>
      <c r="E209" s="523"/>
      <c r="F209" s="523"/>
      <c r="G209" s="523"/>
      <c r="H209" s="523"/>
      <c r="I209" s="523"/>
      <c r="J209" s="523"/>
      <c r="K209" s="523"/>
      <c r="L209" s="523"/>
      <c r="M209" s="523"/>
      <c r="N209" s="523"/>
      <c r="O209" s="523"/>
      <c r="P209" s="524" t="s">
        <v>1270</v>
      </c>
      <c r="Q209" s="524"/>
      <c r="R209" s="524"/>
      <c r="S209" s="524"/>
      <c r="T209" s="524"/>
      <c r="U209" s="524"/>
      <c r="V209" s="524"/>
      <c r="W209" s="524"/>
      <c r="X209" s="524"/>
      <c r="Y209" s="524"/>
      <c r="Z209" s="524"/>
      <c r="AA209" s="524"/>
      <c r="AB209" s="524"/>
      <c r="AC209" s="524"/>
      <c r="AD209" s="525">
        <v>503</v>
      </c>
      <c r="AE209" s="525"/>
      <c r="AF209" s="525"/>
      <c r="AG209" s="526">
        <v>1</v>
      </c>
      <c r="AH209" s="526"/>
      <c r="AI209" s="526"/>
      <c r="AJ209" s="526"/>
      <c r="AK209" s="527">
        <v>1894</v>
      </c>
      <c r="AL209" s="528"/>
      <c r="AM209" s="528"/>
      <c r="AN209" s="528"/>
      <c r="AO209" s="528"/>
      <c r="AP209" s="529"/>
      <c r="AQ209" s="530">
        <f t="shared" si="75"/>
        <v>22728</v>
      </c>
      <c r="AR209" s="530"/>
      <c r="AS209" s="530"/>
      <c r="AT209" s="530"/>
      <c r="AU209" s="530"/>
      <c r="AV209" s="530"/>
      <c r="AW209" s="530"/>
      <c r="AX209" s="530"/>
      <c r="AY209" s="531"/>
      <c r="AZ209" s="532"/>
      <c r="BA209" s="532"/>
      <c r="BB209" s="532"/>
      <c r="BC209" s="532"/>
      <c r="BD209" s="532"/>
      <c r="BE209" s="532"/>
      <c r="BF209" s="533"/>
      <c r="BG209" s="534">
        <v>474</v>
      </c>
      <c r="BH209" s="534"/>
      <c r="BI209" s="534"/>
      <c r="BJ209" s="534"/>
      <c r="BK209" s="534"/>
      <c r="BL209" s="534"/>
      <c r="BM209" s="534"/>
      <c r="BN209" s="534"/>
      <c r="BO209" s="535">
        <f t="shared" si="76"/>
        <v>3156.6666666666665</v>
      </c>
      <c r="BP209" s="536"/>
      <c r="BQ209" s="536"/>
      <c r="BR209" s="536"/>
      <c r="BS209" s="536"/>
      <c r="BT209" s="536"/>
      <c r="BU209" s="536"/>
      <c r="BV209" s="537"/>
      <c r="BW209" s="534"/>
      <c r="BX209" s="534"/>
      <c r="BY209" s="534"/>
      <c r="BZ209" s="534"/>
      <c r="CA209" s="534"/>
      <c r="CB209" s="534"/>
      <c r="CC209" s="534"/>
      <c r="CD209" s="534"/>
      <c r="CE209" s="534"/>
      <c r="CF209" s="534"/>
      <c r="CG209" s="534"/>
      <c r="CH209" s="534"/>
      <c r="CI209" s="534"/>
      <c r="CJ209" s="534"/>
      <c r="CK209" s="534"/>
      <c r="CL209" s="534"/>
      <c r="CM209" s="534"/>
      <c r="CN209" s="534"/>
      <c r="CO209" s="534"/>
      <c r="CP209" s="534"/>
      <c r="CQ209" s="534"/>
      <c r="CR209" s="534"/>
      <c r="CS209" s="534"/>
      <c r="CT209" s="534"/>
      <c r="CU209" s="534"/>
      <c r="CV209" s="530">
        <f t="shared" si="77"/>
        <v>26358.666666666668</v>
      </c>
      <c r="CW209" s="530"/>
      <c r="CX209" s="530"/>
      <c r="CY209" s="530"/>
      <c r="CZ209" s="530"/>
      <c r="DA209" s="530"/>
      <c r="DB209" s="530"/>
      <c r="DC209" s="530"/>
      <c r="DD209" s="530"/>
      <c r="DE209" s="538"/>
    </row>
    <row r="210" spans="1:109" s="2" customFormat="1" ht="23.25" customHeight="1">
      <c r="A210" s="522" t="s">
        <v>1274</v>
      </c>
      <c r="B210" s="523"/>
      <c r="C210" s="523"/>
      <c r="D210" s="523"/>
      <c r="E210" s="523"/>
      <c r="F210" s="523"/>
      <c r="G210" s="523"/>
      <c r="H210" s="523"/>
      <c r="I210" s="523"/>
      <c r="J210" s="523"/>
      <c r="K210" s="523"/>
      <c r="L210" s="523"/>
      <c r="M210" s="523"/>
      <c r="N210" s="523"/>
      <c r="O210" s="523"/>
      <c r="P210" s="524" t="s">
        <v>1270</v>
      </c>
      <c r="Q210" s="524"/>
      <c r="R210" s="524"/>
      <c r="S210" s="524"/>
      <c r="T210" s="524"/>
      <c r="U210" s="524"/>
      <c r="V210" s="524"/>
      <c r="W210" s="524"/>
      <c r="X210" s="524"/>
      <c r="Y210" s="524"/>
      <c r="Z210" s="524"/>
      <c r="AA210" s="524"/>
      <c r="AB210" s="524"/>
      <c r="AC210" s="524"/>
      <c r="AD210" s="525">
        <v>503</v>
      </c>
      <c r="AE210" s="525"/>
      <c r="AF210" s="525"/>
      <c r="AG210" s="526">
        <v>1</v>
      </c>
      <c r="AH210" s="526"/>
      <c r="AI210" s="526"/>
      <c r="AJ210" s="526"/>
      <c r="AK210" s="527">
        <v>852</v>
      </c>
      <c r="AL210" s="528"/>
      <c r="AM210" s="528"/>
      <c r="AN210" s="528"/>
      <c r="AO210" s="528"/>
      <c r="AP210" s="529"/>
      <c r="AQ210" s="530">
        <f t="shared" si="75"/>
        <v>10224</v>
      </c>
      <c r="AR210" s="530"/>
      <c r="AS210" s="530"/>
      <c r="AT210" s="530"/>
      <c r="AU210" s="530"/>
      <c r="AV210" s="530"/>
      <c r="AW210" s="530"/>
      <c r="AX210" s="530"/>
      <c r="AY210" s="531"/>
      <c r="AZ210" s="532"/>
      <c r="BA210" s="532"/>
      <c r="BB210" s="532"/>
      <c r="BC210" s="532"/>
      <c r="BD210" s="532"/>
      <c r="BE210" s="532"/>
      <c r="BF210" s="533"/>
      <c r="BG210" s="534">
        <v>213</v>
      </c>
      <c r="BH210" s="534"/>
      <c r="BI210" s="534"/>
      <c r="BJ210" s="534"/>
      <c r="BK210" s="534"/>
      <c r="BL210" s="534"/>
      <c r="BM210" s="534"/>
      <c r="BN210" s="534"/>
      <c r="BO210" s="535">
        <f t="shared" si="76"/>
        <v>1420</v>
      </c>
      <c r="BP210" s="536"/>
      <c r="BQ210" s="536"/>
      <c r="BR210" s="536"/>
      <c r="BS210" s="536"/>
      <c r="BT210" s="536"/>
      <c r="BU210" s="536"/>
      <c r="BV210" s="537"/>
      <c r="BW210" s="534"/>
      <c r="BX210" s="534"/>
      <c r="BY210" s="534"/>
      <c r="BZ210" s="534"/>
      <c r="CA210" s="534"/>
      <c r="CB210" s="534"/>
      <c r="CC210" s="534"/>
      <c r="CD210" s="534"/>
      <c r="CE210" s="534"/>
      <c r="CF210" s="534"/>
      <c r="CG210" s="534"/>
      <c r="CH210" s="534"/>
      <c r="CI210" s="534"/>
      <c r="CJ210" s="534"/>
      <c r="CK210" s="534"/>
      <c r="CL210" s="534"/>
      <c r="CM210" s="534"/>
      <c r="CN210" s="534"/>
      <c r="CO210" s="534"/>
      <c r="CP210" s="534"/>
      <c r="CQ210" s="534"/>
      <c r="CR210" s="534"/>
      <c r="CS210" s="534"/>
      <c r="CT210" s="534"/>
      <c r="CU210" s="534"/>
      <c r="CV210" s="530">
        <f t="shared" si="77"/>
        <v>11857</v>
      </c>
      <c r="CW210" s="530"/>
      <c r="CX210" s="530"/>
      <c r="CY210" s="530"/>
      <c r="CZ210" s="530"/>
      <c r="DA210" s="530"/>
      <c r="DB210" s="530"/>
      <c r="DC210" s="530"/>
      <c r="DD210" s="530"/>
      <c r="DE210" s="538"/>
    </row>
    <row r="211" spans="1:109" s="2" customFormat="1" ht="23.25" customHeight="1">
      <c r="A211" s="522" t="s">
        <v>1274</v>
      </c>
      <c r="B211" s="523"/>
      <c r="C211" s="523"/>
      <c r="D211" s="523"/>
      <c r="E211" s="523"/>
      <c r="F211" s="523"/>
      <c r="G211" s="523"/>
      <c r="H211" s="523"/>
      <c r="I211" s="523"/>
      <c r="J211" s="523"/>
      <c r="K211" s="523"/>
      <c r="L211" s="523"/>
      <c r="M211" s="523"/>
      <c r="N211" s="523"/>
      <c r="O211" s="523"/>
      <c r="P211" s="524" t="s">
        <v>1270</v>
      </c>
      <c r="Q211" s="524"/>
      <c r="R211" s="524"/>
      <c r="S211" s="524"/>
      <c r="T211" s="524"/>
      <c r="U211" s="524"/>
      <c r="V211" s="524"/>
      <c r="W211" s="524"/>
      <c r="X211" s="524"/>
      <c r="Y211" s="524"/>
      <c r="Z211" s="524"/>
      <c r="AA211" s="524"/>
      <c r="AB211" s="524"/>
      <c r="AC211" s="524"/>
      <c r="AD211" s="525">
        <v>503</v>
      </c>
      <c r="AE211" s="525"/>
      <c r="AF211" s="525"/>
      <c r="AG211" s="526">
        <v>1</v>
      </c>
      <c r="AH211" s="526"/>
      <c r="AI211" s="526"/>
      <c r="AJ211" s="526"/>
      <c r="AK211" s="527">
        <v>1918</v>
      </c>
      <c r="AL211" s="528"/>
      <c r="AM211" s="528"/>
      <c r="AN211" s="528"/>
      <c r="AO211" s="528"/>
      <c r="AP211" s="529"/>
      <c r="AQ211" s="530">
        <f t="shared" si="75"/>
        <v>23016</v>
      </c>
      <c r="AR211" s="530"/>
      <c r="AS211" s="530"/>
      <c r="AT211" s="530"/>
      <c r="AU211" s="530"/>
      <c r="AV211" s="530"/>
      <c r="AW211" s="530"/>
      <c r="AX211" s="530"/>
      <c r="AY211" s="531"/>
      <c r="AZ211" s="532"/>
      <c r="BA211" s="532"/>
      <c r="BB211" s="532"/>
      <c r="BC211" s="532"/>
      <c r="BD211" s="532"/>
      <c r="BE211" s="532"/>
      <c r="BF211" s="533"/>
      <c r="BG211" s="534">
        <v>480</v>
      </c>
      <c r="BH211" s="534"/>
      <c r="BI211" s="534"/>
      <c r="BJ211" s="534"/>
      <c r="BK211" s="534"/>
      <c r="BL211" s="534"/>
      <c r="BM211" s="534"/>
      <c r="BN211" s="534"/>
      <c r="BO211" s="535">
        <f t="shared" si="76"/>
        <v>3196.6666666666665</v>
      </c>
      <c r="BP211" s="536"/>
      <c r="BQ211" s="536"/>
      <c r="BR211" s="536"/>
      <c r="BS211" s="536"/>
      <c r="BT211" s="536"/>
      <c r="BU211" s="536"/>
      <c r="BV211" s="537"/>
      <c r="BW211" s="534"/>
      <c r="BX211" s="534"/>
      <c r="BY211" s="534"/>
      <c r="BZ211" s="534"/>
      <c r="CA211" s="534"/>
      <c r="CB211" s="534"/>
      <c r="CC211" s="534"/>
      <c r="CD211" s="534"/>
      <c r="CE211" s="534"/>
      <c r="CF211" s="534"/>
      <c r="CG211" s="534"/>
      <c r="CH211" s="534"/>
      <c r="CI211" s="534"/>
      <c r="CJ211" s="534"/>
      <c r="CK211" s="534"/>
      <c r="CL211" s="534"/>
      <c r="CM211" s="534"/>
      <c r="CN211" s="534"/>
      <c r="CO211" s="534"/>
      <c r="CP211" s="534"/>
      <c r="CQ211" s="534"/>
      <c r="CR211" s="534"/>
      <c r="CS211" s="534"/>
      <c r="CT211" s="534"/>
      <c r="CU211" s="534"/>
      <c r="CV211" s="530">
        <f t="shared" si="77"/>
        <v>26692.666666666668</v>
      </c>
      <c r="CW211" s="530"/>
      <c r="CX211" s="530"/>
      <c r="CY211" s="530"/>
      <c r="CZ211" s="530"/>
      <c r="DA211" s="530"/>
      <c r="DB211" s="530"/>
      <c r="DC211" s="530"/>
      <c r="DD211" s="530"/>
      <c r="DE211" s="538"/>
    </row>
    <row r="212" spans="1:109" s="2" customFormat="1" ht="23.25" customHeight="1">
      <c r="A212" s="522" t="s">
        <v>1274</v>
      </c>
      <c r="B212" s="523"/>
      <c r="C212" s="523"/>
      <c r="D212" s="523"/>
      <c r="E212" s="523"/>
      <c r="F212" s="523"/>
      <c r="G212" s="523"/>
      <c r="H212" s="523"/>
      <c r="I212" s="523"/>
      <c r="J212" s="523"/>
      <c r="K212" s="523"/>
      <c r="L212" s="523"/>
      <c r="M212" s="523"/>
      <c r="N212" s="523"/>
      <c r="O212" s="523"/>
      <c r="P212" s="524" t="s">
        <v>1270</v>
      </c>
      <c r="Q212" s="524"/>
      <c r="R212" s="524"/>
      <c r="S212" s="524"/>
      <c r="T212" s="524"/>
      <c r="U212" s="524"/>
      <c r="V212" s="524"/>
      <c r="W212" s="524"/>
      <c r="X212" s="524"/>
      <c r="Y212" s="524"/>
      <c r="Z212" s="524"/>
      <c r="AA212" s="524"/>
      <c r="AB212" s="524"/>
      <c r="AC212" s="524"/>
      <c r="AD212" s="525">
        <v>503</v>
      </c>
      <c r="AE212" s="525"/>
      <c r="AF212" s="525"/>
      <c r="AG212" s="526">
        <v>3</v>
      </c>
      <c r="AH212" s="526"/>
      <c r="AI212" s="526"/>
      <c r="AJ212" s="526"/>
      <c r="AK212" s="527">
        <v>880</v>
      </c>
      <c r="AL212" s="528"/>
      <c r="AM212" s="528"/>
      <c r="AN212" s="528"/>
      <c r="AO212" s="528"/>
      <c r="AP212" s="529"/>
      <c r="AQ212" s="530">
        <f t="shared" si="75"/>
        <v>31680</v>
      </c>
      <c r="AR212" s="530"/>
      <c r="AS212" s="530"/>
      <c r="AT212" s="530"/>
      <c r="AU212" s="530"/>
      <c r="AV212" s="530"/>
      <c r="AW212" s="530"/>
      <c r="AX212" s="530"/>
      <c r="AY212" s="531"/>
      <c r="AZ212" s="532"/>
      <c r="BA212" s="532"/>
      <c r="BB212" s="532"/>
      <c r="BC212" s="532"/>
      <c r="BD212" s="532"/>
      <c r="BE212" s="532"/>
      <c r="BF212" s="533"/>
      <c r="BG212" s="534">
        <v>660</v>
      </c>
      <c r="BH212" s="534"/>
      <c r="BI212" s="534"/>
      <c r="BJ212" s="534"/>
      <c r="BK212" s="534"/>
      <c r="BL212" s="534"/>
      <c r="BM212" s="534"/>
      <c r="BN212" s="534"/>
      <c r="BO212" s="535">
        <f t="shared" si="76"/>
        <v>4400</v>
      </c>
      <c r="BP212" s="536"/>
      <c r="BQ212" s="536"/>
      <c r="BR212" s="536"/>
      <c r="BS212" s="536"/>
      <c r="BT212" s="536"/>
      <c r="BU212" s="536"/>
      <c r="BV212" s="537"/>
      <c r="BW212" s="534"/>
      <c r="BX212" s="534"/>
      <c r="BY212" s="534"/>
      <c r="BZ212" s="534"/>
      <c r="CA212" s="534"/>
      <c r="CB212" s="534"/>
      <c r="CC212" s="534"/>
      <c r="CD212" s="534"/>
      <c r="CE212" s="534"/>
      <c r="CF212" s="534"/>
      <c r="CG212" s="534"/>
      <c r="CH212" s="534"/>
      <c r="CI212" s="534"/>
      <c r="CJ212" s="534"/>
      <c r="CK212" s="534"/>
      <c r="CL212" s="534"/>
      <c r="CM212" s="534"/>
      <c r="CN212" s="534"/>
      <c r="CO212" s="534"/>
      <c r="CP212" s="534"/>
      <c r="CQ212" s="534"/>
      <c r="CR212" s="534"/>
      <c r="CS212" s="534"/>
      <c r="CT212" s="534"/>
      <c r="CU212" s="534"/>
      <c r="CV212" s="530">
        <f t="shared" si="77"/>
        <v>36740</v>
      </c>
      <c r="CW212" s="530"/>
      <c r="CX212" s="530"/>
      <c r="CY212" s="530"/>
      <c r="CZ212" s="530"/>
      <c r="DA212" s="530"/>
      <c r="DB212" s="530"/>
      <c r="DC212" s="530"/>
      <c r="DD212" s="530"/>
      <c r="DE212" s="538"/>
    </row>
    <row r="213" spans="1:109" s="2" customFormat="1" ht="23.25" customHeight="1">
      <c r="A213" s="522" t="s">
        <v>1277</v>
      </c>
      <c r="B213" s="523"/>
      <c r="C213" s="523"/>
      <c r="D213" s="523"/>
      <c r="E213" s="523"/>
      <c r="F213" s="523"/>
      <c r="G213" s="523"/>
      <c r="H213" s="523"/>
      <c r="I213" s="523"/>
      <c r="J213" s="523"/>
      <c r="K213" s="523"/>
      <c r="L213" s="523"/>
      <c r="M213" s="523"/>
      <c r="N213" s="523"/>
      <c r="O213" s="523"/>
      <c r="P213" s="524" t="s">
        <v>1278</v>
      </c>
      <c r="Q213" s="524"/>
      <c r="R213" s="524"/>
      <c r="S213" s="524"/>
      <c r="T213" s="524"/>
      <c r="U213" s="524"/>
      <c r="V213" s="524"/>
      <c r="W213" s="524"/>
      <c r="X213" s="524"/>
      <c r="Y213" s="524"/>
      <c r="Z213" s="524"/>
      <c r="AA213" s="524"/>
      <c r="AB213" s="524"/>
      <c r="AC213" s="524"/>
      <c r="AD213" s="525">
        <v>402</v>
      </c>
      <c r="AE213" s="525"/>
      <c r="AF213" s="525"/>
      <c r="AG213" s="526">
        <v>5</v>
      </c>
      <c r="AH213" s="526"/>
      <c r="AI213" s="526"/>
      <c r="AJ213" s="526"/>
      <c r="AK213" s="527">
        <v>6156</v>
      </c>
      <c r="AL213" s="528"/>
      <c r="AM213" s="528"/>
      <c r="AN213" s="528"/>
      <c r="AO213" s="528"/>
      <c r="AP213" s="529"/>
      <c r="AQ213" s="530">
        <f t="shared" si="66"/>
        <v>369360</v>
      </c>
      <c r="AR213" s="530"/>
      <c r="AS213" s="530"/>
      <c r="AT213" s="530"/>
      <c r="AU213" s="530"/>
      <c r="AV213" s="530"/>
      <c r="AW213" s="530"/>
      <c r="AX213" s="530"/>
      <c r="AY213" s="531"/>
      <c r="AZ213" s="532"/>
      <c r="BA213" s="532"/>
      <c r="BB213" s="532"/>
      <c r="BC213" s="532"/>
      <c r="BD213" s="532"/>
      <c r="BE213" s="532"/>
      <c r="BF213" s="533"/>
      <c r="BG213" s="534">
        <v>7696</v>
      </c>
      <c r="BH213" s="534"/>
      <c r="BI213" s="534"/>
      <c r="BJ213" s="534"/>
      <c r="BK213" s="534"/>
      <c r="BL213" s="534"/>
      <c r="BM213" s="534"/>
      <c r="BN213" s="534"/>
      <c r="BO213" s="535">
        <f t="shared" si="67"/>
        <v>51300</v>
      </c>
      <c r="BP213" s="536"/>
      <c r="BQ213" s="536"/>
      <c r="BR213" s="536"/>
      <c r="BS213" s="536"/>
      <c r="BT213" s="536"/>
      <c r="BU213" s="536"/>
      <c r="BV213" s="537"/>
      <c r="BW213" s="534"/>
      <c r="BX213" s="534"/>
      <c r="BY213" s="534"/>
      <c r="BZ213" s="534"/>
      <c r="CA213" s="534"/>
      <c r="CB213" s="534"/>
      <c r="CC213" s="534"/>
      <c r="CD213" s="534"/>
      <c r="CE213" s="534"/>
      <c r="CF213" s="534"/>
      <c r="CG213" s="534"/>
      <c r="CH213" s="534"/>
      <c r="CI213" s="534"/>
      <c r="CJ213" s="534"/>
      <c r="CK213" s="534"/>
      <c r="CL213" s="534"/>
      <c r="CM213" s="534"/>
      <c r="CN213" s="534"/>
      <c r="CO213" s="534"/>
      <c r="CP213" s="534"/>
      <c r="CQ213" s="534"/>
      <c r="CR213" s="534"/>
      <c r="CS213" s="534"/>
      <c r="CT213" s="534"/>
      <c r="CU213" s="534"/>
      <c r="CV213" s="530">
        <f t="shared" si="68"/>
        <v>428356</v>
      </c>
      <c r="CW213" s="530"/>
      <c r="CX213" s="530"/>
      <c r="CY213" s="530"/>
      <c r="CZ213" s="530"/>
      <c r="DA213" s="530"/>
      <c r="DB213" s="530"/>
      <c r="DC213" s="530"/>
      <c r="DD213" s="530"/>
      <c r="DE213" s="538"/>
    </row>
    <row r="214" spans="1:109" s="2" customFormat="1" ht="23.25" customHeight="1">
      <c r="A214" s="522" t="s">
        <v>1279</v>
      </c>
      <c r="B214" s="523"/>
      <c r="C214" s="523"/>
      <c r="D214" s="523"/>
      <c r="E214" s="523"/>
      <c r="F214" s="523"/>
      <c r="G214" s="523"/>
      <c r="H214" s="523"/>
      <c r="I214" s="523"/>
      <c r="J214" s="523"/>
      <c r="K214" s="523"/>
      <c r="L214" s="523"/>
      <c r="M214" s="523"/>
      <c r="N214" s="523"/>
      <c r="O214" s="523"/>
      <c r="P214" s="524" t="s">
        <v>1278</v>
      </c>
      <c r="Q214" s="524"/>
      <c r="R214" s="524"/>
      <c r="S214" s="524"/>
      <c r="T214" s="524"/>
      <c r="U214" s="524"/>
      <c r="V214" s="524"/>
      <c r="W214" s="524"/>
      <c r="X214" s="524"/>
      <c r="Y214" s="524"/>
      <c r="Z214" s="524"/>
      <c r="AA214" s="524"/>
      <c r="AB214" s="524"/>
      <c r="AC214" s="524"/>
      <c r="AD214" s="525">
        <v>402</v>
      </c>
      <c r="AE214" s="525"/>
      <c r="AF214" s="525"/>
      <c r="AG214" s="526">
        <v>5</v>
      </c>
      <c r="AH214" s="526"/>
      <c r="AI214" s="526"/>
      <c r="AJ214" s="526"/>
      <c r="AK214" s="527">
        <v>6156</v>
      </c>
      <c r="AL214" s="528"/>
      <c r="AM214" s="528"/>
      <c r="AN214" s="528"/>
      <c r="AO214" s="528"/>
      <c r="AP214" s="529"/>
      <c r="AQ214" s="530">
        <f t="shared" si="66"/>
        <v>369360</v>
      </c>
      <c r="AR214" s="530"/>
      <c r="AS214" s="530"/>
      <c r="AT214" s="530"/>
      <c r="AU214" s="530"/>
      <c r="AV214" s="530"/>
      <c r="AW214" s="530"/>
      <c r="AX214" s="530"/>
      <c r="AY214" s="531"/>
      <c r="AZ214" s="532"/>
      <c r="BA214" s="532"/>
      <c r="BB214" s="532"/>
      <c r="BC214" s="532"/>
      <c r="BD214" s="532"/>
      <c r="BE214" s="532"/>
      <c r="BF214" s="533"/>
      <c r="BG214" s="534">
        <v>7696</v>
      </c>
      <c r="BH214" s="534"/>
      <c r="BI214" s="534"/>
      <c r="BJ214" s="534"/>
      <c r="BK214" s="534"/>
      <c r="BL214" s="534"/>
      <c r="BM214" s="534"/>
      <c r="BN214" s="534"/>
      <c r="BO214" s="535">
        <f t="shared" si="67"/>
        <v>51300</v>
      </c>
      <c r="BP214" s="536"/>
      <c r="BQ214" s="536"/>
      <c r="BR214" s="536"/>
      <c r="BS214" s="536"/>
      <c r="BT214" s="536"/>
      <c r="BU214" s="536"/>
      <c r="BV214" s="537"/>
      <c r="BW214" s="534"/>
      <c r="BX214" s="534"/>
      <c r="BY214" s="534"/>
      <c r="BZ214" s="534"/>
      <c r="CA214" s="534"/>
      <c r="CB214" s="534"/>
      <c r="CC214" s="534"/>
      <c r="CD214" s="534"/>
      <c r="CE214" s="534"/>
      <c r="CF214" s="534"/>
      <c r="CG214" s="534"/>
      <c r="CH214" s="534"/>
      <c r="CI214" s="534"/>
      <c r="CJ214" s="534"/>
      <c r="CK214" s="534"/>
      <c r="CL214" s="534"/>
      <c r="CM214" s="534"/>
      <c r="CN214" s="534"/>
      <c r="CO214" s="534"/>
      <c r="CP214" s="534"/>
      <c r="CQ214" s="534"/>
      <c r="CR214" s="534"/>
      <c r="CS214" s="534"/>
      <c r="CT214" s="534"/>
      <c r="CU214" s="534"/>
      <c r="CV214" s="530">
        <f t="shared" si="68"/>
        <v>428356</v>
      </c>
      <c r="CW214" s="530"/>
      <c r="CX214" s="530"/>
      <c r="CY214" s="530"/>
      <c r="CZ214" s="530"/>
      <c r="DA214" s="530"/>
      <c r="DB214" s="530"/>
      <c r="DC214" s="530"/>
      <c r="DD214" s="530"/>
      <c r="DE214" s="538"/>
    </row>
    <row r="215" spans="1:109" s="2" customFormat="1" ht="23.25" customHeight="1">
      <c r="A215" s="522" t="s">
        <v>1279</v>
      </c>
      <c r="B215" s="523"/>
      <c r="C215" s="523"/>
      <c r="D215" s="523"/>
      <c r="E215" s="523"/>
      <c r="F215" s="523"/>
      <c r="G215" s="523"/>
      <c r="H215" s="523"/>
      <c r="I215" s="523"/>
      <c r="J215" s="523"/>
      <c r="K215" s="523"/>
      <c r="L215" s="523"/>
      <c r="M215" s="523"/>
      <c r="N215" s="523"/>
      <c r="O215" s="523"/>
      <c r="P215" s="524" t="s">
        <v>1278</v>
      </c>
      <c r="Q215" s="524"/>
      <c r="R215" s="524"/>
      <c r="S215" s="524"/>
      <c r="T215" s="524"/>
      <c r="U215" s="524"/>
      <c r="V215" s="524"/>
      <c r="W215" s="524"/>
      <c r="X215" s="524"/>
      <c r="Y215" s="524"/>
      <c r="Z215" s="524"/>
      <c r="AA215" s="524"/>
      <c r="AB215" s="524"/>
      <c r="AC215" s="524"/>
      <c r="AD215" s="525">
        <v>402</v>
      </c>
      <c r="AE215" s="525"/>
      <c r="AF215" s="525"/>
      <c r="AG215" s="526">
        <v>1</v>
      </c>
      <c r="AH215" s="526"/>
      <c r="AI215" s="526"/>
      <c r="AJ215" s="526"/>
      <c r="AK215" s="527">
        <v>4114</v>
      </c>
      <c r="AL215" s="528"/>
      <c r="AM215" s="528"/>
      <c r="AN215" s="528"/>
      <c r="AO215" s="528"/>
      <c r="AP215" s="529"/>
      <c r="AQ215" s="530">
        <f t="shared" si="66"/>
        <v>49368</v>
      </c>
      <c r="AR215" s="530"/>
      <c r="AS215" s="530"/>
      <c r="AT215" s="530"/>
      <c r="AU215" s="530"/>
      <c r="AV215" s="530"/>
      <c r="AW215" s="530"/>
      <c r="AX215" s="530"/>
      <c r="AY215" s="531"/>
      <c r="AZ215" s="532"/>
      <c r="BA215" s="532"/>
      <c r="BB215" s="532"/>
      <c r="BC215" s="532"/>
      <c r="BD215" s="532"/>
      <c r="BE215" s="532"/>
      <c r="BF215" s="533"/>
      <c r="BG215" s="534">
        <v>1028</v>
      </c>
      <c r="BH215" s="534"/>
      <c r="BI215" s="534"/>
      <c r="BJ215" s="534"/>
      <c r="BK215" s="534"/>
      <c r="BL215" s="534"/>
      <c r="BM215" s="534"/>
      <c r="BN215" s="534"/>
      <c r="BO215" s="535">
        <f t="shared" si="67"/>
        <v>6856.6666666666661</v>
      </c>
      <c r="BP215" s="536"/>
      <c r="BQ215" s="536"/>
      <c r="BR215" s="536"/>
      <c r="BS215" s="536"/>
      <c r="BT215" s="536"/>
      <c r="BU215" s="536"/>
      <c r="BV215" s="537"/>
      <c r="BW215" s="534"/>
      <c r="BX215" s="534"/>
      <c r="BY215" s="534"/>
      <c r="BZ215" s="534"/>
      <c r="CA215" s="534"/>
      <c r="CB215" s="534"/>
      <c r="CC215" s="534"/>
      <c r="CD215" s="534"/>
      <c r="CE215" s="534"/>
      <c r="CF215" s="534"/>
      <c r="CG215" s="534"/>
      <c r="CH215" s="534"/>
      <c r="CI215" s="534"/>
      <c r="CJ215" s="534"/>
      <c r="CK215" s="534"/>
      <c r="CL215" s="534"/>
      <c r="CM215" s="534"/>
      <c r="CN215" s="534"/>
      <c r="CO215" s="534"/>
      <c r="CP215" s="534"/>
      <c r="CQ215" s="534"/>
      <c r="CR215" s="534"/>
      <c r="CS215" s="534"/>
      <c r="CT215" s="534"/>
      <c r="CU215" s="534"/>
      <c r="CV215" s="530">
        <f t="shared" si="68"/>
        <v>57252.666666666664</v>
      </c>
      <c r="CW215" s="530"/>
      <c r="CX215" s="530"/>
      <c r="CY215" s="530"/>
      <c r="CZ215" s="530"/>
      <c r="DA215" s="530"/>
      <c r="DB215" s="530"/>
      <c r="DC215" s="530"/>
      <c r="DD215" s="530"/>
      <c r="DE215" s="538"/>
    </row>
    <row r="216" spans="1:109" s="2" customFormat="1" ht="23.25" customHeight="1">
      <c r="A216" s="522" t="s">
        <v>1279</v>
      </c>
      <c r="B216" s="523"/>
      <c r="C216" s="523"/>
      <c r="D216" s="523"/>
      <c r="E216" s="523"/>
      <c r="F216" s="523"/>
      <c r="G216" s="523"/>
      <c r="H216" s="523"/>
      <c r="I216" s="523"/>
      <c r="J216" s="523"/>
      <c r="K216" s="523"/>
      <c r="L216" s="523"/>
      <c r="M216" s="523"/>
      <c r="N216" s="523"/>
      <c r="O216" s="523"/>
      <c r="P216" s="524" t="s">
        <v>1278</v>
      </c>
      <c r="Q216" s="524"/>
      <c r="R216" s="524"/>
      <c r="S216" s="524"/>
      <c r="T216" s="524"/>
      <c r="U216" s="524"/>
      <c r="V216" s="524"/>
      <c r="W216" s="524"/>
      <c r="X216" s="524"/>
      <c r="Y216" s="524"/>
      <c r="Z216" s="524"/>
      <c r="AA216" s="524"/>
      <c r="AB216" s="524"/>
      <c r="AC216" s="524"/>
      <c r="AD216" s="525">
        <v>402</v>
      </c>
      <c r="AE216" s="525"/>
      <c r="AF216" s="525"/>
      <c r="AG216" s="526">
        <v>1</v>
      </c>
      <c r="AH216" s="526"/>
      <c r="AI216" s="526"/>
      <c r="AJ216" s="526"/>
      <c r="AK216" s="527">
        <v>3274</v>
      </c>
      <c r="AL216" s="528"/>
      <c r="AM216" s="528"/>
      <c r="AN216" s="528"/>
      <c r="AO216" s="528"/>
      <c r="AP216" s="529"/>
      <c r="AQ216" s="530">
        <f t="shared" si="66"/>
        <v>39288</v>
      </c>
      <c r="AR216" s="530"/>
      <c r="AS216" s="530"/>
      <c r="AT216" s="530"/>
      <c r="AU216" s="530"/>
      <c r="AV216" s="530"/>
      <c r="AW216" s="530"/>
      <c r="AX216" s="530"/>
      <c r="AY216" s="531"/>
      <c r="AZ216" s="532"/>
      <c r="BA216" s="532"/>
      <c r="BB216" s="532"/>
      <c r="BC216" s="532"/>
      <c r="BD216" s="532"/>
      <c r="BE216" s="532"/>
      <c r="BF216" s="533"/>
      <c r="BG216" s="534">
        <v>818</v>
      </c>
      <c r="BH216" s="534"/>
      <c r="BI216" s="534"/>
      <c r="BJ216" s="534"/>
      <c r="BK216" s="534"/>
      <c r="BL216" s="534"/>
      <c r="BM216" s="534"/>
      <c r="BN216" s="534"/>
      <c r="BO216" s="535">
        <f t="shared" si="67"/>
        <v>5456.666666666667</v>
      </c>
      <c r="BP216" s="536"/>
      <c r="BQ216" s="536"/>
      <c r="BR216" s="536"/>
      <c r="BS216" s="536"/>
      <c r="BT216" s="536"/>
      <c r="BU216" s="536"/>
      <c r="BV216" s="537"/>
      <c r="BW216" s="534"/>
      <c r="BX216" s="534"/>
      <c r="BY216" s="534"/>
      <c r="BZ216" s="534"/>
      <c r="CA216" s="534"/>
      <c r="CB216" s="534"/>
      <c r="CC216" s="534"/>
      <c r="CD216" s="534"/>
      <c r="CE216" s="534"/>
      <c r="CF216" s="534"/>
      <c r="CG216" s="534"/>
      <c r="CH216" s="534"/>
      <c r="CI216" s="534"/>
      <c r="CJ216" s="534"/>
      <c r="CK216" s="534"/>
      <c r="CL216" s="534"/>
      <c r="CM216" s="534"/>
      <c r="CN216" s="534"/>
      <c r="CO216" s="534"/>
      <c r="CP216" s="534"/>
      <c r="CQ216" s="534"/>
      <c r="CR216" s="534"/>
      <c r="CS216" s="534"/>
      <c r="CT216" s="534"/>
      <c r="CU216" s="534"/>
      <c r="CV216" s="530">
        <f t="shared" si="68"/>
        <v>45562.666666666664</v>
      </c>
      <c r="CW216" s="530"/>
      <c r="CX216" s="530"/>
      <c r="CY216" s="530"/>
      <c r="CZ216" s="530"/>
      <c r="DA216" s="530"/>
      <c r="DB216" s="530"/>
      <c r="DC216" s="530"/>
      <c r="DD216" s="530"/>
      <c r="DE216" s="538"/>
    </row>
    <row r="217" spans="1:109" s="2" customFormat="1" ht="23.25" customHeight="1">
      <c r="A217" s="522" t="s">
        <v>1166</v>
      </c>
      <c r="B217" s="523"/>
      <c r="C217" s="523"/>
      <c r="D217" s="523"/>
      <c r="E217" s="523"/>
      <c r="F217" s="523"/>
      <c r="G217" s="523"/>
      <c r="H217" s="523"/>
      <c r="I217" s="523"/>
      <c r="J217" s="523"/>
      <c r="K217" s="523"/>
      <c r="L217" s="523"/>
      <c r="M217" s="523"/>
      <c r="N217" s="523"/>
      <c r="O217" s="523"/>
      <c r="P217" s="524" t="s">
        <v>1280</v>
      </c>
      <c r="Q217" s="524"/>
      <c r="R217" s="524"/>
      <c r="S217" s="524"/>
      <c r="T217" s="524"/>
      <c r="U217" s="524"/>
      <c r="V217" s="524"/>
      <c r="W217" s="524"/>
      <c r="X217" s="524"/>
      <c r="Y217" s="524"/>
      <c r="Z217" s="524"/>
      <c r="AA217" s="524"/>
      <c r="AB217" s="524"/>
      <c r="AC217" s="524"/>
      <c r="AD217" s="525">
        <v>503</v>
      </c>
      <c r="AE217" s="525"/>
      <c r="AF217" s="525"/>
      <c r="AG217" s="526">
        <v>1</v>
      </c>
      <c r="AH217" s="526"/>
      <c r="AI217" s="526"/>
      <c r="AJ217" s="526"/>
      <c r="AK217" s="527">
        <v>11696</v>
      </c>
      <c r="AL217" s="528"/>
      <c r="AM217" s="528"/>
      <c r="AN217" s="528"/>
      <c r="AO217" s="528"/>
      <c r="AP217" s="529"/>
      <c r="AQ217" s="530">
        <f t="shared" si="66"/>
        <v>140352</v>
      </c>
      <c r="AR217" s="530"/>
      <c r="AS217" s="530"/>
      <c r="AT217" s="530"/>
      <c r="AU217" s="530"/>
      <c r="AV217" s="530"/>
      <c r="AW217" s="530"/>
      <c r="AX217" s="530"/>
      <c r="AY217" s="531"/>
      <c r="AZ217" s="532"/>
      <c r="BA217" s="532"/>
      <c r="BB217" s="532"/>
      <c r="BC217" s="532"/>
      <c r="BD217" s="532"/>
      <c r="BE217" s="532"/>
      <c r="BF217" s="533"/>
      <c r="BG217" s="534">
        <v>2924</v>
      </c>
      <c r="BH217" s="534"/>
      <c r="BI217" s="534"/>
      <c r="BJ217" s="534"/>
      <c r="BK217" s="534"/>
      <c r="BL217" s="534"/>
      <c r="BM217" s="534"/>
      <c r="BN217" s="534"/>
      <c r="BO217" s="535">
        <f t="shared" si="67"/>
        <v>19493.333333333332</v>
      </c>
      <c r="BP217" s="536"/>
      <c r="BQ217" s="536"/>
      <c r="BR217" s="536"/>
      <c r="BS217" s="536"/>
      <c r="BT217" s="536"/>
      <c r="BU217" s="536"/>
      <c r="BV217" s="537"/>
      <c r="BW217" s="534"/>
      <c r="BX217" s="534"/>
      <c r="BY217" s="534"/>
      <c r="BZ217" s="534"/>
      <c r="CA217" s="534"/>
      <c r="CB217" s="534"/>
      <c r="CC217" s="534"/>
      <c r="CD217" s="534"/>
      <c r="CE217" s="534"/>
      <c r="CF217" s="534"/>
      <c r="CG217" s="534"/>
      <c r="CH217" s="534"/>
      <c r="CI217" s="534"/>
      <c r="CJ217" s="534"/>
      <c r="CK217" s="534"/>
      <c r="CL217" s="534"/>
      <c r="CM217" s="534"/>
      <c r="CN217" s="534"/>
      <c r="CO217" s="534"/>
      <c r="CP217" s="534"/>
      <c r="CQ217" s="534"/>
      <c r="CR217" s="534"/>
      <c r="CS217" s="534"/>
      <c r="CT217" s="534"/>
      <c r="CU217" s="534"/>
      <c r="CV217" s="530">
        <f t="shared" si="68"/>
        <v>162769.33333333334</v>
      </c>
      <c r="CW217" s="530"/>
      <c r="CX217" s="530"/>
      <c r="CY217" s="530"/>
      <c r="CZ217" s="530"/>
      <c r="DA217" s="530"/>
      <c r="DB217" s="530"/>
      <c r="DC217" s="530"/>
      <c r="DD217" s="530"/>
      <c r="DE217" s="538"/>
    </row>
    <row r="218" spans="1:109" s="2" customFormat="1" ht="23.25" customHeight="1">
      <c r="A218" s="522" t="s">
        <v>1281</v>
      </c>
      <c r="B218" s="523"/>
      <c r="C218" s="523"/>
      <c r="D218" s="523"/>
      <c r="E218" s="523"/>
      <c r="F218" s="523"/>
      <c r="G218" s="523"/>
      <c r="H218" s="523"/>
      <c r="I218" s="523"/>
      <c r="J218" s="523"/>
      <c r="K218" s="523"/>
      <c r="L218" s="523"/>
      <c r="M218" s="523"/>
      <c r="N218" s="523"/>
      <c r="O218" s="523"/>
      <c r="P218" s="524" t="s">
        <v>1280</v>
      </c>
      <c r="Q218" s="524"/>
      <c r="R218" s="524"/>
      <c r="S218" s="524"/>
      <c r="T218" s="524"/>
      <c r="U218" s="524"/>
      <c r="V218" s="524"/>
      <c r="W218" s="524"/>
      <c r="X218" s="524"/>
      <c r="Y218" s="524"/>
      <c r="Z218" s="524"/>
      <c r="AA218" s="524"/>
      <c r="AB218" s="524"/>
      <c r="AC218" s="524"/>
      <c r="AD218" s="525">
        <v>503</v>
      </c>
      <c r="AE218" s="525"/>
      <c r="AF218" s="525"/>
      <c r="AG218" s="526">
        <v>1</v>
      </c>
      <c r="AH218" s="526"/>
      <c r="AI218" s="526"/>
      <c r="AJ218" s="526"/>
      <c r="AK218" s="527">
        <v>4892</v>
      </c>
      <c r="AL218" s="528"/>
      <c r="AM218" s="528"/>
      <c r="AN218" s="528"/>
      <c r="AO218" s="528"/>
      <c r="AP218" s="529"/>
      <c r="AQ218" s="530">
        <f t="shared" si="66"/>
        <v>58704</v>
      </c>
      <c r="AR218" s="530"/>
      <c r="AS218" s="530"/>
      <c r="AT218" s="530"/>
      <c r="AU218" s="530"/>
      <c r="AV218" s="530"/>
      <c r="AW218" s="530"/>
      <c r="AX218" s="530"/>
      <c r="AY218" s="531"/>
      <c r="AZ218" s="532"/>
      <c r="BA218" s="532"/>
      <c r="BB218" s="532"/>
      <c r="BC218" s="532"/>
      <c r="BD218" s="532"/>
      <c r="BE218" s="532"/>
      <c r="BF218" s="533"/>
      <c r="BG218" s="534">
        <v>1224</v>
      </c>
      <c r="BH218" s="534"/>
      <c r="BI218" s="534"/>
      <c r="BJ218" s="534"/>
      <c r="BK218" s="534"/>
      <c r="BL218" s="534"/>
      <c r="BM218" s="534"/>
      <c r="BN218" s="534"/>
      <c r="BO218" s="535">
        <f t="shared" si="67"/>
        <v>8153.333333333333</v>
      </c>
      <c r="BP218" s="536"/>
      <c r="BQ218" s="536"/>
      <c r="BR218" s="536"/>
      <c r="BS218" s="536"/>
      <c r="BT218" s="536"/>
      <c r="BU218" s="536"/>
      <c r="BV218" s="537"/>
      <c r="BW218" s="534"/>
      <c r="BX218" s="534"/>
      <c r="BY218" s="534"/>
      <c r="BZ218" s="534"/>
      <c r="CA218" s="534"/>
      <c r="CB218" s="534"/>
      <c r="CC218" s="534"/>
      <c r="CD218" s="534"/>
      <c r="CE218" s="534"/>
      <c r="CF218" s="534"/>
      <c r="CG218" s="534"/>
      <c r="CH218" s="534"/>
      <c r="CI218" s="534"/>
      <c r="CJ218" s="534"/>
      <c r="CK218" s="534"/>
      <c r="CL218" s="534"/>
      <c r="CM218" s="534"/>
      <c r="CN218" s="534"/>
      <c r="CO218" s="534"/>
      <c r="CP218" s="534"/>
      <c r="CQ218" s="534"/>
      <c r="CR218" s="534"/>
      <c r="CS218" s="534"/>
      <c r="CT218" s="534"/>
      <c r="CU218" s="534"/>
      <c r="CV218" s="530">
        <f t="shared" si="68"/>
        <v>68081.333333333328</v>
      </c>
      <c r="CW218" s="530"/>
      <c r="CX218" s="530"/>
      <c r="CY218" s="530"/>
      <c r="CZ218" s="530"/>
      <c r="DA218" s="530"/>
      <c r="DB218" s="530"/>
      <c r="DC218" s="530"/>
      <c r="DD218" s="530"/>
      <c r="DE218" s="538"/>
    </row>
    <row r="219" spans="1:109" s="2" customFormat="1" ht="23.25" customHeight="1">
      <c r="A219" s="522" t="s">
        <v>1282</v>
      </c>
      <c r="B219" s="523"/>
      <c r="C219" s="523"/>
      <c r="D219" s="523"/>
      <c r="E219" s="523"/>
      <c r="F219" s="523"/>
      <c r="G219" s="523"/>
      <c r="H219" s="523"/>
      <c r="I219" s="523"/>
      <c r="J219" s="523"/>
      <c r="K219" s="523"/>
      <c r="L219" s="523"/>
      <c r="M219" s="523"/>
      <c r="N219" s="523"/>
      <c r="O219" s="523"/>
      <c r="P219" s="524" t="s">
        <v>1280</v>
      </c>
      <c r="Q219" s="524"/>
      <c r="R219" s="524"/>
      <c r="S219" s="524"/>
      <c r="T219" s="524"/>
      <c r="U219" s="524"/>
      <c r="V219" s="524"/>
      <c r="W219" s="524"/>
      <c r="X219" s="524"/>
      <c r="Y219" s="524"/>
      <c r="Z219" s="524"/>
      <c r="AA219" s="524"/>
      <c r="AB219" s="524"/>
      <c r="AC219" s="524"/>
      <c r="AD219" s="525">
        <v>503</v>
      </c>
      <c r="AE219" s="525"/>
      <c r="AF219" s="525"/>
      <c r="AG219" s="526">
        <v>1</v>
      </c>
      <c r="AH219" s="526"/>
      <c r="AI219" s="526"/>
      <c r="AJ219" s="526"/>
      <c r="AK219" s="527">
        <v>4892</v>
      </c>
      <c r="AL219" s="528"/>
      <c r="AM219" s="528"/>
      <c r="AN219" s="528"/>
      <c r="AO219" s="528"/>
      <c r="AP219" s="529"/>
      <c r="AQ219" s="530">
        <f t="shared" si="66"/>
        <v>58704</v>
      </c>
      <c r="AR219" s="530"/>
      <c r="AS219" s="530"/>
      <c r="AT219" s="530"/>
      <c r="AU219" s="530"/>
      <c r="AV219" s="530"/>
      <c r="AW219" s="530"/>
      <c r="AX219" s="530"/>
      <c r="AY219" s="531"/>
      <c r="AZ219" s="532"/>
      <c r="BA219" s="532"/>
      <c r="BB219" s="532"/>
      <c r="BC219" s="532"/>
      <c r="BD219" s="532"/>
      <c r="BE219" s="532"/>
      <c r="BF219" s="533"/>
      <c r="BG219" s="534">
        <v>1224</v>
      </c>
      <c r="BH219" s="534"/>
      <c r="BI219" s="534"/>
      <c r="BJ219" s="534"/>
      <c r="BK219" s="534"/>
      <c r="BL219" s="534"/>
      <c r="BM219" s="534"/>
      <c r="BN219" s="534"/>
      <c r="BO219" s="535">
        <f t="shared" si="67"/>
        <v>8153.333333333333</v>
      </c>
      <c r="BP219" s="536"/>
      <c r="BQ219" s="536"/>
      <c r="BR219" s="536"/>
      <c r="BS219" s="536"/>
      <c r="BT219" s="536"/>
      <c r="BU219" s="536"/>
      <c r="BV219" s="537"/>
      <c r="BW219" s="534"/>
      <c r="BX219" s="534"/>
      <c r="BY219" s="534"/>
      <c r="BZ219" s="534"/>
      <c r="CA219" s="534"/>
      <c r="CB219" s="534"/>
      <c r="CC219" s="534"/>
      <c r="CD219" s="534"/>
      <c r="CE219" s="534"/>
      <c r="CF219" s="534"/>
      <c r="CG219" s="534"/>
      <c r="CH219" s="534"/>
      <c r="CI219" s="534"/>
      <c r="CJ219" s="534"/>
      <c r="CK219" s="534"/>
      <c r="CL219" s="534"/>
      <c r="CM219" s="534"/>
      <c r="CN219" s="534"/>
      <c r="CO219" s="534"/>
      <c r="CP219" s="534"/>
      <c r="CQ219" s="534"/>
      <c r="CR219" s="534"/>
      <c r="CS219" s="534"/>
      <c r="CT219" s="534"/>
      <c r="CU219" s="534"/>
      <c r="CV219" s="530">
        <f t="shared" si="68"/>
        <v>68081.333333333328</v>
      </c>
      <c r="CW219" s="530"/>
      <c r="CX219" s="530"/>
      <c r="CY219" s="530"/>
      <c r="CZ219" s="530"/>
      <c r="DA219" s="530"/>
      <c r="DB219" s="530"/>
      <c r="DC219" s="530"/>
      <c r="DD219" s="530"/>
      <c r="DE219" s="538"/>
    </row>
    <row r="220" spans="1:109" s="2" customFormat="1" ht="23.25" customHeight="1">
      <c r="A220" s="522" t="s">
        <v>1283</v>
      </c>
      <c r="B220" s="523"/>
      <c r="C220" s="523"/>
      <c r="D220" s="523"/>
      <c r="E220" s="523"/>
      <c r="F220" s="523"/>
      <c r="G220" s="523"/>
      <c r="H220" s="523"/>
      <c r="I220" s="523"/>
      <c r="J220" s="523"/>
      <c r="K220" s="523"/>
      <c r="L220" s="523"/>
      <c r="M220" s="523"/>
      <c r="N220" s="523"/>
      <c r="O220" s="523"/>
      <c r="P220" s="524" t="s">
        <v>1280</v>
      </c>
      <c r="Q220" s="524"/>
      <c r="R220" s="524"/>
      <c r="S220" s="524"/>
      <c r="T220" s="524"/>
      <c r="U220" s="524"/>
      <c r="V220" s="524"/>
      <c r="W220" s="524"/>
      <c r="X220" s="524"/>
      <c r="Y220" s="524"/>
      <c r="Z220" s="524"/>
      <c r="AA220" s="524"/>
      <c r="AB220" s="524"/>
      <c r="AC220" s="524"/>
      <c r="AD220" s="525">
        <v>503</v>
      </c>
      <c r="AE220" s="525"/>
      <c r="AF220" s="525"/>
      <c r="AG220" s="526">
        <v>1</v>
      </c>
      <c r="AH220" s="526"/>
      <c r="AI220" s="526"/>
      <c r="AJ220" s="526"/>
      <c r="AK220" s="527">
        <v>2380</v>
      </c>
      <c r="AL220" s="528"/>
      <c r="AM220" s="528"/>
      <c r="AN220" s="528"/>
      <c r="AO220" s="528"/>
      <c r="AP220" s="529"/>
      <c r="AQ220" s="530">
        <f t="shared" si="66"/>
        <v>28560</v>
      </c>
      <c r="AR220" s="530"/>
      <c r="AS220" s="530"/>
      <c r="AT220" s="530"/>
      <c r="AU220" s="530"/>
      <c r="AV220" s="530"/>
      <c r="AW220" s="530"/>
      <c r="AX220" s="530"/>
      <c r="AY220" s="531"/>
      <c r="AZ220" s="532"/>
      <c r="BA220" s="532"/>
      <c r="BB220" s="532"/>
      <c r="BC220" s="532"/>
      <c r="BD220" s="532"/>
      <c r="BE220" s="532"/>
      <c r="BF220" s="533"/>
      <c r="BG220" s="534">
        <v>596</v>
      </c>
      <c r="BH220" s="534"/>
      <c r="BI220" s="534"/>
      <c r="BJ220" s="534"/>
      <c r="BK220" s="534"/>
      <c r="BL220" s="534"/>
      <c r="BM220" s="534"/>
      <c r="BN220" s="534"/>
      <c r="BO220" s="535">
        <f t="shared" si="67"/>
        <v>3966.6666666666665</v>
      </c>
      <c r="BP220" s="536"/>
      <c r="BQ220" s="536"/>
      <c r="BR220" s="536"/>
      <c r="BS220" s="536"/>
      <c r="BT220" s="536"/>
      <c r="BU220" s="536"/>
      <c r="BV220" s="537"/>
      <c r="BW220" s="534"/>
      <c r="BX220" s="534"/>
      <c r="BY220" s="534"/>
      <c r="BZ220" s="534"/>
      <c r="CA220" s="534"/>
      <c r="CB220" s="534"/>
      <c r="CC220" s="534"/>
      <c r="CD220" s="534"/>
      <c r="CE220" s="534"/>
      <c r="CF220" s="534"/>
      <c r="CG220" s="534"/>
      <c r="CH220" s="534"/>
      <c r="CI220" s="534"/>
      <c r="CJ220" s="534"/>
      <c r="CK220" s="534"/>
      <c r="CL220" s="534"/>
      <c r="CM220" s="534"/>
      <c r="CN220" s="534"/>
      <c r="CO220" s="534"/>
      <c r="CP220" s="534"/>
      <c r="CQ220" s="534"/>
      <c r="CR220" s="534"/>
      <c r="CS220" s="534"/>
      <c r="CT220" s="534"/>
      <c r="CU220" s="534"/>
      <c r="CV220" s="530">
        <f t="shared" si="68"/>
        <v>33122.666666666664</v>
      </c>
      <c r="CW220" s="530"/>
      <c r="CX220" s="530"/>
      <c r="CY220" s="530"/>
      <c r="CZ220" s="530"/>
      <c r="DA220" s="530"/>
      <c r="DB220" s="530"/>
      <c r="DC220" s="530"/>
      <c r="DD220" s="530"/>
      <c r="DE220" s="538"/>
    </row>
    <row r="221" spans="1:109" s="2" customFormat="1" ht="23.25" customHeight="1">
      <c r="A221" s="522" t="s">
        <v>1284</v>
      </c>
      <c r="B221" s="523"/>
      <c r="C221" s="523"/>
      <c r="D221" s="523"/>
      <c r="E221" s="523"/>
      <c r="F221" s="523"/>
      <c r="G221" s="523"/>
      <c r="H221" s="523"/>
      <c r="I221" s="523"/>
      <c r="J221" s="523"/>
      <c r="K221" s="523"/>
      <c r="L221" s="523"/>
      <c r="M221" s="523"/>
      <c r="N221" s="523"/>
      <c r="O221" s="523"/>
      <c r="P221" s="524" t="s">
        <v>1280</v>
      </c>
      <c r="Q221" s="524"/>
      <c r="R221" s="524"/>
      <c r="S221" s="524"/>
      <c r="T221" s="524"/>
      <c r="U221" s="524"/>
      <c r="V221" s="524"/>
      <c r="W221" s="524"/>
      <c r="X221" s="524"/>
      <c r="Y221" s="524"/>
      <c r="Z221" s="524"/>
      <c r="AA221" s="524"/>
      <c r="AB221" s="524"/>
      <c r="AC221" s="524"/>
      <c r="AD221" s="525">
        <v>503</v>
      </c>
      <c r="AE221" s="525"/>
      <c r="AF221" s="525"/>
      <c r="AG221" s="526">
        <v>1</v>
      </c>
      <c r="AH221" s="526"/>
      <c r="AI221" s="526"/>
      <c r="AJ221" s="526"/>
      <c r="AK221" s="527">
        <v>4892</v>
      </c>
      <c r="AL221" s="528"/>
      <c r="AM221" s="528"/>
      <c r="AN221" s="528"/>
      <c r="AO221" s="528"/>
      <c r="AP221" s="529"/>
      <c r="AQ221" s="530">
        <f t="shared" si="66"/>
        <v>58704</v>
      </c>
      <c r="AR221" s="530"/>
      <c r="AS221" s="530"/>
      <c r="AT221" s="530"/>
      <c r="AU221" s="530"/>
      <c r="AV221" s="530"/>
      <c r="AW221" s="530"/>
      <c r="AX221" s="530"/>
      <c r="AY221" s="531"/>
      <c r="AZ221" s="532"/>
      <c r="BA221" s="532"/>
      <c r="BB221" s="532"/>
      <c r="BC221" s="532"/>
      <c r="BD221" s="532"/>
      <c r="BE221" s="532"/>
      <c r="BF221" s="533"/>
      <c r="BG221" s="534">
        <v>1224</v>
      </c>
      <c r="BH221" s="534"/>
      <c r="BI221" s="534"/>
      <c r="BJ221" s="534"/>
      <c r="BK221" s="534"/>
      <c r="BL221" s="534"/>
      <c r="BM221" s="534"/>
      <c r="BN221" s="534"/>
      <c r="BO221" s="535">
        <f t="shared" si="67"/>
        <v>8153.333333333333</v>
      </c>
      <c r="BP221" s="536"/>
      <c r="BQ221" s="536"/>
      <c r="BR221" s="536"/>
      <c r="BS221" s="536"/>
      <c r="BT221" s="536"/>
      <c r="BU221" s="536"/>
      <c r="BV221" s="537"/>
      <c r="BW221" s="534"/>
      <c r="BX221" s="534"/>
      <c r="BY221" s="534"/>
      <c r="BZ221" s="534"/>
      <c r="CA221" s="534"/>
      <c r="CB221" s="534"/>
      <c r="CC221" s="534"/>
      <c r="CD221" s="534"/>
      <c r="CE221" s="534"/>
      <c r="CF221" s="534"/>
      <c r="CG221" s="534"/>
      <c r="CH221" s="534"/>
      <c r="CI221" s="534"/>
      <c r="CJ221" s="534"/>
      <c r="CK221" s="534"/>
      <c r="CL221" s="534"/>
      <c r="CM221" s="534"/>
      <c r="CN221" s="534"/>
      <c r="CO221" s="534"/>
      <c r="CP221" s="534"/>
      <c r="CQ221" s="534"/>
      <c r="CR221" s="534"/>
      <c r="CS221" s="534"/>
      <c r="CT221" s="534"/>
      <c r="CU221" s="534"/>
      <c r="CV221" s="530">
        <f t="shared" si="68"/>
        <v>68081.333333333328</v>
      </c>
      <c r="CW221" s="530"/>
      <c r="CX221" s="530"/>
      <c r="CY221" s="530"/>
      <c r="CZ221" s="530"/>
      <c r="DA221" s="530"/>
      <c r="DB221" s="530"/>
      <c r="DC221" s="530"/>
      <c r="DD221" s="530"/>
      <c r="DE221" s="538"/>
    </row>
    <row r="222" spans="1:109" s="2" customFormat="1" ht="23.25" customHeight="1">
      <c r="A222" s="522" t="s">
        <v>1261</v>
      </c>
      <c r="B222" s="523"/>
      <c r="C222" s="523"/>
      <c r="D222" s="523"/>
      <c r="E222" s="523"/>
      <c r="F222" s="523"/>
      <c r="G222" s="523"/>
      <c r="H222" s="523"/>
      <c r="I222" s="523"/>
      <c r="J222" s="523"/>
      <c r="K222" s="523"/>
      <c r="L222" s="523"/>
      <c r="M222" s="523"/>
      <c r="N222" s="523"/>
      <c r="O222" s="523"/>
      <c r="P222" s="524" t="s">
        <v>1280</v>
      </c>
      <c r="Q222" s="524"/>
      <c r="R222" s="524"/>
      <c r="S222" s="524"/>
      <c r="T222" s="524"/>
      <c r="U222" s="524"/>
      <c r="V222" s="524"/>
      <c r="W222" s="524"/>
      <c r="X222" s="524"/>
      <c r="Y222" s="524"/>
      <c r="Z222" s="524"/>
      <c r="AA222" s="524"/>
      <c r="AB222" s="524"/>
      <c r="AC222" s="524"/>
      <c r="AD222" s="525">
        <v>503</v>
      </c>
      <c r="AE222" s="525"/>
      <c r="AF222" s="525"/>
      <c r="AG222" s="526">
        <v>1</v>
      </c>
      <c r="AH222" s="526"/>
      <c r="AI222" s="526"/>
      <c r="AJ222" s="526"/>
      <c r="AK222" s="527">
        <v>7046</v>
      </c>
      <c r="AL222" s="528"/>
      <c r="AM222" s="528"/>
      <c r="AN222" s="528"/>
      <c r="AO222" s="528"/>
      <c r="AP222" s="529"/>
      <c r="AQ222" s="530">
        <f t="shared" si="66"/>
        <v>84552</v>
      </c>
      <c r="AR222" s="530"/>
      <c r="AS222" s="530"/>
      <c r="AT222" s="530"/>
      <c r="AU222" s="530"/>
      <c r="AV222" s="530"/>
      <c r="AW222" s="530"/>
      <c r="AX222" s="530"/>
      <c r="AY222" s="531"/>
      <c r="AZ222" s="532"/>
      <c r="BA222" s="532"/>
      <c r="BB222" s="532"/>
      <c r="BC222" s="532"/>
      <c r="BD222" s="532"/>
      <c r="BE222" s="532"/>
      <c r="BF222" s="533"/>
      <c r="BG222" s="534">
        <v>1762</v>
      </c>
      <c r="BH222" s="534"/>
      <c r="BI222" s="534"/>
      <c r="BJ222" s="534"/>
      <c r="BK222" s="534"/>
      <c r="BL222" s="534"/>
      <c r="BM222" s="534"/>
      <c r="BN222" s="534"/>
      <c r="BO222" s="535">
        <f t="shared" si="67"/>
        <v>11743.333333333334</v>
      </c>
      <c r="BP222" s="536"/>
      <c r="BQ222" s="536"/>
      <c r="BR222" s="536"/>
      <c r="BS222" s="536"/>
      <c r="BT222" s="536"/>
      <c r="BU222" s="536"/>
      <c r="BV222" s="537"/>
      <c r="BW222" s="534"/>
      <c r="BX222" s="534"/>
      <c r="BY222" s="534"/>
      <c r="BZ222" s="534"/>
      <c r="CA222" s="534"/>
      <c r="CB222" s="534"/>
      <c r="CC222" s="534"/>
      <c r="CD222" s="534"/>
      <c r="CE222" s="534"/>
      <c r="CF222" s="534"/>
      <c r="CG222" s="534"/>
      <c r="CH222" s="534"/>
      <c r="CI222" s="534"/>
      <c r="CJ222" s="534"/>
      <c r="CK222" s="534"/>
      <c r="CL222" s="534"/>
      <c r="CM222" s="534"/>
      <c r="CN222" s="534"/>
      <c r="CO222" s="534"/>
      <c r="CP222" s="534"/>
      <c r="CQ222" s="534"/>
      <c r="CR222" s="534"/>
      <c r="CS222" s="534"/>
      <c r="CT222" s="534"/>
      <c r="CU222" s="534"/>
      <c r="CV222" s="530">
        <f t="shared" si="68"/>
        <v>98057.333333333328</v>
      </c>
      <c r="CW222" s="530"/>
      <c r="CX222" s="530"/>
      <c r="CY222" s="530"/>
      <c r="CZ222" s="530"/>
      <c r="DA222" s="530"/>
      <c r="DB222" s="530"/>
      <c r="DC222" s="530"/>
      <c r="DD222" s="530"/>
      <c r="DE222" s="538"/>
    </row>
    <row r="223" spans="1:109" s="2" customFormat="1" ht="23.25" customHeight="1">
      <c r="A223" s="522" t="s">
        <v>1285</v>
      </c>
      <c r="B223" s="523"/>
      <c r="C223" s="523"/>
      <c r="D223" s="523"/>
      <c r="E223" s="523"/>
      <c r="F223" s="523"/>
      <c r="G223" s="523"/>
      <c r="H223" s="523"/>
      <c r="I223" s="523"/>
      <c r="J223" s="523"/>
      <c r="K223" s="523"/>
      <c r="L223" s="523"/>
      <c r="M223" s="523"/>
      <c r="N223" s="523"/>
      <c r="O223" s="523"/>
      <c r="P223" s="524" t="s">
        <v>1280</v>
      </c>
      <c r="Q223" s="524"/>
      <c r="R223" s="524"/>
      <c r="S223" s="524"/>
      <c r="T223" s="524"/>
      <c r="U223" s="524"/>
      <c r="V223" s="524"/>
      <c r="W223" s="524"/>
      <c r="X223" s="524"/>
      <c r="Y223" s="524"/>
      <c r="Z223" s="524"/>
      <c r="AA223" s="524"/>
      <c r="AB223" s="524"/>
      <c r="AC223" s="524"/>
      <c r="AD223" s="525">
        <v>503</v>
      </c>
      <c r="AE223" s="525"/>
      <c r="AF223" s="525"/>
      <c r="AG223" s="526">
        <v>1</v>
      </c>
      <c r="AH223" s="526"/>
      <c r="AI223" s="526"/>
      <c r="AJ223" s="526"/>
      <c r="AK223" s="527">
        <v>4000</v>
      </c>
      <c r="AL223" s="528"/>
      <c r="AM223" s="528"/>
      <c r="AN223" s="528"/>
      <c r="AO223" s="528"/>
      <c r="AP223" s="529"/>
      <c r="AQ223" s="530">
        <f t="shared" si="66"/>
        <v>48000</v>
      </c>
      <c r="AR223" s="530"/>
      <c r="AS223" s="530"/>
      <c r="AT223" s="530"/>
      <c r="AU223" s="530"/>
      <c r="AV223" s="530"/>
      <c r="AW223" s="530"/>
      <c r="AX223" s="530"/>
      <c r="AY223" s="531"/>
      <c r="AZ223" s="532"/>
      <c r="BA223" s="532"/>
      <c r="BB223" s="532"/>
      <c r="BC223" s="532"/>
      <c r="BD223" s="532"/>
      <c r="BE223" s="532"/>
      <c r="BF223" s="533"/>
      <c r="BG223" s="534">
        <v>1000</v>
      </c>
      <c r="BH223" s="534"/>
      <c r="BI223" s="534"/>
      <c r="BJ223" s="534"/>
      <c r="BK223" s="534"/>
      <c r="BL223" s="534"/>
      <c r="BM223" s="534"/>
      <c r="BN223" s="534"/>
      <c r="BO223" s="535">
        <f t="shared" si="67"/>
        <v>6666.666666666667</v>
      </c>
      <c r="BP223" s="536"/>
      <c r="BQ223" s="536"/>
      <c r="BR223" s="536"/>
      <c r="BS223" s="536"/>
      <c r="BT223" s="536"/>
      <c r="BU223" s="536"/>
      <c r="BV223" s="537"/>
      <c r="BW223" s="534"/>
      <c r="BX223" s="534"/>
      <c r="BY223" s="534"/>
      <c r="BZ223" s="534"/>
      <c r="CA223" s="534"/>
      <c r="CB223" s="534"/>
      <c r="CC223" s="534"/>
      <c r="CD223" s="534"/>
      <c r="CE223" s="534"/>
      <c r="CF223" s="534"/>
      <c r="CG223" s="534"/>
      <c r="CH223" s="534"/>
      <c r="CI223" s="534"/>
      <c r="CJ223" s="534"/>
      <c r="CK223" s="534"/>
      <c r="CL223" s="534"/>
      <c r="CM223" s="534"/>
      <c r="CN223" s="534"/>
      <c r="CO223" s="534"/>
      <c r="CP223" s="534"/>
      <c r="CQ223" s="534"/>
      <c r="CR223" s="534"/>
      <c r="CS223" s="534"/>
      <c r="CT223" s="534"/>
      <c r="CU223" s="534"/>
      <c r="CV223" s="530">
        <f t="shared" si="68"/>
        <v>55666.666666666664</v>
      </c>
      <c r="CW223" s="530"/>
      <c r="CX223" s="530"/>
      <c r="CY223" s="530"/>
      <c r="CZ223" s="530"/>
      <c r="DA223" s="530"/>
      <c r="DB223" s="530"/>
      <c r="DC223" s="530"/>
      <c r="DD223" s="530"/>
      <c r="DE223" s="538"/>
    </row>
    <row r="224" spans="1:109" s="2" customFormat="1" ht="23.25" customHeight="1">
      <c r="A224" s="522" t="s">
        <v>1286</v>
      </c>
      <c r="B224" s="523"/>
      <c r="C224" s="523"/>
      <c r="D224" s="523"/>
      <c r="E224" s="523"/>
      <c r="F224" s="523"/>
      <c r="G224" s="523"/>
      <c r="H224" s="523"/>
      <c r="I224" s="523"/>
      <c r="J224" s="523"/>
      <c r="K224" s="523"/>
      <c r="L224" s="523"/>
      <c r="M224" s="523"/>
      <c r="N224" s="523"/>
      <c r="O224" s="523"/>
      <c r="P224" s="524" t="s">
        <v>1280</v>
      </c>
      <c r="Q224" s="524"/>
      <c r="R224" s="524"/>
      <c r="S224" s="524"/>
      <c r="T224" s="524"/>
      <c r="U224" s="524"/>
      <c r="V224" s="524"/>
      <c r="W224" s="524"/>
      <c r="X224" s="524"/>
      <c r="Y224" s="524"/>
      <c r="Z224" s="524"/>
      <c r="AA224" s="524"/>
      <c r="AB224" s="524"/>
      <c r="AC224" s="524"/>
      <c r="AD224" s="525">
        <v>503</v>
      </c>
      <c r="AE224" s="525"/>
      <c r="AF224" s="525"/>
      <c r="AG224" s="526">
        <v>1</v>
      </c>
      <c r="AH224" s="526"/>
      <c r="AI224" s="526"/>
      <c r="AJ224" s="526"/>
      <c r="AK224" s="527">
        <v>4318</v>
      </c>
      <c r="AL224" s="528"/>
      <c r="AM224" s="528"/>
      <c r="AN224" s="528"/>
      <c r="AO224" s="528"/>
      <c r="AP224" s="529"/>
      <c r="AQ224" s="530">
        <f t="shared" si="66"/>
        <v>51816</v>
      </c>
      <c r="AR224" s="530"/>
      <c r="AS224" s="530"/>
      <c r="AT224" s="530"/>
      <c r="AU224" s="530"/>
      <c r="AV224" s="530"/>
      <c r="AW224" s="530"/>
      <c r="AX224" s="530"/>
      <c r="AY224" s="531"/>
      <c r="AZ224" s="532"/>
      <c r="BA224" s="532"/>
      <c r="BB224" s="532"/>
      <c r="BC224" s="532"/>
      <c r="BD224" s="532"/>
      <c r="BE224" s="532"/>
      <c r="BF224" s="533"/>
      <c r="BG224" s="534">
        <v>1080</v>
      </c>
      <c r="BH224" s="534"/>
      <c r="BI224" s="534"/>
      <c r="BJ224" s="534"/>
      <c r="BK224" s="534"/>
      <c r="BL224" s="534"/>
      <c r="BM224" s="534"/>
      <c r="BN224" s="534"/>
      <c r="BO224" s="535">
        <f t="shared" si="67"/>
        <v>7196.666666666667</v>
      </c>
      <c r="BP224" s="536"/>
      <c r="BQ224" s="536"/>
      <c r="BR224" s="536"/>
      <c r="BS224" s="536"/>
      <c r="BT224" s="536"/>
      <c r="BU224" s="536"/>
      <c r="BV224" s="537"/>
      <c r="BW224" s="534"/>
      <c r="BX224" s="534"/>
      <c r="BY224" s="534"/>
      <c r="BZ224" s="534"/>
      <c r="CA224" s="534"/>
      <c r="CB224" s="534"/>
      <c r="CC224" s="534"/>
      <c r="CD224" s="534"/>
      <c r="CE224" s="534"/>
      <c r="CF224" s="534"/>
      <c r="CG224" s="534"/>
      <c r="CH224" s="534"/>
      <c r="CI224" s="534"/>
      <c r="CJ224" s="534"/>
      <c r="CK224" s="534"/>
      <c r="CL224" s="534"/>
      <c r="CM224" s="534"/>
      <c r="CN224" s="534"/>
      <c r="CO224" s="534"/>
      <c r="CP224" s="534"/>
      <c r="CQ224" s="534"/>
      <c r="CR224" s="534"/>
      <c r="CS224" s="534"/>
      <c r="CT224" s="534"/>
      <c r="CU224" s="534"/>
      <c r="CV224" s="530">
        <f t="shared" si="68"/>
        <v>60092.666666666664</v>
      </c>
      <c r="CW224" s="530"/>
      <c r="CX224" s="530"/>
      <c r="CY224" s="530"/>
      <c r="CZ224" s="530"/>
      <c r="DA224" s="530"/>
      <c r="DB224" s="530"/>
      <c r="DC224" s="530"/>
      <c r="DD224" s="530"/>
      <c r="DE224" s="538"/>
    </row>
    <row r="225" spans="1:109" s="2" customFormat="1" ht="23.25" customHeight="1">
      <c r="A225" s="522" t="s">
        <v>1286</v>
      </c>
      <c r="B225" s="523"/>
      <c r="C225" s="523"/>
      <c r="D225" s="523"/>
      <c r="E225" s="523"/>
      <c r="F225" s="523"/>
      <c r="G225" s="523"/>
      <c r="H225" s="523"/>
      <c r="I225" s="523"/>
      <c r="J225" s="523"/>
      <c r="K225" s="523"/>
      <c r="L225" s="523"/>
      <c r="M225" s="523"/>
      <c r="N225" s="523"/>
      <c r="O225" s="523"/>
      <c r="P225" s="524" t="s">
        <v>1280</v>
      </c>
      <c r="Q225" s="524"/>
      <c r="R225" s="524"/>
      <c r="S225" s="524"/>
      <c r="T225" s="524"/>
      <c r="U225" s="524"/>
      <c r="V225" s="524"/>
      <c r="W225" s="524"/>
      <c r="X225" s="524"/>
      <c r="Y225" s="524"/>
      <c r="Z225" s="524"/>
      <c r="AA225" s="524"/>
      <c r="AB225" s="524"/>
      <c r="AC225" s="524"/>
      <c r="AD225" s="525">
        <v>503</v>
      </c>
      <c r="AE225" s="525"/>
      <c r="AF225" s="525"/>
      <c r="AG225" s="526">
        <v>1</v>
      </c>
      <c r="AH225" s="526"/>
      <c r="AI225" s="526"/>
      <c r="AJ225" s="526"/>
      <c r="AK225" s="527">
        <v>4000</v>
      </c>
      <c r="AL225" s="528"/>
      <c r="AM225" s="528"/>
      <c r="AN225" s="528"/>
      <c r="AO225" s="528"/>
      <c r="AP225" s="529"/>
      <c r="AQ225" s="530">
        <f t="shared" si="66"/>
        <v>48000</v>
      </c>
      <c r="AR225" s="530"/>
      <c r="AS225" s="530"/>
      <c r="AT225" s="530"/>
      <c r="AU225" s="530"/>
      <c r="AV225" s="530"/>
      <c r="AW225" s="530"/>
      <c r="AX225" s="530"/>
      <c r="AY225" s="531"/>
      <c r="AZ225" s="532"/>
      <c r="BA225" s="532"/>
      <c r="BB225" s="532"/>
      <c r="BC225" s="532"/>
      <c r="BD225" s="532"/>
      <c r="BE225" s="532"/>
      <c r="BF225" s="533"/>
      <c r="BG225" s="534">
        <v>1000</v>
      </c>
      <c r="BH225" s="534"/>
      <c r="BI225" s="534"/>
      <c r="BJ225" s="534"/>
      <c r="BK225" s="534"/>
      <c r="BL225" s="534"/>
      <c r="BM225" s="534"/>
      <c r="BN225" s="534"/>
      <c r="BO225" s="535">
        <f t="shared" si="67"/>
        <v>6666.666666666667</v>
      </c>
      <c r="BP225" s="536"/>
      <c r="BQ225" s="536"/>
      <c r="BR225" s="536"/>
      <c r="BS225" s="536"/>
      <c r="BT225" s="536"/>
      <c r="BU225" s="536"/>
      <c r="BV225" s="537"/>
      <c r="BW225" s="534"/>
      <c r="BX225" s="534"/>
      <c r="BY225" s="534"/>
      <c r="BZ225" s="534"/>
      <c r="CA225" s="534"/>
      <c r="CB225" s="534"/>
      <c r="CC225" s="534"/>
      <c r="CD225" s="534"/>
      <c r="CE225" s="534"/>
      <c r="CF225" s="534"/>
      <c r="CG225" s="534"/>
      <c r="CH225" s="534"/>
      <c r="CI225" s="534"/>
      <c r="CJ225" s="534"/>
      <c r="CK225" s="534"/>
      <c r="CL225" s="534"/>
      <c r="CM225" s="534"/>
      <c r="CN225" s="534"/>
      <c r="CO225" s="534"/>
      <c r="CP225" s="534"/>
      <c r="CQ225" s="534"/>
      <c r="CR225" s="534"/>
      <c r="CS225" s="534"/>
      <c r="CT225" s="534"/>
      <c r="CU225" s="534"/>
      <c r="CV225" s="530">
        <f t="shared" si="68"/>
        <v>55666.666666666664</v>
      </c>
      <c r="CW225" s="530"/>
      <c r="CX225" s="530"/>
      <c r="CY225" s="530"/>
      <c r="CZ225" s="530"/>
      <c r="DA225" s="530"/>
      <c r="DB225" s="530"/>
      <c r="DC225" s="530"/>
      <c r="DD225" s="530"/>
      <c r="DE225" s="538"/>
    </row>
    <row r="226" spans="1:109" s="2" customFormat="1" ht="23.25" customHeight="1">
      <c r="A226" s="522" t="s">
        <v>1290</v>
      </c>
      <c r="B226" s="523"/>
      <c r="C226" s="523"/>
      <c r="D226" s="523"/>
      <c r="E226" s="523"/>
      <c r="F226" s="523"/>
      <c r="G226" s="523"/>
      <c r="H226" s="523"/>
      <c r="I226" s="523"/>
      <c r="J226" s="523"/>
      <c r="K226" s="523"/>
      <c r="L226" s="523"/>
      <c r="M226" s="523"/>
      <c r="N226" s="523"/>
      <c r="O226" s="523"/>
      <c r="P226" s="524" t="s">
        <v>1291</v>
      </c>
      <c r="Q226" s="524"/>
      <c r="R226" s="524"/>
      <c r="S226" s="524"/>
      <c r="T226" s="524"/>
      <c r="U226" s="524"/>
      <c r="V226" s="524"/>
      <c r="W226" s="524"/>
      <c r="X226" s="524"/>
      <c r="Y226" s="524"/>
      <c r="Z226" s="524"/>
      <c r="AA226" s="524"/>
      <c r="AB226" s="524"/>
      <c r="AC226" s="524"/>
      <c r="AD226" s="525">
        <v>503</v>
      </c>
      <c r="AE226" s="525"/>
      <c r="AF226" s="525"/>
      <c r="AG226" s="526">
        <v>2</v>
      </c>
      <c r="AH226" s="526"/>
      <c r="AI226" s="526"/>
      <c r="AJ226" s="526"/>
      <c r="AK226" s="527">
        <v>9150</v>
      </c>
      <c r="AL226" s="528"/>
      <c r="AM226" s="528"/>
      <c r="AN226" s="528"/>
      <c r="AO226" s="528"/>
      <c r="AP226" s="529"/>
      <c r="AQ226" s="530">
        <f t="shared" si="66"/>
        <v>219600</v>
      </c>
      <c r="AR226" s="530"/>
      <c r="AS226" s="530"/>
      <c r="AT226" s="530"/>
      <c r="AU226" s="530"/>
      <c r="AV226" s="530"/>
      <c r="AW226" s="530"/>
      <c r="AX226" s="530"/>
      <c r="AY226" s="531"/>
      <c r="AZ226" s="532"/>
      <c r="BA226" s="532"/>
      <c r="BB226" s="532"/>
      <c r="BC226" s="532"/>
      <c r="BD226" s="532"/>
      <c r="BE226" s="532"/>
      <c r="BF226" s="533"/>
      <c r="BG226" s="534">
        <v>4576</v>
      </c>
      <c r="BH226" s="534"/>
      <c r="BI226" s="534"/>
      <c r="BJ226" s="534"/>
      <c r="BK226" s="534"/>
      <c r="BL226" s="534"/>
      <c r="BM226" s="534"/>
      <c r="BN226" s="534"/>
      <c r="BO226" s="535">
        <f t="shared" si="67"/>
        <v>30500</v>
      </c>
      <c r="BP226" s="536"/>
      <c r="BQ226" s="536"/>
      <c r="BR226" s="536"/>
      <c r="BS226" s="536"/>
      <c r="BT226" s="536"/>
      <c r="BU226" s="536"/>
      <c r="BV226" s="537"/>
      <c r="BW226" s="534">
        <v>10000</v>
      </c>
      <c r="BX226" s="534"/>
      <c r="BY226" s="534"/>
      <c r="BZ226" s="534"/>
      <c r="CA226" s="534"/>
      <c r="CB226" s="534"/>
      <c r="CC226" s="534"/>
      <c r="CD226" s="534"/>
      <c r="CE226" s="534"/>
      <c r="CF226" s="534"/>
      <c r="CG226" s="534"/>
      <c r="CH226" s="534"/>
      <c r="CI226" s="534"/>
      <c r="CJ226" s="534"/>
      <c r="CK226" s="534"/>
      <c r="CL226" s="534"/>
      <c r="CM226" s="534"/>
      <c r="CN226" s="534"/>
      <c r="CO226" s="534"/>
      <c r="CP226" s="534"/>
      <c r="CQ226" s="534"/>
      <c r="CR226" s="534"/>
      <c r="CS226" s="534"/>
      <c r="CT226" s="534"/>
      <c r="CU226" s="534"/>
      <c r="CV226" s="530">
        <f t="shared" si="68"/>
        <v>264676</v>
      </c>
      <c r="CW226" s="530"/>
      <c r="CX226" s="530"/>
      <c r="CY226" s="530"/>
      <c r="CZ226" s="530"/>
      <c r="DA226" s="530"/>
      <c r="DB226" s="530"/>
      <c r="DC226" s="530"/>
      <c r="DD226" s="530"/>
      <c r="DE226" s="538"/>
    </row>
    <row r="227" spans="1:109" s="2" customFormat="1" ht="23.25" customHeight="1">
      <c r="A227" s="522" t="s">
        <v>1292</v>
      </c>
      <c r="B227" s="523"/>
      <c r="C227" s="523"/>
      <c r="D227" s="523"/>
      <c r="E227" s="523"/>
      <c r="F227" s="523"/>
      <c r="G227" s="523"/>
      <c r="H227" s="523"/>
      <c r="I227" s="523"/>
      <c r="J227" s="523"/>
      <c r="K227" s="523"/>
      <c r="L227" s="523"/>
      <c r="M227" s="523"/>
      <c r="N227" s="523"/>
      <c r="O227" s="523"/>
      <c r="P227" s="524" t="s">
        <v>1291</v>
      </c>
      <c r="Q227" s="524"/>
      <c r="R227" s="524"/>
      <c r="S227" s="524"/>
      <c r="T227" s="524"/>
      <c r="U227" s="524"/>
      <c r="V227" s="524"/>
      <c r="W227" s="524"/>
      <c r="X227" s="524"/>
      <c r="Y227" s="524"/>
      <c r="Z227" s="524"/>
      <c r="AA227" s="524"/>
      <c r="AB227" s="524"/>
      <c r="AC227" s="524"/>
      <c r="AD227" s="525">
        <v>503</v>
      </c>
      <c r="AE227" s="525"/>
      <c r="AF227" s="525"/>
      <c r="AG227" s="526">
        <v>7</v>
      </c>
      <c r="AH227" s="526"/>
      <c r="AI227" s="526"/>
      <c r="AJ227" s="526"/>
      <c r="AK227" s="527">
        <v>7584</v>
      </c>
      <c r="AL227" s="528"/>
      <c r="AM227" s="528"/>
      <c r="AN227" s="528"/>
      <c r="AO227" s="528"/>
      <c r="AP227" s="529"/>
      <c r="AQ227" s="530">
        <f t="shared" si="66"/>
        <v>637056</v>
      </c>
      <c r="AR227" s="530"/>
      <c r="AS227" s="530"/>
      <c r="AT227" s="530"/>
      <c r="AU227" s="530"/>
      <c r="AV227" s="530"/>
      <c r="AW227" s="530"/>
      <c r="AX227" s="530"/>
      <c r="AY227" s="531"/>
      <c r="AZ227" s="532"/>
      <c r="BA227" s="532"/>
      <c r="BB227" s="532"/>
      <c r="BC227" s="532"/>
      <c r="BD227" s="532"/>
      <c r="BE227" s="532"/>
      <c r="BF227" s="533"/>
      <c r="BG227" s="534">
        <v>13272</v>
      </c>
      <c r="BH227" s="534"/>
      <c r="BI227" s="534"/>
      <c r="BJ227" s="534"/>
      <c r="BK227" s="534"/>
      <c r="BL227" s="534"/>
      <c r="BM227" s="534"/>
      <c r="BN227" s="534"/>
      <c r="BO227" s="535">
        <f t="shared" si="67"/>
        <v>88480</v>
      </c>
      <c r="BP227" s="536"/>
      <c r="BQ227" s="536"/>
      <c r="BR227" s="536"/>
      <c r="BS227" s="536"/>
      <c r="BT227" s="536"/>
      <c r="BU227" s="536"/>
      <c r="BV227" s="537"/>
      <c r="BW227" s="534">
        <v>35000</v>
      </c>
      <c r="BX227" s="534"/>
      <c r="BY227" s="534"/>
      <c r="BZ227" s="534"/>
      <c r="CA227" s="534"/>
      <c r="CB227" s="534"/>
      <c r="CC227" s="534"/>
      <c r="CD227" s="534"/>
      <c r="CE227" s="534"/>
      <c r="CF227" s="534"/>
      <c r="CG227" s="534"/>
      <c r="CH227" s="534"/>
      <c r="CI227" s="534"/>
      <c r="CJ227" s="534"/>
      <c r="CK227" s="534"/>
      <c r="CL227" s="534"/>
      <c r="CM227" s="534"/>
      <c r="CN227" s="534"/>
      <c r="CO227" s="534"/>
      <c r="CP227" s="534"/>
      <c r="CQ227" s="534"/>
      <c r="CR227" s="534"/>
      <c r="CS227" s="534"/>
      <c r="CT227" s="534"/>
      <c r="CU227" s="534"/>
      <c r="CV227" s="530">
        <f t="shared" si="68"/>
        <v>773808</v>
      </c>
      <c r="CW227" s="530"/>
      <c r="CX227" s="530"/>
      <c r="CY227" s="530"/>
      <c r="CZ227" s="530"/>
      <c r="DA227" s="530"/>
      <c r="DB227" s="530"/>
      <c r="DC227" s="530"/>
      <c r="DD227" s="530"/>
      <c r="DE227" s="538"/>
    </row>
    <row r="228" spans="1:109" s="2" customFormat="1" ht="23.25" customHeight="1">
      <c r="A228" s="522" t="s">
        <v>1293</v>
      </c>
      <c r="B228" s="523"/>
      <c r="C228" s="523"/>
      <c r="D228" s="523"/>
      <c r="E228" s="523"/>
      <c r="F228" s="523"/>
      <c r="G228" s="523"/>
      <c r="H228" s="523"/>
      <c r="I228" s="523"/>
      <c r="J228" s="523"/>
      <c r="K228" s="523"/>
      <c r="L228" s="523"/>
      <c r="M228" s="523"/>
      <c r="N228" s="523"/>
      <c r="O228" s="523"/>
      <c r="P228" s="524" t="s">
        <v>1291</v>
      </c>
      <c r="Q228" s="524"/>
      <c r="R228" s="524"/>
      <c r="S228" s="524"/>
      <c r="T228" s="524"/>
      <c r="U228" s="524"/>
      <c r="V228" s="524"/>
      <c r="W228" s="524"/>
      <c r="X228" s="524"/>
      <c r="Y228" s="524"/>
      <c r="Z228" s="524"/>
      <c r="AA228" s="524"/>
      <c r="AB228" s="524"/>
      <c r="AC228" s="524"/>
      <c r="AD228" s="525">
        <v>503</v>
      </c>
      <c r="AE228" s="525"/>
      <c r="AF228" s="525"/>
      <c r="AG228" s="526">
        <v>1</v>
      </c>
      <c r="AH228" s="526"/>
      <c r="AI228" s="526"/>
      <c r="AJ228" s="526"/>
      <c r="AK228" s="527">
        <v>8524</v>
      </c>
      <c r="AL228" s="528"/>
      <c r="AM228" s="528"/>
      <c r="AN228" s="528"/>
      <c r="AO228" s="528"/>
      <c r="AP228" s="529"/>
      <c r="AQ228" s="530">
        <f t="shared" si="66"/>
        <v>102288</v>
      </c>
      <c r="AR228" s="530"/>
      <c r="AS228" s="530"/>
      <c r="AT228" s="530"/>
      <c r="AU228" s="530"/>
      <c r="AV228" s="530"/>
      <c r="AW228" s="530"/>
      <c r="AX228" s="530"/>
      <c r="AY228" s="531"/>
      <c r="AZ228" s="532"/>
      <c r="BA228" s="532"/>
      <c r="BB228" s="532"/>
      <c r="BC228" s="532"/>
      <c r="BD228" s="532"/>
      <c r="BE228" s="532"/>
      <c r="BF228" s="533"/>
      <c r="BG228" s="534">
        <v>2131</v>
      </c>
      <c r="BH228" s="534"/>
      <c r="BI228" s="534"/>
      <c r="BJ228" s="534"/>
      <c r="BK228" s="534"/>
      <c r="BL228" s="534"/>
      <c r="BM228" s="534"/>
      <c r="BN228" s="534"/>
      <c r="BO228" s="535">
        <f t="shared" si="67"/>
        <v>14206.666666666666</v>
      </c>
      <c r="BP228" s="536"/>
      <c r="BQ228" s="536"/>
      <c r="BR228" s="536"/>
      <c r="BS228" s="536"/>
      <c r="BT228" s="536"/>
      <c r="BU228" s="536"/>
      <c r="BV228" s="537"/>
      <c r="BW228" s="534">
        <v>5000</v>
      </c>
      <c r="BX228" s="534"/>
      <c r="BY228" s="534"/>
      <c r="BZ228" s="534"/>
      <c r="CA228" s="534"/>
      <c r="CB228" s="534"/>
      <c r="CC228" s="534"/>
      <c r="CD228" s="534"/>
      <c r="CE228" s="534"/>
      <c r="CF228" s="534"/>
      <c r="CG228" s="534"/>
      <c r="CH228" s="534"/>
      <c r="CI228" s="534"/>
      <c r="CJ228" s="534"/>
      <c r="CK228" s="534"/>
      <c r="CL228" s="534"/>
      <c r="CM228" s="534"/>
      <c r="CN228" s="534"/>
      <c r="CO228" s="534"/>
      <c r="CP228" s="534"/>
      <c r="CQ228" s="534"/>
      <c r="CR228" s="534"/>
      <c r="CS228" s="534"/>
      <c r="CT228" s="534"/>
      <c r="CU228" s="534"/>
      <c r="CV228" s="530">
        <f t="shared" si="68"/>
        <v>123625.66666666667</v>
      </c>
      <c r="CW228" s="530"/>
      <c r="CX228" s="530"/>
      <c r="CY228" s="530"/>
      <c r="CZ228" s="530"/>
      <c r="DA228" s="530"/>
      <c r="DB228" s="530"/>
      <c r="DC228" s="530"/>
      <c r="DD228" s="530"/>
      <c r="DE228" s="538"/>
    </row>
    <row r="229" spans="1:109" s="2" customFormat="1" ht="23.25" customHeight="1">
      <c r="A229" s="522" t="s">
        <v>1159</v>
      </c>
      <c r="B229" s="523"/>
      <c r="C229" s="523"/>
      <c r="D229" s="523"/>
      <c r="E229" s="523"/>
      <c r="F229" s="523"/>
      <c r="G229" s="523"/>
      <c r="H229" s="523"/>
      <c r="I229" s="523"/>
      <c r="J229" s="523"/>
      <c r="K229" s="523"/>
      <c r="L229" s="523"/>
      <c r="M229" s="523"/>
      <c r="N229" s="523"/>
      <c r="O229" s="523"/>
      <c r="P229" s="524" t="s">
        <v>1291</v>
      </c>
      <c r="Q229" s="524"/>
      <c r="R229" s="524"/>
      <c r="S229" s="524"/>
      <c r="T229" s="524"/>
      <c r="U229" s="524"/>
      <c r="V229" s="524"/>
      <c r="W229" s="524"/>
      <c r="X229" s="524"/>
      <c r="Y229" s="524"/>
      <c r="Z229" s="524"/>
      <c r="AA229" s="524"/>
      <c r="AB229" s="524"/>
      <c r="AC229" s="524"/>
      <c r="AD229" s="525">
        <v>503</v>
      </c>
      <c r="AE229" s="525"/>
      <c r="AF229" s="525"/>
      <c r="AG229" s="526">
        <v>1</v>
      </c>
      <c r="AH229" s="526"/>
      <c r="AI229" s="526"/>
      <c r="AJ229" s="526"/>
      <c r="AK229" s="527">
        <v>8524</v>
      </c>
      <c r="AL229" s="528"/>
      <c r="AM229" s="528"/>
      <c r="AN229" s="528"/>
      <c r="AO229" s="528"/>
      <c r="AP229" s="529"/>
      <c r="AQ229" s="530">
        <f t="shared" si="66"/>
        <v>102288</v>
      </c>
      <c r="AR229" s="530"/>
      <c r="AS229" s="530"/>
      <c r="AT229" s="530"/>
      <c r="AU229" s="530"/>
      <c r="AV229" s="530"/>
      <c r="AW229" s="530"/>
      <c r="AX229" s="530"/>
      <c r="AY229" s="531"/>
      <c r="AZ229" s="532"/>
      <c r="BA229" s="532"/>
      <c r="BB229" s="532"/>
      <c r="BC229" s="532"/>
      <c r="BD229" s="532"/>
      <c r="BE229" s="532"/>
      <c r="BF229" s="533"/>
      <c r="BG229" s="534">
        <v>2131</v>
      </c>
      <c r="BH229" s="534"/>
      <c r="BI229" s="534"/>
      <c r="BJ229" s="534"/>
      <c r="BK229" s="534"/>
      <c r="BL229" s="534"/>
      <c r="BM229" s="534"/>
      <c r="BN229" s="534"/>
      <c r="BO229" s="535">
        <f t="shared" si="67"/>
        <v>14206.666666666666</v>
      </c>
      <c r="BP229" s="536"/>
      <c r="BQ229" s="536"/>
      <c r="BR229" s="536"/>
      <c r="BS229" s="536"/>
      <c r="BT229" s="536"/>
      <c r="BU229" s="536"/>
      <c r="BV229" s="537"/>
      <c r="BW229" s="534">
        <v>5000</v>
      </c>
      <c r="BX229" s="534"/>
      <c r="BY229" s="534"/>
      <c r="BZ229" s="534"/>
      <c r="CA229" s="534"/>
      <c r="CB229" s="534"/>
      <c r="CC229" s="534"/>
      <c r="CD229" s="534"/>
      <c r="CE229" s="534"/>
      <c r="CF229" s="534"/>
      <c r="CG229" s="534"/>
      <c r="CH229" s="534"/>
      <c r="CI229" s="534"/>
      <c r="CJ229" s="534"/>
      <c r="CK229" s="534"/>
      <c r="CL229" s="534"/>
      <c r="CM229" s="534"/>
      <c r="CN229" s="534"/>
      <c r="CO229" s="534"/>
      <c r="CP229" s="534"/>
      <c r="CQ229" s="534"/>
      <c r="CR229" s="534"/>
      <c r="CS229" s="534"/>
      <c r="CT229" s="534"/>
      <c r="CU229" s="534"/>
      <c r="CV229" s="530">
        <f t="shared" si="68"/>
        <v>123625.66666666667</v>
      </c>
      <c r="CW229" s="530"/>
      <c r="CX229" s="530"/>
      <c r="CY229" s="530"/>
      <c r="CZ229" s="530"/>
      <c r="DA229" s="530"/>
      <c r="DB229" s="530"/>
      <c r="DC229" s="530"/>
      <c r="DD229" s="530"/>
      <c r="DE229" s="538"/>
    </row>
    <row r="230" spans="1:109" s="2" customFormat="1" ht="23.25" customHeight="1">
      <c r="A230" s="522" t="s">
        <v>1294</v>
      </c>
      <c r="B230" s="523"/>
      <c r="C230" s="523"/>
      <c r="D230" s="523"/>
      <c r="E230" s="523"/>
      <c r="F230" s="523"/>
      <c r="G230" s="523"/>
      <c r="H230" s="523"/>
      <c r="I230" s="523"/>
      <c r="J230" s="523"/>
      <c r="K230" s="523"/>
      <c r="L230" s="523"/>
      <c r="M230" s="523"/>
      <c r="N230" s="523"/>
      <c r="O230" s="523"/>
      <c r="P230" s="524" t="s">
        <v>1291</v>
      </c>
      <c r="Q230" s="524"/>
      <c r="R230" s="524"/>
      <c r="S230" s="524"/>
      <c r="T230" s="524"/>
      <c r="U230" s="524"/>
      <c r="V230" s="524"/>
      <c r="W230" s="524"/>
      <c r="X230" s="524"/>
      <c r="Y230" s="524"/>
      <c r="Z230" s="524"/>
      <c r="AA230" s="524"/>
      <c r="AB230" s="524"/>
      <c r="AC230" s="524"/>
      <c r="AD230" s="525">
        <v>503</v>
      </c>
      <c r="AE230" s="525"/>
      <c r="AF230" s="525"/>
      <c r="AG230" s="526">
        <v>1</v>
      </c>
      <c r="AH230" s="526"/>
      <c r="AI230" s="526"/>
      <c r="AJ230" s="526"/>
      <c r="AK230" s="527">
        <v>6304</v>
      </c>
      <c r="AL230" s="528"/>
      <c r="AM230" s="528"/>
      <c r="AN230" s="528"/>
      <c r="AO230" s="528"/>
      <c r="AP230" s="529"/>
      <c r="AQ230" s="530">
        <f t="shared" si="66"/>
        <v>75648</v>
      </c>
      <c r="AR230" s="530"/>
      <c r="AS230" s="530"/>
      <c r="AT230" s="530"/>
      <c r="AU230" s="530"/>
      <c r="AV230" s="530"/>
      <c r="AW230" s="530"/>
      <c r="AX230" s="530"/>
      <c r="AY230" s="531"/>
      <c r="AZ230" s="532"/>
      <c r="BA230" s="532"/>
      <c r="BB230" s="532"/>
      <c r="BC230" s="532"/>
      <c r="BD230" s="532"/>
      <c r="BE230" s="532"/>
      <c r="BF230" s="533"/>
      <c r="BG230" s="534">
        <v>1576</v>
      </c>
      <c r="BH230" s="534"/>
      <c r="BI230" s="534"/>
      <c r="BJ230" s="534"/>
      <c r="BK230" s="534"/>
      <c r="BL230" s="534"/>
      <c r="BM230" s="534"/>
      <c r="BN230" s="534"/>
      <c r="BO230" s="535">
        <f t="shared" si="67"/>
        <v>10506.666666666666</v>
      </c>
      <c r="BP230" s="536"/>
      <c r="BQ230" s="536"/>
      <c r="BR230" s="536"/>
      <c r="BS230" s="536"/>
      <c r="BT230" s="536"/>
      <c r="BU230" s="536"/>
      <c r="BV230" s="537"/>
      <c r="BW230" s="534">
        <v>5000</v>
      </c>
      <c r="BX230" s="534"/>
      <c r="BY230" s="534"/>
      <c r="BZ230" s="534"/>
      <c r="CA230" s="534"/>
      <c r="CB230" s="534"/>
      <c r="CC230" s="534"/>
      <c r="CD230" s="534"/>
      <c r="CE230" s="534"/>
      <c r="CF230" s="534"/>
      <c r="CG230" s="534"/>
      <c r="CH230" s="534"/>
      <c r="CI230" s="534"/>
      <c r="CJ230" s="534"/>
      <c r="CK230" s="534"/>
      <c r="CL230" s="534"/>
      <c r="CM230" s="534"/>
      <c r="CN230" s="534"/>
      <c r="CO230" s="534"/>
      <c r="CP230" s="534"/>
      <c r="CQ230" s="534"/>
      <c r="CR230" s="534"/>
      <c r="CS230" s="534"/>
      <c r="CT230" s="534"/>
      <c r="CU230" s="534"/>
      <c r="CV230" s="530">
        <f t="shared" si="68"/>
        <v>92730.666666666672</v>
      </c>
      <c r="CW230" s="530"/>
      <c r="CX230" s="530"/>
      <c r="CY230" s="530"/>
      <c r="CZ230" s="530"/>
      <c r="DA230" s="530"/>
      <c r="DB230" s="530"/>
      <c r="DC230" s="530"/>
      <c r="DD230" s="530"/>
      <c r="DE230" s="538"/>
    </row>
    <row r="231" spans="1:109" s="2" customFormat="1" ht="23.25" customHeight="1">
      <c r="A231" s="522" t="s">
        <v>1182</v>
      </c>
      <c r="B231" s="523"/>
      <c r="C231" s="523"/>
      <c r="D231" s="523"/>
      <c r="E231" s="523"/>
      <c r="F231" s="523"/>
      <c r="G231" s="523"/>
      <c r="H231" s="523"/>
      <c r="I231" s="523"/>
      <c r="J231" s="523"/>
      <c r="K231" s="523"/>
      <c r="L231" s="523"/>
      <c r="M231" s="523"/>
      <c r="N231" s="523"/>
      <c r="O231" s="523"/>
      <c r="P231" s="524" t="s">
        <v>1291</v>
      </c>
      <c r="Q231" s="524"/>
      <c r="R231" s="524"/>
      <c r="S231" s="524"/>
      <c r="T231" s="524"/>
      <c r="U231" s="524"/>
      <c r="V231" s="524"/>
      <c r="W231" s="524"/>
      <c r="X231" s="524"/>
      <c r="Y231" s="524"/>
      <c r="Z231" s="524"/>
      <c r="AA231" s="524"/>
      <c r="AB231" s="524"/>
      <c r="AC231" s="524"/>
      <c r="AD231" s="525">
        <v>503</v>
      </c>
      <c r="AE231" s="525"/>
      <c r="AF231" s="525"/>
      <c r="AG231" s="526">
        <v>4</v>
      </c>
      <c r="AH231" s="526"/>
      <c r="AI231" s="526"/>
      <c r="AJ231" s="526"/>
      <c r="AK231" s="527">
        <v>6772</v>
      </c>
      <c r="AL231" s="528"/>
      <c r="AM231" s="528"/>
      <c r="AN231" s="528"/>
      <c r="AO231" s="528"/>
      <c r="AP231" s="529"/>
      <c r="AQ231" s="530">
        <f t="shared" si="66"/>
        <v>325056</v>
      </c>
      <c r="AR231" s="530"/>
      <c r="AS231" s="530"/>
      <c r="AT231" s="530"/>
      <c r="AU231" s="530"/>
      <c r="AV231" s="530"/>
      <c r="AW231" s="530"/>
      <c r="AX231" s="530"/>
      <c r="AY231" s="531"/>
      <c r="AZ231" s="532"/>
      <c r="BA231" s="532"/>
      <c r="BB231" s="532"/>
      <c r="BC231" s="532"/>
      <c r="BD231" s="532"/>
      <c r="BE231" s="532"/>
      <c r="BF231" s="533"/>
      <c r="BG231" s="534">
        <v>6772</v>
      </c>
      <c r="BH231" s="534"/>
      <c r="BI231" s="534"/>
      <c r="BJ231" s="534"/>
      <c r="BK231" s="534"/>
      <c r="BL231" s="534"/>
      <c r="BM231" s="534"/>
      <c r="BN231" s="534"/>
      <c r="BO231" s="535">
        <f t="shared" si="67"/>
        <v>45146.666666666664</v>
      </c>
      <c r="BP231" s="536"/>
      <c r="BQ231" s="536"/>
      <c r="BR231" s="536"/>
      <c r="BS231" s="536"/>
      <c r="BT231" s="536"/>
      <c r="BU231" s="536"/>
      <c r="BV231" s="537"/>
      <c r="BW231" s="534">
        <v>20000</v>
      </c>
      <c r="BX231" s="534"/>
      <c r="BY231" s="534"/>
      <c r="BZ231" s="534"/>
      <c r="CA231" s="534"/>
      <c r="CB231" s="534"/>
      <c r="CC231" s="534"/>
      <c r="CD231" s="534"/>
      <c r="CE231" s="534"/>
      <c r="CF231" s="534"/>
      <c r="CG231" s="534"/>
      <c r="CH231" s="534"/>
      <c r="CI231" s="534"/>
      <c r="CJ231" s="534"/>
      <c r="CK231" s="534"/>
      <c r="CL231" s="534"/>
      <c r="CM231" s="534"/>
      <c r="CN231" s="534"/>
      <c r="CO231" s="534"/>
      <c r="CP231" s="534"/>
      <c r="CQ231" s="534"/>
      <c r="CR231" s="534"/>
      <c r="CS231" s="534"/>
      <c r="CT231" s="534"/>
      <c r="CU231" s="534"/>
      <c r="CV231" s="530">
        <f t="shared" si="68"/>
        <v>396974.66666666669</v>
      </c>
      <c r="CW231" s="530"/>
      <c r="CX231" s="530"/>
      <c r="CY231" s="530"/>
      <c r="CZ231" s="530"/>
      <c r="DA231" s="530"/>
      <c r="DB231" s="530"/>
      <c r="DC231" s="530"/>
      <c r="DD231" s="530"/>
      <c r="DE231" s="538"/>
    </row>
    <row r="232" spans="1:109" s="2" customFormat="1" ht="23.25" customHeight="1">
      <c r="A232" s="522" t="s">
        <v>1182</v>
      </c>
      <c r="B232" s="523"/>
      <c r="C232" s="523"/>
      <c r="D232" s="523"/>
      <c r="E232" s="523"/>
      <c r="F232" s="523"/>
      <c r="G232" s="523"/>
      <c r="H232" s="523"/>
      <c r="I232" s="523"/>
      <c r="J232" s="523"/>
      <c r="K232" s="523"/>
      <c r="L232" s="523"/>
      <c r="M232" s="523"/>
      <c r="N232" s="523"/>
      <c r="O232" s="523"/>
      <c r="P232" s="524" t="s">
        <v>1291</v>
      </c>
      <c r="Q232" s="524"/>
      <c r="R232" s="524"/>
      <c r="S232" s="524"/>
      <c r="T232" s="524"/>
      <c r="U232" s="524"/>
      <c r="V232" s="524"/>
      <c r="W232" s="524"/>
      <c r="X232" s="524"/>
      <c r="Y232" s="524"/>
      <c r="Z232" s="524"/>
      <c r="AA232" s="524"/>
      <c r="AB232" s="524"/>
      <c r="AC232" s="524"/>
      <c r="AD232" s="525">
        <v>503</v>
      </c>
      <c r="AE232" s="525"/>
      <c r="AF232" s="525"/>
      <c r="AG232" s="526">
        <v>2</v>
      </c>
      <c r="AH232" s="526"/>
      <c r="AI232" s="526"/>
      <c r="AJ232" s="526"/>
      <c r="AK232" s="527">
        <v>5148</v>
      </c>
      <c r="AL232" s="528"/>
      <c r="AM232" s="528"/>
      <c r="AN232" s="528"/>
      <c r="AO232" s="528"/>
      <c r="AP232" s="529"/>
      <c r="AQ232" s="530">
        <f t="shared" si="66"/>
        <v>123552</v>
      </c>
      <c r="AR232" s="530"/>
      <c r="AS232" s="530"/>
      <c r="AT232" s="530"/>
      <c r="AU232" s="530"/>
      <c r="AV232" s="530"/>
      <c r="AW232" s="530"/>
      <c r="AX232" s="530"/>
      <c r="AY232" s="531"/>
      <c r="AZ232" s="532"/>
      <c r="BA232" s="532"/>
      <c r="BB232" s="532"/>
      <c r="BC232" s="532"/>
      <c r="BD232" s="532"/>
      <c r="BE232" s="532"/>
      <c r="BF232" s="533"/>
      <c r="BG232" s="534">
        <v>2574</v>
      </c>
      <c r="BH232" s="534"/>
      <c r="BI232" s="534"/>
      <c r="BJ232" s="534"/>
      <c r="BK232" s="534"/>
      <c r="BL232" s="534"/>
      <c r="BM232" s="534"/>
      <c r="BN232" s="534"/>
      <c r="BO232" s="535">
        <f t="shared" si="67"/>
        <v>17160</v>
      </c>
      <c r="BP232" s="536"/>
      <c r="BQ232" s="536"/>
      <c r="BR232" s="536"/>
      <c r="BS232" s="536"/>
      <c r="BT232" s="536"/>
      <c r="BU232" s="536"/>
      <c r="BV232" s="537"/>
      <c r="BW232" s="534">
        <v>10000</v>
      </c>
      <c r="BX232" s="534"/>
      <c r="BY232" s="534"/>
      <c r="BZ232" s="534"/>
      <c r="CA232" s="534"/>
      <c r="CB232" s="534"/>
      <c r="CC232" s="534"/>
      <c r="CD232" s="534"/>
      <c r="CE232" s="534"/>
      <c r="CF232" s="534"/>
      <c r="CG232" s="534"/>
      <c r="CH232" s="534"/>
      <c r="CI232" s="534"/>
      <c r="CJ232" s="534"/>
      <c r="CK232" s="534"/>
      <c r="CL232" s="534"/>
      <c r="CM232" s="534"/>
      <c r="CN232" s="534"/>
      <c r="CO232" s="534"/>
      <c r="CP232" s="534"/>
      <c r="CQ232" s="534"/>
      <c r="CR232" s="534"/>
      <c r="CS232" s="534"/>
      <c r="CT232" s="534"/>
      <c r="CU232" s="534"/>
      <c r="CV232" s="530">
        <f t="shared" si="68"/>
        <v>153286</v>
      </c>
      <c r="CW232" s="530"/>
      <c r="CX232" s="530"/>
      <c r="CY232" s="530"/>
      <c r="CZ232" s="530"/>
      <c r="DA232" s="530"/>
      <c r="DB232" s="530"/>
      <c r="DC232" s="530"/>
      <c r="DD232" s="530"/>
      <c r="DE232" s="538"/>
    </row>
    <row r="233" spans="1:109" s="2" customFormat="1" ht="23.25" customHeight="1">
      <c r="A233" s="522" t="s">
        <v>1166</v>
      </c>
      <c r="B233" s="523"/>
      <c r="C233" s="523"/>
      <c r="D233" s="523"/>
      <c r="E233" s="523"/>
      <c r="F233" s="523"/>
      <c r="G233" s="523"/>
      <c r="H233" s="523"/>
      <c r="I233" s="523"/>
      <c r="J233" s="523"/>
      <c r="K233" s="523"/>
      <c r="L233" s="523"/>
      <c r="M233" s="523"/>
      <c r="N233" s="523"/>
      <c r="O233" s="523"/>
      <c r="P233" s="524" t="s">
        <v>1295</v>
      </c>
      <c r="Q233" s="524"/>
      <c r="R233" s="524"/>
      <c r="S233" s="524"/>
      <c r="T233" s="524"/>
      <c r="U233" s="524"/>
      <c r="V233" s="524"/>
      <c r="W233" s="524"/>
      <c r="X233" s="524"/>
      <c r="Y233" s="524"/>
      <c r="Z233" s="524"/>
      <c r="AA233" s="524"/>
      <c r="AB233" s="524"/>
      <c r="AC233" s="524"/>
      <c r="AD233" s="525">
        <v>503</v>
      </c>
      <c r="AE233" s="525"/>
      <c r="AF233" s="525"/>
      <c r="AG233" s="526">
        <v>1</v>
      </c>
      <c r="AH233" s="526"/>
      <c r="AI233" s="526"/>
      <c r="AJ233" s="526"/>
      <c r="AK233" s="527">
        <v>31706</v>
      </c>
      <c r="AL233" s="528"/>
      <c r="AM233" s="528"/>
      <c r="AN233" s="528"/>
      <c r="AO233" s="528"/>
      <c r="AP233" s="529"/>
      <c r="AQ233" s="530">
        <f t="shared" si="66"/>
        <v>380472</v>
      </c>
      <c r="AR233" s="530"/>
      <c r="AS233" s="530"/>
      <c r="AT233" s="530"/>
      <c r="AU233" s="530"/>
      <c r="AV233" s="530"/>
      <c r="AW233" s="530"/>
      <c r="AX233" s="530"/>
      <c r="AY233" s="531"/>
      <c r="AZ233" s="532"/>
      <c r="BA233" s="532"/>
      <c r="BB233" s="532"/>
      <c r="BC233" s="532"/>
      <c r="BD233" s="532"/>
      <c r="BE233" s="532"/>
      <c r="BF233" s="533"/>
      <c r="BG233" s="534">
        <v>7926</v>
      </c>
      <c r="BH233" s="534"/>
      <c r="BI233" s="534"/>
      <c r="BJ233" s="534"/>
      <c r="BK233" s="534"/>
      <c r="BL233" s="534"/>
      <c r="BM233" s="534"/>
      <c r="BN233" s="534"/>
      <c r="BO233" s="535">
        <f t="shared" si="67"/>
        <v>52843.333333333328</v>
      </c>
      <c r="BP233" s="536"/>
      <c r="BQ233" s="536"/>
      <c r="BR233" s="536"/>
      <c r="BS233" s="536"/>
      <c r="BT233" s="536"/>
      <c r="BU233" s="536"/>
      <c r="BV233" s="537"/>
      <c r="BW233" s="534">
        <v>5000</v>
      </c>
      <c r="BX233" s="534"/>
      <c r="BY233" s="534"/>
      <c r="BZ233" s="534"/>
      <c r="CA233" s="534"/>
      <c r="CB233" s="534"/>
      <c r="CC233" s="534"/>
      <c r="CD233" s="534"/>
      <c r="CE233" s="534"/>
      <c r="CF233" s="534"/>
      <c r="CG233" s="534"/>
      <c r="CH233" s="534"/>
      <c r="CI233" s="534"/>
      <c r="CJ233" s="534"/>
      <c r="CK233" s="534"/>
      <c r="CL233" s="534"/>
      <c r="CM233" s="534"/>
      <c r="CN233" s="534"/>
      <c r="CO233" s="534"/>
      <c r="CP233" s="534"/>
      <c r="CQ233" s="534"/>
      <c r="CR233" s="534"/>
      <c r="CS233" s="534"/>
      <c r="CT233" s="534"/>
      <c r="CU233" s="534"/>
      <c r="CV233" s="530">
        <f t="shared" si="68"/>
        <v>446241.33333333331</v>
      </c>
      <c r="CW233" s="530"/>
      <c r="CX233" s="530"/>
      <c r="CY233" s="530"/>
      <c r="CZ233" s="530"/>
      <c r="DA233" s="530"/>
      <c r="DB233" s="530"/>
      <c r="DC233" s="530"/>
      <c r="DD233" s="530"/>
      <c r="DE233" s="538"/>
    </row>
    <row r="234" spans="1:109" s="2" customFormat="1" ht="23.25" customHeight="1">
      <c r="A234" s="522" t="s">
        <v>1296</v>
      </c>
      <c r="B234" s="523"/>
      <c r="C234" s="523"/>
      <c r="D234" s="523"/>
      <c r="E234" s="523"/>
      <c r="F234" s="523"/>
      <c r="G234" s="523"/>
      <c r="H234" s="523"/>
      <c r="I234" s="523"/>
      <c r="J234" s="523"/>
      <c r="K234" s="523"/>
      <c r="L234" s="523"/>
      <c r="M234" s="523"/>
      <c r="N234" s="523"/>
      <c r="O234" s="523"/>
      <c r="P234" s="524" t="s">
        <v>1295</v>
      </c>
      <c r="Q234" s="524"/>
      <c r="R234" s="524"/>
      <c r="S234" s="524"/>
      <c r="T234" s="524"/>
      <c r="U234" s="524"/>
      <c r="V234" s="524"/>
      <c r="W234" s="524"/>
      <c r="X234" s="524"/>
      <c r="Y234" s="524"/>
      <c r="Z234" s="524"/>
      <c r="AA234" s="524"/>
      <c r="AB234" s="524"/>
      <c r="AC234" s="524"/>
      <c r="AD234" s="525">
        <v>503</v>
      </c>
      <c r="AE234" s="525"/>
      <c r="AF234" s="525"/>
      <c r="AG234" s="526">
        <v>1</v>
      </c>
      <c r="AH234" s="526"/>
      <c r="AI234" s="526"/>
      <c r="AJ234" s="526"/>
      <c r="AK234" s="527">
        <v>15450</v>
      </c>
      <c r="AL234" s="528"/>
      <c r="AM234" s="528"/>
      <c r="AN234" s="528"/>
      <c r="AO234" s="528"/>
      <c r="AP234" s="529"/>
      <c r="AQ234" s="530">
        <f t="shared" si="66"/>
        <v>185400</v>
      </c>
      <c r="AR234" s="530"/>
      <c r="AS234" s="530"/>
      <c r="AT234" s="530"/>
      <c r="AU234" s="530"/>
      <c r="AV234" s="530"/>
      <c r="AW234" s="530"/>
      <c r="AX234" s="530"/>
      <c r="AY234" s="531"/>
      <c r="AZ234" s="532"/>
      <c r="BA234" s="532"/>
      <c r="BB234" s="532"/>
      <c r="BC234" s="532"/>
      <c r="BD234" s="532"/>
      <c r="BE234" s="532"/>
      <c r="BF234" s="533"/>
      <c r="BG234" s="534">
        <v>3862</v>
      </c>
      <c r="BH234" s="534"/>
      <c r="BI234" s="534"/>
      <c r="BJ234" s="534"/>
      <c r="BK234" s="534"/>
      <c r="BL234" s="534"/>
      <c r="BM234" s="534"/>
      <c r="BN234" s="534"/>
      <c r="BO234" s="535">
        <f t="shared" si="67"/>
        <v>25750</v>
      </c>
      <c r="BP234" s="536"/>
      <c r="BQ234" s="536"/>
      <c r="BR234" s="536"/>
      <c r="BS234" s="536"/>
      <c r="BT234" s="536"/>
      <c r="BU234" s="536"/>
      <c r="BV234" s="537"/>
      <c r="BW234" s="534">
        <v>5000</v>
      </c>
      <c r="BX234" s="534"/>
      <c r="BY234" s="534"/>
      <c r="BZ234" s="534"/>
      <c r="CA234" s="534"/>
      <c r="CB234" s="534"/>
      <c r="CC234" s="534"/>
      <c r="CD234" s="534"/>
      <c r="CE234" s="534"/>
      <c r="CF234" s="534"/>
      <c r="CG234" s="534"/>
      <c r="CH234" s="534"/>
      <c r="CI234" s="534"/>
      <c r="CJ234" s="534"/>
      <c r="CK234" s="534"/>
      <c r="CL234" s="534"/>
      <c r="CM234" s="534"/>
      <c r="CN234" s="534"/>
      <c r="CO234" s="534"/>
      <c r="CP234" s="534"/>
      <c r="CQ234" s="534"/>
      <c r="CR234" s="534"/>
      <c r="CS234" s="534"/>
      <c r="CT234" s="534"/>
      <c r="CU234" s="534"/>
      <c r="CV234" s="530">
        <f t="shared" si="68"/>
        <v>220012</v>
      </c>
      <c r="CW234" s="530"/>
      <c r="CX234" s="530"/>
      <c r="CY234" s="530"/>
      <c r="CZ234" s="530"/>
      <c r="DA234" s="530"/>
      <c r="DB234" s="530"/>
      <c r="DC234" s="530"/>
      <c r="DD234" s="530"/>
      <c r="DE234" s="538"/>
    </row>
    <row r="235" spans="1:109" s="2" customFormat="1" ht="23.25" customHeight="1">
      <c r="A235" s="522" t="s">
        <v>1297</v>
      </c>
      <c r="B235" s="523"/>
      <c r="C235" s="523"/>
      <c r="D235" s="523"/>
      <c r="E235" s="523"/>
      <c r="F235" s="523"/>
      <c r="G235" s="523"/>
      <c r="H235" s="523"/>
      <c r="I235" s="523"/>
      <c r="J235" s="523"/>
      <c r="K235" s="523"/>
      <c r="L235" s="523"/>
      <c r="M235" s="523"/>
      <c r="N235" s="523"/>
      <c r="O235" s="523"/>
      <c r="P235" s="524" t="s">
        <v>1295</v>
      </c>
      <c r="Q235" s="524"/>
      <c r="R235" s="524"/>
      <c r="S235" s="524"/>
      <c r="T235" s="524"/>
      <c r="U235" s="524"/>
      <c r="V235" s="524"/>
      <c r="W235" s="524"/>
      <c r="X235" s="524"/>
      <c r="Y235" s="524"/>
      <c r="Z235" s="524"/>
      <c r="AA235" s="524"/>
      <c r="AB235" s="524"/>
      <c r="AC235" s="524"/>
      <c r="AD235" s="525">
        <v>503</v>
      </c>
      <c r="AE235" s="525"/>
      <c r="AF235" s="525"/>
      <c r="AG235" s="526">
        <v>1</v>
      </c>
      <c r="AH235" s="526"/>
      <c r="AI235" s="526"/>
      <c r="AJ235" s="526"/>
      <c r="AK235" s="527">
        <v>15450</v>
      </c>
      <c r="AL235" s="528"/>
      <c r="AM235" s="528"/>
      <c r="AN235" s="528"/>
      <c r="AO235" s="528"/>
      <c r="AP235" s="529"/>
      <c r="AQ235" s="530">
        <f t="shared" si="66"/>
        <v>185400</v>
      </c>
      <c r="AR235" s="530"/>
      <c r="AS235" s="530"/>
      <c r="AT235" s="530"/>
      <c r="AU235" s="530"/>
      <c r="AV235" s="530"/>
      <c r="AW235" s="530"/>
      <c r="AX235" s="530"/>
      <c r="AY235" s="531"/>
      <c r="AZ235" s="532"/>
      <c r="BA235" s="532"/>
      <c r="BB235" s="532"/>
      <c r="BC235" s="532"/>
      <c r="BD235" s="532"/>
      <c r="BE235" s="532"/>
      <c r="BF235" s="533"/>
      <c r="BG235" s="534">
        <v>3862</v>
      </c>
      <c r="BH235" s="534"/>
      <c r="BI235" s="534"/>
      <c r="BJ235" s="534"/>
      <c r="BK235" s="534"/>
      <c r="BL235" s="534"/>
      <c r="BM235" s="534"/>
      <c r="BN235" s="534"/>
      <c r="BO235" s="535">
        <f t="shared" si="67"/>
        <v>25750</v>
      </c>
      <c r="BP235" s="536"/>
      <c r="BQ235" s="536"/>
      <c r="BR235" s="536"/>
      <c r="BS235" s="536"/>
      <c r="BT235" s="536"/>
      <c r="BU235" s="536"/>
      <c r="BV235" s="537"/>
      <c r="BW235" s="534">
        <v>5000</v>
      </c>
      <c r="BX235" s="534"/>
      <c r="BY235" s="534"/>
      <c r="BZ235" s="534"/>
      <c r="CA235" s="534"/>
      <c r="CB235" s="534"/>
      <c r="CC235" s="534"/>
      <c r="CD235" s="534"/>
      <c r="CE235" s="534"/>
      <c r="CF235" s="534"/>
      <c r="CG235" s="534"/>
      <c r="CH235" s="534"/>
      <c r="CI235" s="534"/>
      <c r="CJ235" s="534"/>
      <c r="CK235" s="534"/>
      <c r="CL235" s="534"/>
      <c r="CM235" s="534"/>
      <c r="CN235" s="534"/>
      <c r="CO235" s="534"/>
      <c r="CP235" s="534"/>
      <c r="CQ235" s="534"/>
      <c r="CR235" s="534"/>
      <c r="CS235" s="534"/>
      <c r="CT235" s="534"/>
      <c r="CU235" s="534"/>
      <c r="CV235" s="530">
        <f t="shared" si="68"/>
        <v>220012</v>
      </c>
      <c r="CW235" s="530"/>
      <c r="CX235" s="530"/>
      <c r="CY235" s="530"/>
      <c r="CZ235" s="530"/>
      <c r="DA235" s="530"/>
      <c r="DB235" s="530"/>
      <c r="DC235" s="530"/>
      <c r="DD235" s="530"/>
      <c r="DE235" s="538"/>
    </row>
    <row r="236" spans="1:109" s="2" customFormat="1" ht="23.25" customHeight="1">
      <c r="A236" s="579" t="s">
        <v>1298</v>
      </c>
      <c r="B236" s="580"/>
      <c r="C236" s="580"/>
      <c r="D236" s="580"/>
      <c r="E236" s="580"/>
      <c r="F236" s="580"/>
      <c r="G236" s="580"/>
      <c r="H236" s="580"/>
      <c r="I236" s="580"/>
      <c r="J236" s="580"/>
      <c r="K236" s="580"/>
      <c r="L236" s="580"/>
      <c r="M236" s="580"/>
      <c r="N236" s="580"/>
      <c r="O236" s="581"/>
      <c r="P236" s="524" t="s">
        <v>1295</v>
      </c>
      <c r="Q236" s="524"/>
      <c r="R236" s="524"/>
      <c r="S236" s="524"/>
      <c r="T236" s="524"/>
      <c r="U236" s="524"/>
      <c r="V236" s="524"/>
      <c r="W236" s="524"/>
      <c r="X236" s="524"/>
      <c r="Y236" s="524"/>
      <c r="Z236" s="524"/>
      <c r="AA236" s="524"/>
      <c r="AB236" s="524"/>
      <c r="AC236" s="524"/>
      <c r="AD236" s="525">
        <v>503</v>
      </c>
      <c r="AE236" s="525"/>
      <c r="AF236" s="525"/>
      <c r="AG236" s="526">
        <v>1</v>
      </c>
      <c r="AH236" s="526"/>
      <c r="AI236" s="526"/>
      <c r="AJ236" s="526"/>
      <c r="AK236" s="527">
        <v>11416</v>
      </c>
      <c r="AL236" s="528"/>
      <c r="AM236" s="528"/>
      <c r="AN236" s="528"/>
      <c r="AO236" s="528"/>
      <c r="AP236" s="529"/>
      <c r="AQ236" s="530">
        <f t="shared" si="7"/>
        <v>136992</v>
      </c>
      <c r="AR236" s="530"/>
      <c r="AS236" s="530"/>
      <c r="AT236" s="530"/>
      <c r="AU236" s="530"/>
      <c r="AV236" s="530"/>
      <c r="AW236" s="530"/>
      <c r="AX236" s="530"/>
      <c r="AY236" s="531"/>
      <c r="AZ236" s="532"/>
      <c r="BA236" s="532"/>
      <c r="BB236" s="532"/>
      <c r="BC236" s="532"/>
      <c r="BD236" s="532"/>
      <c r="BE236" s="532"/>
      <c r="BF236" s="533"/>
      <c r="BG236" s="534">
        <v>2854</v>
      </c>
      <c r="BH236" s="534"/>
      <c r="BI236" s="534"/>
      <c r="BJ236" s="534"/>
      <c r="BK236" s="534"/>
      <c r="BL236" s="534"/>
      <c r="BM236" s="534"/>
      <c r="BN236" s="534"/>
      <c r="BO236" s="535">
        <f t="shared" si="9"/>
        <v>19026.666666666668</v>
      </c>
      <c r="BP236" s="536"/>
      <c r="BQ236" s="536"/>
      <c r="BR236" s="536"/>
      <c r="BS236" s="536"/>
      <c r="BT236" s="536"/>
      <c r="BU236" s="536"/>
      <c r="BV236" s="537"/>
      <c r="BW236" s="534">
        <v>5000</v>
      </c>
      <c r="BX236" s="534"/>
      <c r="BY236" s="534"/>
      <c r="BZ236" s="534"/>
      <c r="CA236" s="534"/>
      <c r="CB236" s="534"/>
      <c r="CC236" s="534"/>
      <c r="CD236" s="534"/>
      <c r="CE236" s="534"/>
      <c r="CF236" s="534"/>
      <c r="CG236" s="534"/>
      <c r="CH236" s="534"/>
      <c r="CI236" s="534"/>
      <c r="CJ236" s="534"/>
      <c r="CK236" s="534"/>
      <c r="CL236" s="534"/>
      <c r="CM236" s="534"/>
      <c r="CN236" s="534"/>
      <c r="CO236" s="534"/>
      <c r="CP236" s="534"/>
      <c r="CQ236" s="534"/>
      <c r="CR236" s="534"/>
      <c r="CS236" s="534"/>
      <c r="CT236" s="534"/>
      <c r="CU236" s="534"/>
      <c r="CV236" s="530">
        <f t="shared" si="8"/>
        <v>163872.66666666666</v>
      </c>
      <c r="CW236" s="530"/>
      <c r="CX236" s="530"/>
      <c r="CY236" s="530"/>
      <c r="CZ236" s="530"/>
      <c r="DA236" s="530"/>
      <c r="DB236" s="530"/>
      <c r="DC236" s="530"/>
      <c r="DD236" s="530"/>
      <c r="DE236" s="538"/>
    </row>
    <row r="237" spans="1:109" s="2" customFormat="1" ht="23.25" customHeight="1">
      <c r="A237" s="579" t="s">
        <v>1159</v>
      </c>
      <c r="B237" s="580"/>
      <c r="C237" s="580"/>
      <c r="D237" s="580"/>
      <c r="E237" s="580"/>
      <c r="F237" s="580"/>
      <c r="G237" s="580"/>
      <c r="H237" s="580"/>
      <c r="I237" s="580"/>
      <c r="J237" s="580"/>
      <c r="K237" s="580"/>
      <c r="L237" s="580"/>
      <c r="M237" s="580"/>
      <c r="N237" s="580"/>
      <c r="O237" s="581"/>
      <c r="P237" s="524" t="s">
        <v>1295</v>
      </c>
      <c r="Q237" s="524"/>
      <c r="R237" s="524"/>
      <c r="S237" s="524"/>
      <c r="T237" s="524"/>
      <c r="U237" s="524"/>
      <c r="V237" s="524"/>
      <c r="W237" s="524"/>
      <c r="X237" s="524"/>
      <c r="Y237" s="524"/>
      <c r="Z237" s="524"/>
      <c r="AA237" s="524"/>
      <c r="AB237" s="524"/>
      <c r="AC237" s="524"/>
      <c r="AD237" s="525">
        <v>503</v>
      </c>
      <c r="AE237" s="525"/>
      <c r="AF237" s="525"/>
      <c r="AG237" s="526">
        <v>1</v>
      </c>
      <c r="AH237" s="526"/>
      <c r="AI237" s="526"/>
      <c r="AJ237" s="526"/>
      <c r="AK237" s="527">
        <v>11968</v>
      </c>
      <c r="AL237" s="528"/>
      <c r="AM237" s="528"/>
      <c r="AN237" s="528"/>
      <c r="AO237" s="528"/>
      <c r="AP237" s="529"/>
      <c r="AQ237" s="596">
        <f t="shared" si="7"/>
        <v>143616</v>
      </c>
      <c r="AR237" s="596"/>
      <c r="AS237" s="596"/>
      <c r="AT237" s="596"/>
      <c r="AU237" s="596"/>
      <c r="AV237" s="596"/>
      <c r="AW237" s="596"/>
      <c r="AX237" s="596"/>
      <c r="AY237" s="531"/>
      <c r="AZ237" s="532"/>
      <c r="BA237" s="532"/>
      <c r="BB237" s="532"/>
      <c r="BC237" s="532"/>
      <c r="BD237" s="532"/>
      <c r="BE237" s="532"/>
      <c r="BF237" s="533"/>
      <c r="BG237" s="595">
        <v>2992</v>
      </c>
      <c r="BH237" s="595"/>
      <c r="BI237" s="595"/>
      <c r="BJ237" s="595"/>
      <c r="BK237" s="595"/>
      <c r="BL237" s="595"/>
      <c r="BM237" s="595"/>
      <c r="BN237" s="595"/>
      <c r="BO237" s="535">
        <f t="shared" si="9"/>
        <v>19946.666666666668</v>
      </c>
      <c r="BP237" s="536"/>
      <c r="BQ237" s="536"/>
      <c r="BR237" s="536"/>
      <c r="BS237" s="536"/>
      <c r="BT237" s="536"/>
      <c r="BU237" s="536"/>
      <c r="BV237" s="537"/>
      <c r="BW237" s="595">
        <v>5000</v>
      </c>
      <c r="BX237" s="595"/>
      <c r="BY237" s="595"/>
      <c r="BZ237" s="595"/>
      <c r="CA237" s="595"/>
      <c r="CB237" s="595"/>
      <c r="CC237" s="595"/>
      <c r="CD237" s="595"/>
      <c r="CE237" s="595"/>
      <c r="CF237" s="595"/>
      <c r="CG237" s="595"/>
      <c r="CH237" s="595"/>
      <c r="CI237" s="595"/>
      <c r="CJ237" s="595"/>
      <c r="CK237" s="595"/>
      <c r="CL237" s="595"/>
      <c r="CM237" s="595"/>
      <c r="CN237" s="595"/>
      <c r="CO237" s="595"/>
      <c r="CP237" s="595"/>
      <c r="CQ237" s="595"/>
      <c r="CR237" s="595"/>
      <c r="CS237" s="595"/>
      <c r="CT237" s="595"/>
      <c r="CU237" s="595"/>
      <c r="CV237" s="596">
        <f t="shared" si="8"/>
        <v>171554.66666666666</v>
      </c>
      <c r="CW237" s="596"/>
      <c r="CX237" s="596"/>
      <c r="CY237" s="596"/>
      <c r="CZ237" s="596"/>
      <c r="DA237" s="596"/>
      <c r="DB237" s="596"/>
      <c r="DC237" s="596"/>
      <c r="DD237" s="596"/>
      <c r="DE237" s="597"/>
    </row>
    <row r="238" spans="1:109" s="2" customFormat="1" ht="23.25" customHeight="1">
      <c r="A238" s="522" t="s">
        <v>1299</v>
      </c>
      <c r="B238" s="523"/>
      <c r="C238" s="523"/>
      <c r="D238" s="523"/>
      <c r="E238" s="523"/>
      <c r="F238" s="523"/>
      <c r="G238" s="523"/>
      <c r="H238" s="523"/>
      <c r="I238" s="523"/>
      <c r="J238" s="523"/>
      <c r="K238" s="523"/>
      <c r="L238" s="523"/>
      <c r="M238" s="523"/>
      <c r="N238" s="523"/>
      <c r="O238" s="523"/>
      <c r="P238" s="524" t="s">
        <v>1295</v>
      </c>
      <c r="Q238" s="524"/>
      <c r="R238" s="524"/>
      <c r="S238" s="524"/>
      <c r="T238" s="524"/>
      <c r="U238" s="524"/>
      <c r="V238" s="524"/>
      <c r="W238" s="524"/>
      <c r="X238" s="524"/>
      <c r="Y238" s="524"/>
      <c r="Z238" s="524"/>
      <c r="AA238" s="524"/>
      <c r="AB238" s="524"/>
      <c r="AC238" s="524"/>
      <c r="AD238" s="525">
        <v>503</v>
      </c>
      <c r="AE238" s="525"/>
      <c r="AF238" s="525"/>
      <c r="AG238" s="526">
        <v>2</v>
      </c>
      <c r="AH238" s="526"/>
      <c r="AI238" s="526"/>
      <c r="AJ238" s="526"/>
      <c r="AK238" s="527">
        <v>14712</v>
      </c>
      <c r="AL238" s="528"/>
      <c r="AM238" s="528"/>
      <c r="AN238" s="528"/>
      <c r="AO238" s="528"/>
      <c r="AP238" s="529"/>
      <c r="AQ238" s="530">
        <f t="shared" si="7"/>
        <v>353088</v>
      </c>
      <c r="AR238" s="530"/>
      <c r="AS238" s="530"/>
      <c r="AT238" s="530"/>
      <c r="AU238" s="530"/>
      <c r="AV238" s="530"/>
      <c r="AW238" s="530"/>
      <c r="AX238" s="530"/>
      <c r="AY238" s="531"/>
      <c r="AZ238" s="532"/>
      <c r="BA238" s="532"/>
      <c r="BB238" s="532"/>
      <c r="BC238" s="532"/>
      <c r="BD238" s="532"/>
      <c r="BE238" s="532"/>
      <c r="BF238" s="533"/>
      <c r="BG238" s="534">
        <v>7356</v>
      </c>
      <c r="BH238" s="534"/>
      <c r="BI238" s="534"/>
      <c r="BJ238" s="534"/>
      <c r="BK238" s="534"/>
      <c r="BL238" s="534"/>
      <c r="BM238" s="534"/>
      <c r="BN238" s="534"/>
      <c r="BO238" s="535">
        <f t="shared" si="9"/>
        <v>49040</v>
      </c>
      <c r="BP238" s="536"/>
      <c r="BQ238" s="536"/>
      <c r="BR238" s="536"/>
      <c r="BS238" s="536"/>
      <c r="BT238" s="536"/>
      <c r="BU238" s="536"/>
      <c r="BV238" s="537"/>
      <c r="BW238" s="534">
        <v>10000</v>
      </c>
      <c r="BX238" s="534"/>
      <c r="BY238" s="534"/>
      <c r="BZ238" s="534"/>
      <c r="CA238" s="534"/>
      <c r="CB238" s="534"/>
      <c r="CC238" s="534"/>
      <c r="CD238" s="534"/>
      <c r="CE238" s="534"/>
      <c r="CF238" s="534"/>
      <c r="CG238" s="534"/>
      <c r="CH238" s="534"/>
      <c r="CI238" s="534"/>
      <c r="CJ238" s="534"/>
      <c r="CK238" s="534"/>
      <c r="CL238" s="534"/>
      <c r="CM238" s="534"/>
      <c r="CN238" s="534"/>
      <c r="CO238" s="534"/>
      <c r="CP238" s="534"/>
      <c r="CQ238" s="534"/>
      <c r="CR238" s="534"/>
      <c r="CS238" s="534"/>
      <c r="CT238" s="534"/>
      <c r="CU238" s="534"/>
      <c r="CV238" s="530">
        <f t="shared" si="8"/>
        <v>419484</v>
      </c>
      <c r="CW238" s="530"/>
      <c r="CX238" s="530"/>
      <c r="CY238" s="530"/>
      <c r="CZ238" s="530"/>
      <c r="DA238" s="530"/>
      <c r="DB238" s="530"/>
      <c r="DC238" s="530"/>
      <c r="DD238" s="530"/>
      <c r="DE238" s="538"/>
    </row>
    <row r="239" spans="1:109" s="2" customFormat="1" ht="23.25" customHeight="1">
      <c r="A239" s="522" t="s">
        <v>1300</v>
      </c>
      <c r="B239" s="523"/>
      <c r="C239" s="523"/>
      <c r="D239" s="523"/>
      <c r="E239" s="523"/>
      <c r="F239" s="523"/>
      <c r="G239" s="523"/>
      <c r="H239" s="523"/>
      <c r="I239" s="523"/>
      <c r="J239" s="523"/>
      <c r="K239" s="523"/>
      <c r="L239" s="523"/>
      <c r="M239" s="523"/>
      <c r="N239" s="523"/>
      <c r="O239" s="523"/>
      <c r="P239" s="524" t="s">
        <v>1295</v>
      </c>
      <c r="Q239" s="524"/>
      <c r="R239" s="524"/>
      <c r="S239" s="524"/>
      <c r="T239" s="524"/>
      <c r="U239" s="524"/>
      <c r="V239" s="524"/>
      <c r="W239" s="524"/>
      <c r="X239" s="524"/>
      <c r="Y239" s="524"/>
      <c r="Z239" s="524"/>
      <c r="AA239" s="524"/>
      <c r="AB239" s="524"/>
      <c r="AC239" s="524"/>
      <c r="AD239" s="525">
        <v>503</v>
      </c>
      <c r="AE239" s="525"/>
      <c r="AF239" s="525"/>
      <c r="AG239" s="526">
        <v>4</v>
      </c>
      <c r="AH239" s="526"/>
      <c r="AI239" s="526"/>
      <c r="AJ239" s="526"/>
      <c r="AK239" s="527">
        <v>15450</v>
      </c>
      <c r="AL239" s="528"/>
      <c r="AM239" s="528"/>
      <c r="AN239" s="528"/>
      <c r="AO239" s="528"/>
      <c r="AP239" s="529"/>
      <c r="AQ239" s="530">
        <f t="shared" ref="AQ239" si="78">AG239*AK239*12</f>
        <v>741600</v>
      </c>
      <c r="AR239" s="530"/>
      <c r="AS239" s="530"/>
      <c r="AT239" s="530"/>
      <c r="AU239" s="530"/>
      <c r="AV239" s="530"/>
      <c r="AW239" s="530"/>
      <c r="AX239" s="530"/>
      <c r="AY239" s="531"/>
      <c r="AZ239" s="532"/>
      <c r="BA239" s="532"/>
      <c r="BB239" s="532"/>
      <c r="BC239" s="532"/>
      <c r="BD239" s="532"/>
      <c r="BE239" s="532"/>
      <c r="BF239" s="533"/>
      <c r="BG239" s="534">
        <v>15450</v>
      </c>
      <c r="BH239" s="534"/>
      <c r="BI239" s="534"/>
      <c r="BJ239" s="534"/>
      <c r="BK239" s="534"/>
      <c r="BL239" s="534"/>
      <c r="BM239" s="534"/>
      <c r="BN239" s="534"/>
      <c r="BO239" s="535">
        <f t="shared" si="9"/>
        <v>103000</v>
      </c>
      <c r="BP239" s="536"/>
      <c r="BQ239" s="536"/>
      <c r="BR239" s="536"/>
      <c r="BS239" s="536"/>
      <c r="BT239" s="536"/>
      <c r="BU239" s="536"/>
      <c r="BV239" s="537"/>
      <c r="BW239" s="534">
        <v>20000</v>
      </c>
      <c r="BX239" s="534"/>
      <c r="BY239" s="534"/>
      <c r="BZ239" s="534"/>
      <c r="CA239" s="534"/>
      <c r="CB239" s="534"/>
      <c r="CC239" s="534"/>
      <c r="CD239" s="534"/>
      <c r="CE239" s="534"/>
      <c r="CF239" s="534"/>
      <c r="CG239" s="534"/>
      <c r="CH239" s="534"/>
      <c r="CI239" s="534"/>
      <c r="CJ239" s="534"/>
      <c r="CK239" s="534"/>
      <c r="CL239" s="534"/>
      <c r="CM239" s="534"/>
      <c r="CN239" s="534"/>
      <c r="CO239" s="534"/>
      <c r="CP239" s="534"/>
      <c r="CQ239" s="534"/>
      <c r="CR239" s="534"/>
      <c r="CS239" s="534"/>
      <c r="CT239" s="534"/>
      <c r="CU239" s="534"/>
      <c r="CV239" s="530">
        <f t="shared" ref="CV239" si="79">SUM(AQ239:CU239)</f>
        <v>880050</v>
      </c>
      <c r="CW239" s="530"/>
      <c r="CX239" s="530"/>
      <c r="CY239" s="530"/>
      <c r="CZ239" s="530"/>
      <c r="DA239" s="530"/>
      <c r="DB239" s="530"/>
      <c r="DC239" s="530"/>
      <c r="DD239" s="530"/>
      <c r="DE239" s="538"/>
    </row>
    <row r="240" spans="1:109" s="2" customFormat="1" ht="23.25" customHeight="1">
      <c r="A240" s="522" t="s">
        <v>1301</v>
      </c>
      <c r="B240" s="523"/>
      <c r="C240" s="523"/>
      <c r="D240" s="523"/>
      <c r="E240" s="523"/>
      <c r="F240" s="523"/>
      <c r="G240" s="523"/>
      <c r="H240" s="523"/>
      <c r="I240" s="523"/>
      <c r="J240" s="523"/>
      <c r="K240" s="523"/>
      <c r="L240" s="523"/>
      <c r="M240" s="523"/>
      <c r="N240" s="523"/>
      <c r="O240" s="523"/>
      <c r="P240" s="524" t="s">
        <v>1295</v>
      </c>
      <c r="Q240" s="524"/>
      <c r="R240" s="524"/>
      <c r="S240" s="524"/>
      <c r="T240" s="524"/>
      <c r="U240" s="524"/>
      <c r="V240" s="524"/>
      <c r="W240" s="524"/>
      <c r="X240" s="524"/>
      <c r="Y240" s="524"/>
      <c r="Z240" s="524"/>
      <c r="AA240" s="524"/>
      <c r="AB240" s="524"/>
      <c r="AC240" s="524"/>
      <c r="AD240" s="525">
        <v>503</v>
      </c>
      <c r="AE240" s="525"/>
      <c r="AF240" s="525"/>
      <c r="AG240" s="526">
        <v>10</v>
      </c>
      <c r="AH240" s="526"/>
      <c r="AI240" s="526"/>
      <c r="AJ240" s="526"/>
      <c r="AK240" s="527">
        <v>11416</v>
      </c>
      <c r="AL240" s="528"/>
      <c r="AM240" s="528"/>
      <c r="AN240" s="528"/>
      <c r="AO240" s="528"/>
      <c r="AP240" s="529"/>
      <c r="AQ240" s="530">
        <f t="shared" ref="AQ240:AQ268" si="80">AG240*AK240*12</f>
        <v>1369920</v>
      </c>
      <c r="AR240" s="530"/>
      <c r="AS240" s="530"/>
      <c r="AT240" s="530"/>
      <c r="AU240" s="530"/>
      <c r="AV240" s="530"/>
      <c r="AW240" s="530"/>
      <c r="AX240" s="530"/>
      <c r="AY240" s="531"/>
      <c r="AZ240" s="532"/>
      <c r="BA240" s="532"/>
      <c r="BB240" s="532"/>
      <c r="BC240" s="532"/>
      <c r="BD240" s="532"/>
      <c r="BE240" s="532"/>
      <c r="BF240" s="533"/>
      <c r="BG240" s="534">
        <v>28540</v>
      </c>
      <c r="BH240" s="534"/>
      <c r="BI240" s="534"/>
      <c r="BJ240" s="534"/>
      <c r="BK240" s="534"/>
      <c r="BL240" s="534"/>
      <c r="BM240" s="534"/>
      <c r="BN240" s="534"/>
      <c r="BO240" s="535">
        <f t="shared" ref="BO240:BO268" si="81">AQ240/360*50</f>
        <v>190266.66666666669</v>
      </c>
      <c r="BP240" s="536"/>
      <c r="BQ240" s="536"/>
      <c r="BR240" s="536"/>
      <c r="BS240" s="536"/>
      <c r="BT240" s="536"/>
      <c r="BU240" s="536"/>
      <c r="BV240" s="537"/>
      <c r="BW240" s="534">
        <v>50000</v>
      </c>
      <c r="BX240" s="534"/>
      <c r="BY240" s="534"/>
      <c r="BZ240" s="534"/>
      <c r="CA240" s="534"/>
      <c r="CB240" s="534"/>
      <c r="CC240" s="534"/>
      <c r="CD240" s="534"/>
      <c r="CE240" s="534"/>
      <c r="CF240" s="534"/>
      <c r="CG240" s="534"/>
      <c r="CH240" s="534"/>
      <c r="CI240" s="534"/>
      <c r="CJ240" s="534"/>
      <c r="CK240" s="534"/>
      <c r="CL240" s="534"/>
      <c r="CM240" s="534"/>
      <c r="CN240" s="534"/>
      <c r="CO240" s="534"/>
      <c r="CP240" s="534"/>
      <c r="CQ240" s="534"/>
      <c r="CR240" s="534"/>
      <c r="CS240" s="534"/>
      <c r="CT240" s="534"/>
      <c r="CU240" s="534"/>
      <c r="CV240" s="530">
        <f t="shared" ref="CV240:CV268" si="82">SUM(AQ240:CU240)</f>
        <v>1638726.6666666667</v>
      </c>
      <c r="CW240" s="530"/>
      <c r="CX240" s="530"/>
      <c r="CY240" s="530"/>
      <c r="CZ240" s="530"/>
      <c r="DA240" s="530"/>
      <c r="DB240" s="530"/>
      <c r="DC240" s="530"/>
      <c r="DD240" s="530"/>
      <c r="DE240" s="538"/>
    </row>
    <row r="241" spans="1:109" s="2" customFormat="1" ht="23.25" customHeight="1">
      <c r="A241" s="522" t="s">
        <v>1300</v>
      </c>
      <c r="B241" s="523"/>
      <c r="C241" s="523"/>
      <c r="D241" s="523"/>
      <c r="E241" s="523"/>
      <c r="F241" s="523"/>
      <c r="G241" s="523"/>
      <c r="H241" s="523"/>
      <c r="I241" s="523"/>
      <c r="J241" s="523"/>
      <c r="K241" s="523"/>
      <c r="L241" s="523"/>
      <c r="M241" s="523"/>
      <c r="N241" s="523"/>
      <c r="O241" s="523"/>
      <c r="P241" s="524" t="s">
        <v>1295</v>
      </c>
      <c r="Q241" s="524"/>
      <c r="R241" s="524"/>
      <c r="S241" s="524"/>
      <c r="T241" s="524"/>
      <c r="U241" s="524"/>
      <c r="V241" s="524"/>
      <c r="W241" s="524"/>
      <c r="X241" s="524"/>
      <c r="Y241" s="524"/>
      <c r="Z241" s="524"/>
      <c r="AA241" s="524"/>
      <c r="AB241" s="524"/>
      <c r="AC241" s="524"/>
      <c r="AD241" s="525">
        <v>503</v>
      </c>
      <c r="AE241" s="525"/>
      <c r="AF241" s="525"/>
      <c r="AG241" s="526">
        <v>3</v>
      </c>
      <c r="AH241" s="526"/>
      <c r="AI241" s="526"/>
      <c r="AJ241" s="526"/>
      <c r="AK241" s="527">
        <v>11416</v>
      </c>
      <c r="AL241" s="528"/>
      <c r="AM241" s="528"/>
      <c r="AN241" s="528"/>
      <c r="AO241" s="528"/>
      <c r="AP241" s="529"/>
      <c r="AQ241" s="530">
        <f t="shared" si="80"/>
        <v>410976</v>
      </c>
      <c r="AR241" s="530"/>
      <c r="AS241" s="530"/>
      <c r="AT241" s="530"/>
      <c r="AU241" s="530"/>
      <c r="AV241" s="530"/>
      <c r="AW241" s="530"/>
      <c r="AX241" s="530"/>
      <c r="AY241" s="531"/>
      <c r="AZ241" s="532"/>
      <c r="BA241" s="532"/>
      <c r="BB241" s="532"/>
      <c r="BC241" s="532"/>
      <c r="BD241" s="532"/>
      <c r="BE241" s="532"/>
      <c r="BF241" s="533"/>
      <c r="BG241" s="534">
        <v>8562</v>
      </c>
      <c r="BH241" s="534"/>
      <c r="BI241" s="534"/>
      <c r="BJ241" s="534"/>
      <c r="BK241" s="534"/>
      <c r="BL241" s="534"/>
      <c r="BM241" s="534"/>
      <c r="BN241" s="534"/>
      <c r="BO241" s="535">
        <f t="shared" si="81"/>
        <v>57079.999999999993</v>
      </c>
      <c r="BP241" s="536"/>
      <c r="BQ241" s="536"/>
      <c r="BR241" s="536"/>
      <c r="BS241" s="536"/>
      <c r="BT241" s="536"/>
      <c r="BU241" s="536"/>
      <c r="BV241" s="537"/>
      <c r="BW241" s="534">
        <v>15000</v>
      </c>
      <c r="BX241" s="534"/>
      <c r="BY241" s="534"/>
      <c r="BZ241" s="534"/>
      <c r="CA241" s="534"/>
      <c r="CB241" s="534"/>
      <c r="CC241" s="534"/>
      <c r="CD241" s="534"/>
      <c r="CE241" s="534"/>
      <c r="CF241" s="534"/>
      <c r="CG241" s="534"/>
      <c r="CH241" s="534"/>
      <c r="CI241" s="534"/>
      <c r="CJ241" s="534"/>
      <c r="CK241" s="534"/>
      <c r="CL241" s="534"/>
      <c r="CM241" s="534"/>
      <c r="CN241" s="534"/>
      <c r="CO241" s="534"/>
      <c r="CP241" s="534"/>
      <c r="CQ241" s="534"/>
      <c r="CR241" s="534"/>
      <c r="CS241" s="534"/>
      <c r="CT241" s="534"/>
      <c r="CU241" s="534"/>
      <c r="CV241" s="530">
        <f t="shared" si="82"/>
        <v>491618</v>
      </c>
      <c r="CW241" s="530"/>
      <c r="CX241" s="530"/>
      <c r="CY241" s="530"/>
      <c r="CZ241" s="530"/>
      <c r="DA241" s="530"/>
      <c r="DB241" s="530"/>
      <c r="DC241" s="530"/>
      <c r="DD241" s="530"/>
      <c r="DE241" s="538"/>
    </row>
    <row r="242" spans="1:109" s="2" customFormat="1" ht="23.25" customHeight="1">
      <c r="A242" s="522" t="s">
        <v>1298</v>
      </c>
      <c r="B242" s="523"/>
      <c r="C242" s="523"/>
      <c r="D242" s="523"/>
      <c r="E242" s="523"/>
      <c r="F242" s="523"/>
      <c r="G242" s="523"/>
      <c r="H242" s="523"/>
      <c r="I242" s="523"/>
      <c r="J242" s="523"/>
      <c r="K242" s="523"/>
      <c r="L242" s="523"/>
      <c r="M242" s="523"/>
      <c r="N242" s="523"/>
      <c r="O242" s="523"/>
      <c r="P242" s="524" t="s">
        <v>1295</v>
      </c>
      <c r="Q242" s="524"/>
      <c r="R242" s="524"/>
      <c r="S242" s="524"/>
      <c r="T242" s="524"/>
      <c r="U242" s="524"/>
      <c r="V242" s="524"/>
      <c r="W242" s="524"/>
      <c r="X242" s="524"/>
      <c r="Y242" s="524"/>
      <c r="Z242" s="524"/>
      <c r="AA242" s="524"/>
      <c r="AB242" s="524"/>
      <c r="AC242" s="524"/>
      <c r="AD242" s="525">
        <v>503</v>
      </c>
      <c r="AE242" s="525"/>
      <c r="AF242" s="525"/>
      <c r="AG242" s="526">
        <v>1</v>
      </c>
      <c r="AH242" s="526"/>
      <c r="AI242" s="526"/>
      <c r="AJ242" s="526"/>
      <c r="AK242" s="527">
        <v>14240</v>
      </c>
      <c r="AL242" s="528"/>
      <c r="AM242" s="528"/>
      <c r="AN242" s="528"/>
      <c r="AO242" s="528"/>
      <c r="AP242" s="529"/>
      <c r="AQ242" s="530">
        <f t="shared" si="80"/>
        <v>170880</v>
      </c>
      <c r="AR242" s="530"/>
      <c r="AS242" s="530"/>
      <c r="AT242" s="530"/>
      <c r="AU242" s="530"/>
      <c r="AV242" s="530"/>
      <c r="AW242" s="530"/>
      <c r="AX242" s="530"/>
      <c r="AY242" s="531"/>
      <c r="AZ242" s="532"/>
      <c r="BA242" s="532"/>
      <c r="BB242" s="532"/>
      <c r="BC242" s="532"/>
      <c r="BD242" s="532"/>
      <c r="BE242" s="532"/>
      <c r="BF242" s="533"/>
      <c r="BG242" s="534">
        <v>3560</v>
      </c>
      <c r="BH242" s="534"/>
      <c r="BI242" s="534"/>
      <c r="BJ242" s="534"/>
      <c r="BK242" s="534"/>
      <c r="BL242" s="534"/>
      <c r="BM242" s="534"/>
      <c r="BN242" s="534"/>
      <c r="BO242" s="535">
        <f t="shared" si="81"/>
        <v>23733.333333333336</v>
      </c>
      <c r="BP242" s="536"/>
      <c r="BQ242" s="536"/>
      <c r="BR242" s="536"/>
      <c r="BS242" s="536"/>
      <c r="BT242" s="536"/>
      <c r="BU242" s="536"/>
      <c r="BV242" s="537"/>
      <c r="BW242" s="534">
        <v>5000</v>
      </c>
      <c r="BX242" s="534"/>
      <c r="BY242" s="534"/>
      <c r="BZ242" s="534"/>
      <c r="CA242" s="534"/>
      <c r="CB242" s="534"/>
      <c r="CC242" s="534"/>
      <c r="CD242" s="534"/>
      <c r="CE242" s="534"/>
      <c r="CF242" s="534"/>
      <c r="CG242" s="534"/>
      <c r="CH242" s="534"/>
      <c r="CI242" s="534"/>
      <c r="CJ242" s="534"/>
      <c r="CK242" s="534"/>
      <c r="CL242" s="534"/>
      <c r="CM242" s="534"/>
      <c r="CN242" s="534"/>
      <c r="CO242" s="534"/>
      <c r="CP242" s="534"/>
      <c r="CQ242" s="534"/>
      <c r="CR242" s="534"/>
      <c r="CS242" s="534"/>
      <c r="CT242" s="534"/>
      <c r="CU242" s="534"/>
      <c r="CV242" s="530">
        <f t="shared" si="82"/>
        <v>203173.33333333334</v>
      </c>
      <c r="CW242" s="530"/>
      <c r="CX242" s="530"/>
      <c r="CY242" s="530"/>
      <c r="CZ242" s="530"/>
      <c r="DA242" s="530"/>
      <c r="DB242" s="530"/>
      <c r="DC242" s="530"/>
      <c r="DD242" s="530"/>
      <c r="DE242" s="538"/>
    </row>
    <row r="243" spans="1:109" s="2" customFormat="1" ht="23.25" customHeight="1">
      <c r="A243" s="522" t="s">
        <v>1238</v>
      </c>
      <c r="B243" s="523"/>
      <c r="C243" s="523"/>
      <c r="D243" s="523"/>
      <c r="E243" s="523"/>
      <c r="F243" s="523"/>
      <c r="G243" s="523"/>
      <c r="H243" s="523"/>
      <c r="I243" s="523"/>
      <c r="J243" s="523"/>
      <c r="K243" s="523"/>
      <c r="L243" s="523"/>
      <c r="M243" s="523"/>
      <c r="N243" s="523"/>
      <c r="O243" s="523"/>
      <c r="P243" s="524" t="s">
        <v>1295</v>
      </c>
      <c r="Q243" s="524"/>
      <c r="R243" s="524"/>
      <c r="S243" s="524"/>
      <c r="T243" s="524"/>
      <c r="U243" s="524"/>
      <c r="V243" s="524"/>
      <c r="W243" s="524"/>
      <c r="X243" s="524"/>
      <c r="Y243" s="524"/>
      <c r="Z243" s="524"/>
      <c r="AA243" s="524"/>
      <c r="AB243" s="524"/>
      <c r="AC243" s="524"/>
      <c r="AD243" s="525">
        <v>503</v>
      </c>
      <c r="AE243" s="525"/>
      <c r="AF243" s="525"/>
      <c r="AG243" s="526">
        <v>1</v>
      </c>
      <c r="AH243" s="526"/>
      <c r="AI243" s="526"/>
      <c r="AJ243" s="526"/>
      <c r="AK243" s="527">
        <v>16092</v>
      </c>
      <c r="AL243" s="528"/>
      <c r="AM243" s="528"/>
      <c r="AN243" s="528"/>
      <c r="AO243" s="528"/>
      <c r="AP243" s="529"/>
      <c r="AQ243" s="530">
        <f t="shared" si="80"/>
        <v>193104</v>
      </c>
      <c r="AR243" s="530"/>
      <c r="AS243" s="530"/>
      <c r="AT243" s="530"/>
      <c r="AU243" s="530"/>
      <c r="AV243" s="530"/>
      <c r="AW243" s="530"/>
      <c r="AX243" s="530"/>
      <c r="AY243" s="531"/>
      <c r="AZ243" s="532"/>
      <c r="BA243" s="532"/>
      <c r="BB243" s="532"/>
      <c r="BC243" s="532"/>
      <c r="BD243" s="532"/>
      <c r="BE243" s="532"/>
      <c r="BF243" s="533"/>
      <c r="BG243" s="534">
        <v>4024</v>
      </c>
      <c r="BH243" s="534"/>
      <c r="BI243" s="534"/>
      <c r="BJ243" s="534"/>
      <c r="BK243" s="534"/>
      <c r="BL243" s="534"/>
      <c r="BM243" s="534"/>
      <c r="BN243" s="534"/>
      <c r="BO243" s="535">
        <f t="shared" si="81"/>
        <v>26820</v>
      </c>
      <c r="BP243" s="536"/>
      <c r="BQ243" s="536"/>
      <c r="BR243" s="536"/>
      <c r="BS243" s="536"/>
      <c r="BT243" s="536"/>
      <c r="BU243" s="536"/>
      <c r="BV243" s="537"/>
      <c r="BW243" s="534">
        <v>5000</v>
      </c>
      <c r="BX243" s="534"/>
      <c r="BY243" s="534"/>
      <c r="BZ243" s="534"/>
      <c r="CA243" s="534"/>
      <c r="CB243" s="534"/>
      <c r="CC243" s="534"/>
      <c r="CD243" s="534"/>
      <c r="CE243" s="534"/>
      <c r="CF243" s="534"/>
      <c r="CG243" s="534"/>
      <c r="CH243" s="534"/>
      <c r="CI243" s="534"/>
      <c r="CJ243" s="534"/>
      <c r="CK243" s="534"/>
      <c r="CL243" s="534"/>
      <c r="CM243" s="534"/>
      <c r="CN243" s="534"/>
      <c r="CO243" s="534"/>
      <c r="CP243" s="534"/>
      <c r="CQ243" s="534"/>
      <c r="CR243" s="534"/>
      <c r="CS243" s="534"/>
      <c r="CT243" s="534"/>
      <c r="CU243" s="534"/>
      <c r="CV243" s="530">
        <f t="shared" si="82"/>
        <v>228948</v>
      </c>
      <c r="CW243" s="530"/>
      <c r="CX243" s="530"/>
      <c r="CY243" s="530"/>
      <c r="CZ243" s="530"/>
      <c r="DA243" s="530"/>
      <c r="DB243" s="530"/>
      <c r="DC243" s="530"/>
      <c r="DD243" s="530"/>
      <c r="DE243" s="538"/>
    </row>
    <row r="244" spans="1:109" s="2" customFormat="1" ht="23.25" customHeight="1">
      <c r="A244" s="522" t="s">
        <v>1300</v>
      </c>
      <c r="B244" s="523"/>
      <c r="C244" s="523"/>
      <c r="D244" s="523"/>
      <c r="E244" s="523"/>
      <c r="F244" s="523"/>
      <c r="G244" s="523"/>
      <c r="H244" s="523"/>
      <c r="I244" s="523"/>
      <c r="J244" s="523"/>
      <c r="K244" s="523"/>
      <c r="L244" s="523"/>
      <c r="M244" s="523"/>
      <c r="N244" s="523"/>
      <c r="O244" s="523"/>
      <c r="P244" s="524" t="s">
        <v>1295</v>
      </c>
      <c r="Q244" s="524"/>
      <c r="R244" s="524"/>
      <c r="S244" s="524"/>
      <c r="T244" s="524"/>
      <c r="U244" s="524"/>
      <c r="V244" s="524"/>
      <c r="W244" s="524"/>
      <c r="X244" s="524"/>
      <c r="Y244" s="524"/>
      <c r="Z244" s="524"/>
      <c r="AA244" s="524"/>
      <c r="AB244" s="524"/>
      <c r="AC244" s="524"/>
      <c r="AD244" s="525">
        <v>503</v>
      </c>
      <c r="AE244" s="525"/>
      <c r="AF244" s="525"/>
      <c r="AG244" s="526">
        <v>1</v>
      </c>
      <c r="AH244" s="526"/>
      <c r="AI244" s="526"/>
      <c r="AJ244" s="526"/>
      <c r="AK244" s="527">
        <v>9694</v>
      </c>
      <c r="AL244" s="528"/>
      <c r="AM244" s="528"/>
      <c r="AN244" s="528"/>
      <c r="AO244" s="528"/>
      <c r="AP244" s="529"/>
      <c r="AQ244" s="530">
        <f t="shared" si="80"/>
        <v>116328</v>
      </c>
      <c r="AR244" s="530"/>
      <c r="AS244" s="530"/>
      <c r="AT244" s="530"/>
      <c r="AU244" s="530"/>
      <c r="AV244" s="530"/>
      <c r="AW244" s="530"/>
      <c r="AX244" s="530"/>
      <c r="AY244" s="531"/>
      <c r="AZ244" s="532"/>
      <c r="BA244" s="532"/>
      <c r="BB244" s="532"/>
      <c r="BC244" s="532"/>
      <c r="BD244" s="532"/>
      <c r="BE244" s="532"/>
      <c r="BF244" s="533"/>
      <c r="BG244" s="534">
        <v>2424</v>
      </c>
      <c r="BH244" s="534"/>
      <c r="BI244" s="534"/>
      <c r="BJ244" s="534"/>
      <c r="BK244" s="534"/>
      <c r="BL244" s="534"/>
      <c r="BM244" s="534"/>
      <c r="BN244" s="534"/>
      <c r="BO244" s="535">
        <f t="shared" si="81"/>
        <v>16156.666666666666</v>
      </c>
      <c r="BP244" s="536"/>
      <c r="BQ244" s="536"/>
      <c r="BR244" s="536"/>
      <c r="BS244" s="536"/>
      <c r="BT244" s="536"/>
      <c r="BU244" s="536"/>
      <c r="BV244" s="537"/>
      <c r="BW244" s="534">
        <v>5000</v>
      </c>
      <c r="BX244" s="534"/>
      <c r="BY244" s="534"/>
      <c r="BZ244" s="534"/>
      <c r="CA244" s="534"/>
      <c r="CB244" s="534"/>
      <c r="CC244" s="534"/>
      <c r="CD244" s="534"/>
      <c r="CE244" s="534"/>
      <c r="CF244" s="534"/>
      <c r="CG244" s="534"/>
      <c r="CH244" s="534"/>
      <c r="CI244" s="534"/>
      <c r="CJ244" s="534"/>
      <c r="CK244" s="534"/>
      <c r="CL244" s="534"/>
      <c r="CM244" s="534"/>
      <c r="CN244" s="534"/>
      <c r="CO244" s="534"/>
      <c r="CP244" s="534"/>
      <c r="CQ244" s="534"/>
      <c r="CR244" s="534"/>
      <c r="CS244" s="534"/>
      <c r="CT244" s="534"/>
      <c r="CU244" s="534"/>
      <c r="CV244" s="530">
        <f t="shared" si="82"/>
        <v>139908.66666666666</v>
      </c>
      <c r="CW244" s="530"/>
      <c r="CX244" s="530"/>
      <c r="CY244" s="530"/>
      <c r="CZ244" s="530"/>
      <c r="DA244" s="530"/>
      <c r="DB244" s="530"/>
      <c r="DC244" s="530"/>
      <c r="DD244" s="530"/>
      <c r="DE244" s="538"/>
    </row>
    <row r="245" spans="1:109" s="2" customFormat="1" ht="23.25" customHeight="1">
      <c r="A245" s="522" t="s">
        <v>1300</v>
      </c>
      <c r="B245" s="523"/>
      <c r="C245" s="523"/>
      <c r="D245" s="523"/>
      <c r="E245" s="523"/>
      <c r="F245" s="523"/>
      <c r="G245" s="523"/>
      <c r="H245" s="523"/>
      <c r="I245" s="523"/>
      <c r="J245" s="523"/>
      <c r="K245" s="523"/>
      <c r="L245" s="523"/>
      <c r="M245" s="523"/>
      <c r="N245" s="523"/>
      <c r="O245" s="523"/>
      <c r="P245" s="524" t="s">
        <v>1295</v>
      </c>
      <c r="Q245" s="524"/>
      <c r="R245" s="524"/>
      <c r="S245" s="524"/>
      <c r="T245" s="524"/>
      <c r="U245" s="524"/>
      <c r="V245" s="524"/>
      <c r="W245" s="524"/>
      <c r="X245" s="524"/>
      <c r="Y245" s="524"/>
      <c r="Z245" s="524"/>
      <c r="AA245" s="524"/>
      <c r="AB245" s="524"/>
      <c r="AC245" s="524"/>
      <c r="AD245" s="525">
        <v>503</v>
      </c>
      <c r="AE245" s="525"/>
      <c r="AF245" s="525"/>
      <c r="AG245" s="526">
        <v>5</v>
      </c>
      <c r="AH245" s="526"/>
      <c r="AI245" s="526"/>
      <c r="AJ245" s="526"/>
      <c r="AK245" s="527">
        <v>10326</v>
      </c>
      <c r="AL245" s="528"/>
      <c r="AM245" s="528"/>
      <c r="AN245" s="528"/>
      <c r="AO245" s="528"/>
      <c r="AP245" s="529"/>
      <c r="AQ245" s="530">
        <f t="shared" si="80"/>
        <v>619560</v>
      </c>
      <c r="AR245" s="530"/>
      <c r="AS245" s="530"/>
      <c r="AT245" s="530"/>
      <c r="AU245" s="530"/>
      <c r="AV245" s="530"/>
      <c r="AW245" s="530"/>
      <c r="AX245" s="530"/>
      <c r="AY245" s="531"/>
      <c r="AZ245" s="532"/>
      <c r="BA245" s="532"/>
      <c r="BB245" s="532"/>
      <c r="BC245" s="532"/>
      <c r="BD245" s="532"/>
      <c r="BE245" s="532"/>
      <c r="BF245" s="533"/>
      <c r="BG245" s="534">
        <v>12908</v>
      </c>
      <c r="BH245" s="534"/>
      <c r="BI245" s="534"/>
      <c r="BJ245" s="534"/>
      <c r="BK245" s="534"/>
      <c r="BL245" s="534"/>
      <c r="BM245" s="534"/>
      <c r="BN245" s="534"/>
      <c r="BO245" s="535">
        <f t="shared" si="81"/>
        <v>86050</v>
      </c>
      <c r="BP245" s="536"/>
      <c r="BQ245" s="536"/>
      <c r="BR245" s="536"/>
      <c r="BS245" s="536"/>
      <c r="BT245" s="536"/>
      <c r="BU245" s="536"/>
      <c r="BV245" s="537"/>
      <c r="BW245" s="534">
        <v>25000</v>
      </c>
      <c r="BX245" s="534"/>
      <c r="BY245" s="534"/>
      <c r="BZ245" s="534"/>
      <c r="CA245" s="534"/>
      <c r="CB245" s="534"/>
      <c r="CC245" s="534"/>
      <c r="CD245" s="534"/>
      <c r="CE245" s="534"/>
      <c r="CF245" s="534"/>
      <c r="CG245" s="534"/>
      <c r="CH245" s="534"/>
      <c r="CI245" s="534"/>
      <c r="CJ245" s="534"/>
      <c r="CK245" s="534"/>
      <c r="CL245" s="534"/>
      <c r="CM245" s="534"/>
      <c r="CN245" s="534"/>
      <c r="CO245" s="534"/>
      <c r="CP245" s="534"/>
      <c r="CQ245" s="534"/>
      <c r="CR245" s="534"/>
      <c r="CS245" s="534"/>
      <c r="CT245" s="534"/>
      <c r="CU245" s="534"/>
      <c r="CV245" s="530">
        <f t="shared" si="82"/>
        <v>743518</v>
      </c>
      <c r="CW245" s="530"/>
      <c r="CX245" s="530"/>
      <c r="CY245" s="530"/>
      <c r="CZ245" s="530"/>
      <c r="DA245" s="530"/>
      <c r="DB245" s="530"/>
      <c r="DC245" s="530"/>
      <c r="DD245" s="530"/>
      <c r="DE245" s="538"/>
    </row>
    <row r="246" spans="1:109" s="2" customFormat="1" ht="23.25" customHeight="1">
      <c r="A246" s="522" t="s">
        <v>1300</v>
      </c>
      <c r="B246" s="523"/>
      <c r="C246" s="523"/>
      <c r="D246" s="523"/>
      <c r="E246" s="523"/>
      <c r="F246" s="523"/>
      <c r="G246" s="523"/>
      <c r="H246" s="523"/>
      <c r="I246" s="523"/>
      <c r="J246" s="523"/>
      <c r="K246" s="523"/>
      <c r="L246" s="523"/>
      <c r="M246" s="523"/>
      <c r="N246" s="523"/>
      <c r="O246" s="523"/>
      <c r="P246" s="524" t="s">
        <v>1295</v>
      </c>
      <c r="Q246" s="524"/>
      <c r="R246" s="524"/>
      <c r="S246" s="524"/>
      <c r="T246" s="524"/>
      <c r="U246" s="524"/>
      <c r="V246" s="524"/>
      <c r="W246" s="524"/>
      <c r="X246" s="524"/>
      <c r="Y246" s="524"/>
      <c r="Z246" s="524"/>
      <c r="AA246" s="524"/>
      <c r="AB246" s="524"/>
      <c r="AC246" s="524"/>
      <c r="AD246" s="525">
        <v>503</v>
      </c>
      <c r="AE246" s="525"/>
      <c r="AF246" s="525"/>
      <c r="AG246" s="526">
        <v>11</v>
      </c>
      <c r="AH246" s="526"/>
      <c r="AI246" s="526"/>
      <c r="AJ246" s="526"/>
      <c r="AK246" s="527">
        <v>9650</v>
      </c>
      <c r="AL246" s="528"/>
      <c r="AM246" s="528"/>
      <c r="AN246" s="528"/>
      <c r="AO246" s="528"/>
      <c r="AP246" s="529"/>
      <c r="AQ246" s="530">
        <f t="shared" si="80"/>
        <v>1273800</v>
      </c>
      <c r="AR246" s="530"/>
      <c r="AS246" s="530"/>
      <c r="AT246" s="530"/>
      <c r="AU246" s="530"/>
      <c r="AV246" s="530"/>
      <c r="AW246" s="530"/>
      <c r="AX246" s="530"/>
      <c r="AY246" s="531"/>
      <c r="AZ246" s="532"/>
      <c r="BA246" s="532"/>
      <c r="BB246" s="532"/>
      <c r="BC246" s="532"/>
      <c r="BD246" s="532"/>
      <c r="BE246" s="532"/>
      <c r="BF246" s="533"/>
      <c r="BG246" s="534">
        <v>26538</v>
      </c>
      <c r="BH246" s="534"/>
      <c r="BI246" s="534"/>
      <c r="BJ246" s="534"/>
      <c r="BK246" s="534"/>
      <c r="BL246" s="534"/>
      <c r="BM246" s="534"/>
      <c r="BN246" s="534"/>
      <c r="BO246" s="535">
        <f t="shared" si="81"/>
        <v>176916.66666666669</v>
      </c>
      <c r="BP246" s="536"/>
      <c r="BQ246" s="536"/>
      <c r="BR246" s="536"/>
      <c r="BS246" s="536"/>
      <c r="BT246" s="536"/>
      <c r="BU246" s="536"/>
      <c r="BV246" s="537"/>
      <c r="BW246" s="534">
        <v>55000</v>
      </c>
      <c r="BX246" s="534"/>
      <c r="BY246" s="534"/>
      <c r="BZ246" s="534"/>
      <c r="CA246" s="534"/>
      <c r="CB246" s="534"/>
      <c r="CC246" s="534"/>
      <c r="CD246" s="534"/>
      <c r="CE246" s="534"/>
      <c r="CF246" s="534"/>
      <c r="CG246" s="534"/>
      <c r="CH246" s="534"/>
      <c r="CI246" s="534"/>
      <c r="CJ246" s="534"/>
      <c r="CK246" s="534"/>
      <c r="CL246" s="534"/>
      <c r="CM246" s="534"/>
      <c r="CN246" s="534"/>
      <c r="CO246" s="534"/>
      <c r="CP246" s="534"/>
      <c r="CQ246" s="534"/>
      <c r="CR246" s="534"/>
      <c r="CS246" s="534"/>
      <c r="CT246" s="534"/>
      <c r="CU246" s="534"/>
      <c r="CV246" s="530">
        <f t="shared" si="82"/>
        <v>1532254.6666666667</v>
      </c>
      <c r="CW246" s="530"/>
      <c r="CX246" s="530"/>
      <c r="CY246" s="530"/>
      <c r="CZ246" s="530"/>
      <c r="DA246" s="530"/>
      <c r="DB246" s="530"/>
      <c r="DC246" s="530"/>
      <c r="DD246" s="530"/>
      <c r="DE246" s="538"/>
    </row>
    <row r="247" spans="1:109" s="2" customFormat="1" ht="23.25" customHeight="1">
      <c r="A247" s="522" t="s">
        <v>1168</v>
      </c>
      <c r="B247" s="523"/>
      <c r="C247" s="523"/>
      <c r="D247" s="523"/>
      <c r="E247" s="523"/>
      <c r="F247" s="523"/>
      <c r="G247" s="523"/>
      <c r="H247" s="523"/>
      <c r="I247" s="523"/>
      <c r="J247" s="523"/>
      <c r="K247" s="523"/>
      <c r="L247" s="523"/>
      <c r="M247" s="523"/>
      <c r="N247" s="523"/>
      <c r="O247" s="523"/>
      <c r="P247" s="524" t="s">
        <v>1303</v>
      </c>
      <c r="Q247" s="524"/>
      <c r="R247" s="524"/>
      <c r="S247" s="524"/>
      <c r="T247" s="524"/>
      <c r="U247" s="524"/>
      <c r="V247" s="524"/>
      <c r="W247" s="524"/>
      <c r="X247" s="524"/>
      <c r="Y247" s="524"/>
      <c r="Z247" s="524"/>
      <c r="AA247" s="524"/>
      <c r="AB247" s="524"/>
      <c r="AC247" s="524"/>
      <c r="AD247" s="525">
        <v>503</v>
      </c>
      <c r="AE247" s="525"/>
      <c r="AF247" s="525"/>
      <c r="AG247" s="526">
        <v>1</v>
      </c>
      <c r="AH247" s="526"/>
      <c r="AI247" s="526"/>
      <c r="AJ247" s="526"/>
      <c r="AK247" s="527">
        <v>15402</v>
      </c>
      <c r="AL247" s="528"/>
      <c r="AM247" s="528"/>
      <c r="AN247" s="528"/>
      <c r="AO247" s="528"/>
      <c r="AP247" s="529"/>
      <c r="AQ247" s="530">
        <f t="shared" si="80"/>
        <v>184824</v>
      </c>
      <c r="AR247" s="530"/>
      <c r="AS247" s="530"/>
      <c r="AT247" s="530"/>
      <c r="AU247" s="530"/>
      <c r="AV247" s="530"/>
      <c r="AW247" s="530"/>
      <c r="AX247" s="530"/>
      <c r="AY247" s="531"/>
      <c r="AZ247" s="532"/>
      <c r="BA247" s="532"/>
      <c r="BB247" s="532"/>
      <c r="BC247" s="532"/>
      <c r="BD247" s="532"/>
      <c r="BE247" s="532"/>
      <c r="BF247" s="533"/>
      <c r="BG247" s="534">
        <v>3850</v>
      </c>
      <c r="BH247" s="534"/>
      <c r="BI247" s="534"/>
      <c r="BJ247" s="534"/>
      <c r="BK247" s="534"/>
      <c r="BL247" s="534"/>
      <c r="BM247" s="534"/>
      <c r="BN247" s="534"/>
      <c r="BO247" s="535">
        <f t="shared" si="81"/>
        <v>25670</v>
      </c>
      <c r="BP247" s="536"/>
      <c r="BQ247" s="536"/>
      <c r="BR247" s="536"/>
      <c r="BS247" s="536"/>
      <c r="BT247" s="536"/>
      <c r="BU247" s="536"/>
      <c r="BV247" s="537"/>
      <c r="BW247" s="534">
        <v>5000</v>
      </c>
      <c r="BX247" s="534"/>
      <c r="BY247" s="534"/>
      <c r="BZ247" s="534"/>
      <c r="CA247" s="534"/>
      <c r="CB247" s="534"/>
      <c r="CC247" s="534"/>
      <c r="CD247" s="534"/>
      <c r="CE247" s="534"/>
      <c r="CF247" s="534"/>
      <c r="CG247" s="534"/>
      <c r="CH247" s="534"/>
      <c r="CI247" s="534"/>
      <c r="CJ247" s="534"/>
      <c r="CK247" s="534"/>
      <c r="CL247" s="534"/>
      <c r="CM247" s="534"/>
      <c r="CN247" s="534"/>
      <c r="CO247" s="534"/>
      <c r="CP247" s="534"/>
      <c r="CQ247" s="534"/>
      <c r="CR247" s="534"/>
      <c r="CS247" s="534"/>
      <c r="CT247" s="534"/>
      <c r="CU247" s="534"/>
      <c r="CV247" s="530">
        <f t="shared" si="82"/>
        <v>219344</v>
      </c>
      <c r="CW247" s="530"/>
      <c r="CX247" s="530"/>
      <c r="CY247" s="530"/>
      <c r="CZ247" s="530"/>
      <c r="DA247" s="530"/>
      <c r="DB247" s="530"/>
      <c r="DC247" s="530"/>
      <c r="DD247" s="530"/>
      <c r="DE247" s="538"/>
    </row>
    <row r="248" spans="1:109" s="2" customFormat="1" ht="23.25" customHeight="1">
      <c r="A248" s="522" t="s">
        <v>1304</v>
      </c>
      <c r="B248" s="523"/>
      <c r="C248" s="523"/>
      <c r="D248" s="523"/>
      <c r="E248" s="523"/>
      <c r="F248" s="523"/>
      <c r="G248" s="523"/>
      <c r="H248" s="523"/>
      <c r="I248" s="523"/>
      <c r="J248" s="523"/>
      <c r="K248" s="523"/>
      <c r="L248" s="523"/>
      <c r="M248" s="523"/>
      <c r="N248" s="523"/>
      <c r="O248" s="523"/>
      <c r="P248" s="524" t="s">
        <v>1303</v>
      </c>
      <c r="Q248" s="524"/>
      <c r="R248" s="524"/>
      <c r="S248" s="524"/>
      <c r="T248" s="524"/>
      <c r="U248" s="524"/>
      <c r="V248" s="524"/>
      <c r="W248" s="524"/>
      <c r="X248" s="524"/>
      <c r="Y248" s="524"/>
      <c r="Z248" s="524"/>
      <c r="AA248" s="524"/>
      <c r="AB248" s="524"/>
      <c r="AC248" s="524"/>
      <c r="AD248" s="525">
        <v>503</v>
      </c>
      <c r="AE248" s="525"/>
      <c r="AF248" s="525"/>
      <c r="AG248" s="526">
        <v>3</v>
      </c>
      <c r="AH248" s="526"/>
      <c r="AI248" s="526"/>
      <c r="AJ248" s="526"/>
      <c r="AK248" s="527">
        <v>10326</v>
      </c>
      <c r="AL248" s="528"/>
      <c r="AM248" s="528"/>
      <c r="AN248" s="528"/>
      <c r="AO248" s="528"/>
      <c r="AP248" s="529"/>
      <c r="AQ248" s="530">
        <f t="shared" si="80"/>
        <v>371736</v>
      </c>
      <c r="AR248" s="530"/>
      <c r="AS248" s="530"/>
      <c r="AT248" s="530"/>
      <c r="AU248" s="530"/>
      <c r="AV248" s="530"/>
      <c r="AW248" s="530"/>
      <c r="AX248" s="530"/>
      <c r="AY248" s="531"/>
      <c r="AZ248" s="532"/>
      <c r="BA248" s="532"/>
      <c r="BB248" s="532"/>
      <c r="BC248" s="532"/>
      <c r="BD248" s="532"/>
      <c r="BE248" s="532"/>
      <c r="BF248" s="533"/>
      <c r="BG248" s="534">
        <v>7744</v>
      </c>
      <c r="BH248" s="534"/>
      <c r="BI248" s="534"/>
      <c r="BJ248" s="534"/>
      <c r="BK248" s="534"/>
      <c r="BL248" s="534"/>
      <c r="BM248" s="534"/>
      <c r="BN248" s="534"/>
      <c r="BO248" s="535">
        <f t="shared" si="81"/>
        <v>51629.999999999993</v>
      </c>
      <c r="BP248" s="536"/>
      <c r="BQ248" s="536"/>
      <c r="BR248" s="536"/>
      <c r="BS248" s="536"/>
      <c r="BT248" s="536"/>
      <c r="BU248" s="536"/>
      <c r="BV248" s="537"/>
      <c r="BW248" s="534">
        <v>15000</v>
      </c>
      <c r="BX248" s="534"/>
      <c r="BY248" s="534"/>
      <c r="BZ248" s="534"/>
      <c r="CA248" s="534"/>
      <c r="CB248" s="534"/>
      <c r="CC248" s="534"/>
      <c r="CD248" s="534"/>
      <c r="CE248" s="534"/>
      <c r="CF248" s="534"/>
      <c r="CG248" s="534"/>
      <c r="CH248" s="534"/>
      <c r="CI248" s="534"/>
      <c r="CJ248" s="534"/>
      <c r="CK248" s="534"/>
      <c r="CL248" s="534"/>
      <c r="CM248" s="534"/>
      <c r="CN248" s="534"/>
      <c r="CO248" s="534"/>
      <c r="CP248" s="534"/>
      <c r="CQ248" s="534"/>
      <c r="CR248" s="534"/>
      <c r="CS248" s="534"/>
      <c r="CT248" s="534"/>
      <c r="CU248" s="534"/>
      <c r="CV248" s="530">
        <f t="shared" si="82"/>
        <v>446110</v>
      </c>
      <c r="CW248" s="530"/>
      <c r="CX248" s="530"/>
      <c r="CY248" s="530"/>
      <c r="CZ248" s="530"/>
      <c r="DA248" s="530"/>
      <c r="DB248" s="530"/>
      <c r="DC248" s="530"/>
      <c r="DD248" s="530"/>
      <c r="DE248" s="538"/>
    </row>
    <row r="249" spans="1:109" s="2" customFormat="1" ht="23.25" customHeight="1">
      <c r="A249" s="522" t="s">
        <v>1304</v>
      </c>
      <c r="B249" s="523"/>
      <c r="C249" s="523"/>
      <c r="D249" s="523"/>
      <c r="E249" s="523"/>
      <c r="F249" s="523"/>
      <c r="G249" s="523"/>
      <c r="H249" s="523"/>
      <c r="I249" s="523"/>
      <c r="J249" s="523"/>
      <c r="K249" s="523"/>
      <c r="L249" s="523"/>
      <c r="M249" s="523"/>
      <c r="N249" s="523"/>
      <c r="O249" s="523"/>
      <c r="P249" s="524" t="s">
        <v>1303</v>
      </c>
      <c r="Q249" s="524"/>
      <c r="R249" s="524"/>
      <c r="S249" s="524"/>
      <c r="T249" s="524"/>
      <c r="U249" s="524"/>
      <c r="V249" s="524"/>
      <c r="W249" s="524"/>
      <c r="X249" s="524"/>
      <c r="Y249" s="524"/>
      <c r="Z249" s="524"/>
      <c r="AA249" s="524"/>
      <c r="AB249" s="524"/>
      <c r="AC249" s="524"/>
      <c r="AD249" s="525">
        <v>503</v>
      </c>
      <c r="AE249" s="525"/>
      <c r="AF249" s="525"/>
      <c r="AG249" s="526">
        <v>1</v>
      </c>
      <c r="AH249" s="526"/>
      <c r="AI249" s="526"/>
      <c r="AJ249" s="526"/>
      <c r="AK249" s="527">
        <v>11416</v>
      </c>
      <c r="AL249" s="528"/>
      <c r="AM249" s="528"/>
      <c r="AN249" s="528"/>
      <c r="AO249" s="528"/>
      <c r="AP249" s="529"/>
      <c r="AQ249" s="530">
        <f t="shared" si="80"/>
        <v>136992</v>
      </c>
      <c r="AR249" s="530"/>
      <c r="AS249" s="530"/>
      <c r="AT249" s="530"/>
      <c r="AU249" s="530"/>
      <c r="AV249" s="530"/>
      <c r="AW249" s="530"/>
      <c r="AX249" s="530"/>
      <c r="AY249" s="531"/>
      <c r="AZ249" s="532"/>
      <c r="BA249" s="532"/>
      <c r="BB249" s="532"/>
      <c r="BC249" s="532"/>
      <c r="BD249" s="532"/>
      <c r="BE249" s="532"/>
      <c r="BF249" s="533"/>
      <c r="BG249" s="534">
        <v>2854</v>
      </c>
      <c r="BH249" s="534"/>
      <c r="BI249" s="534"/>
      <c r="BJ249" s="534"/>
      <c r="BK249" s="534"/>
      <c r="BL249" s="534"/>
      <c r="BM249" s="534"/>
      <c r="BN249" s="534"/>
      <c r="BO249" s="535">
        <f t="shared" si="81"/>
        <v>19026.666666666668</v>
      </c>
      <c r="BP249" s="536"/>
      <c r="BQ249" s="536"/>
      <c r="BR249" s="536"/>
      <c r="BS249" s="536"/>
      <c r="BT249" s="536"/>
      <c r="BU249" s="536"/>
      <c r="BV249" s="537"/>
      <c r="BW249" s="534">
        <v>5000</v>
      </c>
      <c r="BX249" s="534"/>
      <c r="BY249" s="534"/>
      <c r="BZ249" s="534"/>
      <c r="CA249" s="534"/>
      <c r="CB249" s="534"/>
      <c r="CC249" s="534"/>
      <c r="CD249" s="534"/>
      <c r="CE249" s="534"/>
      <c r="CF249" s="534"/>
      <c r="CG249" s="534"/>
      <c r="CH249" s="534"/>
      <c r="CI249" s="534"/>
      <c r="CJ249" s="534"/>
      <c r="CK249" s="534"/>
      <c r="CL249" s="534"/>
      <c r="CM249" s="534"/>
      <c r="CN249" s="534"/>
      <c r="CO249" s="534"/>
      <c r="CP249" s="534"/>
      <c r="CQ249" s="534"/>
      <c r="CR249" s="534"/>
      <c r="CS249" s="534"/>
      <c r="CT249" s="534"/>
      <c r="CU249" s="534"/>
      <c r="CV249" s="530">
        <f t="shared" si="82"/>
        <v>163872.66666666666</v>
      </c>
      <c r="CW249" s="530"/>
      <c r="CX249" s="530"/>
      <c r="CY249" s="530"/>
      <c r="CZ249" s="530"/>
      <c r="DA249" s="530"/>
      <c r="DB249" s="530"/>
      <c r="DC249" s="530"/>
      <c r="DD249" s="530"/>
      <c r="DE249" s="538"/>
    </row>
    <row r="250" spans="1:109" s="2" customFormat="1" ht="23.25" customHeight="1">
      <c r="A250" s="522" t="s">
        <v>1304</v>
      </c>
      <c r="B250" s="523"/>
      <c r="C250" s="523"/>
      <c r="D250" s="523"/>
      <c r="E250" s="523"/>
      <c r="F250" s="523"/>
      <c r="G250" s="523"/>
      <c r="H250" s="523"/>
      <c r="I250" s="523"/>
      <c r="J250" s="523"/>
      <c r="K250" s="523"/>
      <c r="L250" s="523"/>
      <c r="M250" s="523"/>
      <c r="N250" s="523"/>
      <c r="O250" s="523"/>
      <c r="P250" s="524" t="s">
        <v>1303</v>
      </c>
      <c r="Q250" s="524"/>
      <c r="R250" s="524"/>
      <c r="S250" s="524"/>
      <c r="T250" s="524"/>
      <c r="U250" s="524"/>
      <c r="V250" s="524"/>
      <c r="W250" s="524"/>
      <c r="X250" s="524"/>
      <c r="Y250" s="524"/>
      <c r="Z250" s="524"/>
      <c r="AA250" s="524"/>
      <c r="AB250" s="524"/>
      <c r="AC250" s="524"/>
      <c r="AD250" s="525">
        <v>503</v>
      </c>
      <c r="AE250" s="525"/>
      <c r="AF250" s="525"/>
      <c r="AG250" s="526">
        <v>1</v>
      </c>
      <c r="AH250" s="526"/>
      <c r="AI250" s="526"/>
      <c r="AJ250" s="526"/>
      <c r="AK250" s="527">
        <v>13976</v>
      </c>
      <c r="AL250" s="528"/>
      <c r="AM250" s="528"/>
      <c r="AN250" s="528"/>
      <c r="AO250" s="528"/>
      <c r="AP250" s="529"/>
      <c r="AQ250" s="530">
        <f t="shared" si="80"/>
        <v>167712</v>
      </c>
      <c r="AR250" s="530"/>
      <c r="AS250" s="530"/>
      <c r="AT250" s="530"/>
      <c r="AU250" s="530"/>
      <c r="AV250" s="530"/>
      <c r="AW250" s="530"/>
      <c r="AX250" s="530"/>
      <c r="AY250" s="531"/>
      <c r="AZ250" s="532"/>
      <c r="BA250" s="532"/>
      <c r="BB250" s="532"/>
      <c r="BC250" s="532"/>
      <c r="BD250" s="532"/>
      <c r="BE250" s="532"/>
      <c r="BF250" s="533"/>
      <c r="BG250" s="534">
        <v>3494</v>
      </c>
      <c r="BH250" s="534"/>
      <c r="BI250" s="534"/>
      <c r="BJ250" s="534"/>
      <c r="BK250" s="534"/>
      <c r="BL250" s="534"/>
      <c r="BM250" s="534"/>
      <c r="BN250" s="534"/>
      <c r="BO250" s="535">
        <f t="shared" si="81"/>
        <v>23293.333333333332</v>
      </c>
      <c r="BP250" s="536"/>
      <c r="BQ250" s="536"/>
      <c r="BR250" s="536"/>
      <c r="BS250" s="536"/>
      <c r="BT250" s="536"/>
      <c r="BU250" s="536"/>
      <c r="BV250" s="537"/>
      <c r="BW250" s="534">
        <v>5000</v>
      </c>
      <c r="BX250" s="534"/>
      <c r="BY250" s="534"/>
      <c r="BZ250" s="534"/>
      <c r="CA250" s="534"/>
      <c r="CB250" s="534"/>
      <c r="CC250" s="534"/>
      <c r="CD250" s="534"/>
      <c r="CE250" s="534"/>
      <c r="CF250" s="534"/>
      <c r="CG250" s="534"/>
      <c r="CH250" s="534"/>
      <c r="CI250" s="534"/>
      <c r="CJ250" s="534"/>
      <c r="CK250" s="534"/>
      <c r="CL250" s="534"/>
      <c r="CM250" s="534"/>
      <c r="CN250" s="534"/>
      <c r="CO250" s="534"/>
      <c r="CP250" s="534"/>
      <c r="CQ250" s="534"/>
      <c r="CR250" s="534"/>
      <c r="CS250" s="534"/>
      <c r="CT250" s="534"/>
      <c r="CU250" s="534"/>
      <c r="CV250" s="530">
        <f t="shared" si="82"/>
        <v>199499.33333333334</v>
      </c>
      <c r="CW250" s="530"/>
      <c r="CX250" s="530"/>
      <c r="CY250" s="530"/>
      <c r="CZ250" s="530"/>
      <c r="DA250" s="530"/>
      <c r="DB250" s="530"/>
      <c r="DC250" s="530"/>
      <c r="DD250" s="530"/>
      <c r="DE250" s="538"/>
    </row>
    <row r="251" spans="1:109" s="2" customFormat="1" ht="23.25" customHeight="1">
      <c r="A251" s="522" t="s">
        <v>1304</v>
      </c>
      <c r="B251" s="523"/>
      <c r="C251" s="523"/>
      <c r="D251" s="523"/>
      <c r="E251" s="523"/>
      <c r="F251" s="523"/>
      <c r="G251" s="523"/>
      <c r="H251" s="523"/>
      <c r="I251" s="523"/>
      <c r="J251" s="523"/>
      <c r="K251" s="523"/>
      <c r="L251" s="523"/>
      <c r="M251" s="523"/>
      <c r="N251" s="523"/>
      <c r="O251" s="523"/>
      <c r="P251" s="524" t="s">
        <v>1303</v>
      </c>
      <c r="Q251" s="524"/>
      <c r="R251" s="524"/>
      <c r="S251" s="524"/>
      <c r="T251" s="524"/>
      <c r="U251" s="524"/>
      <c r="V251" s="524"/>
      <c r="W251" s="524"/>
      <c r="X251" s="524"/>
      <c r="Y251" s="524"/>
      <c r="Z251" s="524"/>
      <c r="AA251" s="524"/>
      <c r="AB251" s="524"/>
      <c r="AC251" s="524"/>
      <c r="AD251" s="525">
        <v>503</v>
      </c>
      <c r="AE251" s="525"/>
      <c r="AF251" s="525"/>
      <c r="AG251" s="526">
        <v>1</v>
      </c>
      <c r="AH251" s="526"/>
      <c r="AI251" s="526"/>
      <c r="AJ251" s="526"/>
      <c r="AK251" s="527">
        <v>9650</v>
      </c>
      <c r="AL251" s="528"/>
      <c r="AM251" s="528"/>
      <c r="AN251" s="528"/>
      <c r="AO251" s="528"/>
      <c r="AP251" s="529"/>
      <c r="AQ251" s="530">
        <f t="shared" si="80"/>
        <v>115800</v>
      </c>
      <c r="AR251" s="530"/>
      <c r="AS251" s="530"/>
      <c r="AT251" s="530"/>
      <c r="AU251" s="530"/>
      <c r="AV251" s="530"/>
      <c r="AW251" s="530"/>
      <c r="AX251" s="530"/>
      <c r="AY251" s="531"/>
      <c r="AZ251" s="532"/>
      <c r="BA251" s="532"/>
      <c r="BB251" s="532"/>
      <c r="BC251" s="532"/>
      <c r="BD251" s="532"/>
      <c r="BE251" s="532"/>
      <c r="BF251" s="533"/>
      <c r="BG251" s="534">
        <v>2412</v>
      </c>
      <c r="BH251" s="534"/>
      <c r="BI251" s="534"/>
      <c r="BJ251" s="534"/>
      <c r="BK251" s="534"/>
      <c r="BL251" s="534"/>
      <c r="BM251" s="534"/>
      <c r="BN251" s="534"/>
      <c r="BO251" s="535">
        <f t="shared" si="81"/>
        <v>16083.333333333334</v>
      </c>
      <c r="BP251" s="536"/>
      <c r="BQ251" s="536"/>
      <c r="BR251" s="536"/>
      <c r="BS251" s="536"/>
      <c r="BT251" s="536"/>
      <c r="BU251" s="536"/>
      <c r="BV251" s="537"/>
      <c r="BW251" s="534">
        <v>5000</v>
      </c>
      <c r="BX251" s="534"/>
      <c r="BY251" s="534"/>
      <c r="BZ251" s="534"/>
      <c r="CA251" s="534"/>
      <c r="CB251" s="534"/>
      <c r="CC251" s="534"/>
      <c r="CD251" s="534"/>
      <c r="CE251" s="534"/>
      <c r="CF251" s="534"/>
      <c r="CG251" s="534"/>
      <c r="CH251" s="534"/>
      <c r="CI251" s="534"/>
      <c r="CJ251" s="534"/>
      <c r="CK251" s="534"/>
      <c r="CL251" s="534"/>
      <c r="CM251" s="534"/>
      <c r="CN251" s="534"/>
      <c r="CO251" s="534"/>
      <c r="CP251" s="534"/>
      <c r="CQ251" s="534"/>
      <c r="CR251" s="534"/>
      <c r="CS251" s="534"/>
      <c r="CT251" s="534"/>
      <c r="CU251" s="534"/>
      <c r="CV251" s="530">
        <f t="shared" si="82"/>
        <v>139295.33333333334</v>
      </c>
      <c r="CW251" s="530"/>
      <c r="CX251" s="530"/>
      <c r="CY251" s="530"/>
      <c r="CZ251" s="530"/>
      <c r="DA251" s="530"/>
      <c r="DB251" s="530"/>
      <c r="DC251" s="530"/>
      <c r="DD251" s="530"/>
      <c r="DE251" s="538"/>
    </row>
    <row r="252" spans="1:109" s="2" customFormat="1" ht="23.25" customHeight="1">
      <c r="A252" s="522" t="s">
        <v>1304</v>
      </c>
      <c r="B252" s="523"/>
      <c r="C252" s="523"/>
      <c r="D252" s="523"/>
      <c r="E252" s="523"/>
      <c r="F252" s="523"/>
      <c r="G252" s="523"/>
      <c r="H252" s="523"/>
      <c r="I252" s="523"/>
      <c r="J252" s="523"/>
      <c r="K252" s="523"/>
      <c r="L252" s="523"/>
      <c r="M252" s="523"/>
      <c r="N252" s="523"/>
      <c r="O252" s="523"/>
      <c r="P252" s="524" t="s">
        <v>1303</v>
      </c>
      <c r="Q252" s="524"/>
      <c r="R252" s="524"/>
      <c r="S252" s="524"/>
      <c r="T252" s="524"/>
      <c r="U252" s="524"/>
      <c r="V252" s="524"/>
      <c r="W252" s="524"/>
      <c r="X252" s="524"/>
      <c r="Y252" s="524"/>
      <c r="Z252" s="524"/>
      <c r="AA252" s="524"/>
      <c r="AB252" s="524"/>
      <c r="AC252" s="524"/>
      <c r="AD252" s="525">
        <v>503</v>
      </c>
      <c r="AE252" s="525"/>
      <c r="AF252" s="525"/>
      <c r="AG252" s="526">
        <v>1</v>
      </c>
      <c r="AH252" s="526"/>
      <c r="AI252" s="526"/>
      <c r="AJ252" s="526"/>
      <c r="AK252" s="527">
        <v>7190</v>
      </c>
      <c r="AL252" s="528"/>
      <c r="AM252" s="528"/>
      <c r="AN252" s="528"/>
      <c r="AO252" s="528"/>
      <c r="AP252" s="529"/>
      <c r="AQ252" s="530">
        <f t="shared" si="80"/>
        <v>86280</v>
      </c>
      <c r="AR252" s="530"/>
      <c r="AS252" s="530"/>
      <c r="AT252" s="530"/>
      <c r="AU252" s="530"/>
      <c r="AV252" s="530"/>
      <c r="AW252" s="530"/>
      <c r="AX252" s="530"/>
      <c r="AY252" s="531"/>
      <c r="AZ252" s="532"/>
      <c r="BA252" s="532"/>
      <c r="BB252" s="532"/>
      <c r="BC252" s="532"/>
      <c r="BD252" s="532"/>
      <c r="BE252" s="532"/>
      <c r="BF252" s="533"/>
      <c r="BG252" s="534">
        <v>1798</v>
      </c>
      <c r="BH252" s="534"/>
      <c r="BI252" s="534"/>
      <c r="BJ252" s="534"/>
      <c r="BK252" s="534"/>
      <c r="BL252" s="534"/>
      <c r="BM252" s="534"/>
      <c r="BN252" s="534"/>
      <c r="BO252" s="535">
        <f t="shared" si="81"/>
        <v>11983.333333333332</v>
      </c>
      <c r="BP252" s="536"/>
      <c r="BQ252" s="536"/>
      <c r="BR252" s="536"/>
      <c r="BS252" s="536"/>
      <c r="BT252" s="536"/>
      <c r="BU252" s="536"/>
      <c r="BV252" s="537"/>
      <c r="BW252" s="534">
        <v>5000</v>
      </c>
      <c r="BX252" s="534"/>
      <c r="BY252" s="534"/>
      <c r="BZ252" s="534"/>
      <c r="CA252" s="534"/>
      <c r="CB252" s="534"/>
      <c r="CC252" s="534"/>
      <c r="CD252" s="534"/>
      <c r="CE252" s="534"/>
      <c r="CF252" s="534"/>
      <c r="CG252" s="534"/>
      <c r="CH252" s="534"/>
      <c r="CI252" s="534"/>
      <c r="CJ252" s="534"/>
      <c r="CK252" s="534"/>
      <c r="CL252" s="534"/>
      <c r="CM252" s="534"/>
      <c r="CN252" s="534"/>
      <c r="CO252" s="534"/>
      <c r="CP252" s="534"/>
      <c r="CQ252" s="534"/>
      <c r="CR252" s="534"/>
      <c r="CS252" s="534"/>
      <c r="CT252" s="534"/>
      <c r="CU252" s="534"/>
      <c r="CV252" s="530">
        <f t="shared" si="82"/>
        <v>105061.33333333333</v>
      </c>
      <c r="CW252" s="530"/>
      <c r="CX252" s="530"/>
      <c r="CY252" s="530"/>
      <c r="CZ252" s="530"/>
      <c r="DA252" s="530"/>
      <c r="DB252" s="530"/>
      <c r="DC252" s="530"/>
      <c r="DD252" s="530"/>
      <c r="DE252" s="538"/>
    </row>
    <row r="253" spans="1:109" s="2" customFormat="1" ht="23.25" customHeight="1">
      <c r="A253" s="522" t="s">
        <v>1305</v>
      </c>
      <c r="B253" s="523"/>
      <c r="C253" s="523"/>
      <c r="D253" s="523"/>
      <c r="E253" s="523"/>
      <c r="F253" s="523"/>
      <c r="G253" s="523"/>
      <c r="H253" s="523"/>
      <c r="I253" s="523"/>
      <c r="J253" s="523"/>
      <c r="K253" s="523"/>
      <c r="L253" s="523"/>
      <c r="M253" s="523"/>
      <c r="N253" s="523"/>
      <c r="O253" s="523"/>
      <c r="P253" s="524" t="s">
        <v>1303</v>
      </c>
      <c r="Q253" s="524"/>
      <c r="R253" s="524"/>
      <c r="S253" s="524"/>
      <c r="T253" s="524"/>
      <c r="U253" s="524"/>
      <c r="V253" s="524"/>
      <c r="W253" s="524"/>
      <c r="X253" s="524"/>
      <c r="Y253" s="524"/>
      <c r="Z253" s="524"/>
      <c r="AA253" s="524"/>
      <c r="AB253" s="524"/>
      <c r="AC253" s="524"/>
      <c r="AD253" s="525">
        <v>503</v>
      </c>
      <c r="AE253" s="525"/>
      <c r="AF253" s="525"/>
      <c r="AG253" s="526">
        <v>1</v>
      </c>
      <c r="AH253" s="526"/>
      <c r="AI253" s="526"/>
      <c r="AJ253" s="526"/>
      <c r="AK253" s="527">
        <v>7190</v>
      </c>
      <c r="AL253" s="528"/>
      <c r="AM253" s="528"/>
      <c r="AN253" s="528"/>
      <c r="AO253" s="528"/>
      <c r="AP253" s="529"/>
      <c r="AQ253" s="530">
        <f t="shared" si="80"/>
        <v>86280</v>
      </c>
      <c r="AR253" s="530"/>
      <c r="AS253" s="530"/>
      <c r="AT253" s="530"/>
      <c r="AU253" s="530"/>
      <c r="AV253" s="530"/>
      <c r="AW253" s="530"/>
      <c r="AX253" s="530"/>
      <c r="AY253" s="531"/>
      <c r="AZ253" s="532"/>
      <c r="BA253" s="532"/>
      <c r="BB253" s="532"/>
      <c r="BC253" s="532"/>
      <c r="BD253" s="532"/>
      <c r="BE253" s="532"/>
      <c r="BF253" s="533"/>
      <c r="BG253" s="534">
        <v>1798</v>
      </c>
      <c r="BH253" s="534"/>
      <c r="BI253" s="534"/>
      <c r="BJ253" s="534"/>
      <c r="BK253" s="534"/>
      <c r="BL253" s="534"/>
      <c r="BM253" s="534"/>
      <c r="BN253" s="534"/>
      <c r="BO253" s="535">
        <f t="shared" si="81"/>
        <v>11983.333333333332</v>
      </c>
      <c r="BP253" s="536"/>
      <c r="BQ253" s="536"/>
      <c r="BR253" s="536"/>
      <c r="BS253" s="536"/>
      <c r="BT253" s="536"/>
      <c r="BU253" s="536"/>
      <c r="BV253" s="537"/>
      <c r="BW253" s="534">
        <v>5000</v>
      </c>
      <c r="BX253" s="534"/>
      <c r="BY253" s="534"/>
      <c r="BZ253" s="534"/>
      <c r="CA253" s="534"/>
      <c r="CB253" s="534"/>
      <c r="CC253" s="534"/>
      <c r="CD253" s="534"/>
      <c r="CE253" s="534"/>
      <c r="CF253" s="534"/>
      <c r="CG253" s="534"/>
      <c r="CH253" s="534"/>
      <c r="CI253" s="534"/>
      <c r="CJ253" s="534"/>
      <c r="CK253" s="534"/>
      <c r="CL253" s="534"/>
      <c r="CM253" s="534"/>
      <c r="CN253" s="534"/>
      <c r="CO253" s="534"/>
      <c r="CP253" s="534"/>
      <c r="CQ253" s="534"/>
      <c r="CR253" s="534"/>
      <c r="CS253" s="534"/>
      <c r="CT253" s="534"/>
      <c r="CU253" s="534"/>
      <c r="CV253" s="530">
        <f t="shared" si="82"/>
        <v>105061.33333333333</v>
      </c>
      <c r="CW253" s="530"/>
      <c r="CX253" s="530"/>
      <c r="CY253" s="530"/>
      <c r="CZ253" s="530"/>
      <c r="DA253" s="530"/>
      <c r="DB253" s="530"/>
      <c r="DC253" s="530"/>
      <c r="DD253" s="530"/>
      <c r="DE253" s="538"/>
    </row>
    <row r="254" spans="1:109" s="2" customFormat="1" ht="23.25" customHeight="1">
      <c r="A254" s="522" t="s">
        <v>1305</v>
      </c>
      <c r="B254" s="523"/>
      <c r="C254" s="523"/>
      <c r="D254" s="523"/>
      <c r="E254" s="523"/>
      <c r="F254" s="523"/>
      <c r="G254" s="523"/>
      <c r="H254" s="523"/>
      <c r="I254" s="523"/>
      <c r="J254" s="523"/>
      <c r="K254" s="523"/>
      <c r="L254" s="523"/>
      <c r="M254" s="523"/>
      <c r="N254" s="523"/>
      <c r="O254" s="523"/>
      <c r="P254" s="524" t="s">
        <v>1303</v>
      </c>
      <c r="Q254" s="524"/>
      <c r="R254" s="524"/>
      <c r="S254" s="524"/>
      <c r="T254" s="524"/>
      <c r="U254" s="524"/>
      <c r="V254" s="524"/>
      <c r="W254" s="524"/>
      <c r="X254" s="524"/>
      <c r="Y254" s="524"/>
      <c r="Z254" s="524"/>
      <c r="AA254" s="524"/>
      <c r="AB254" s="524"/>
      <c r="AC254" s="524"/>
      <c r="AD254" s="525">
        <v>503</v>
      </c>
      <c r="AE254" s="525"/>
      <c r="AF254" s="525"/>
      <c r="AG254" s="526">
        <v>2</v>
      </c>
      <c r="AH254" s="526"/>
      <c r="AI254" s="526"/>
      <c r="AJ254" s="526"/>
      <c r="AK254" s="527">
        <v>7068</v>
      </c>
      <c r="AL254" s="528"/>
      <c r="AM254" s="528"/>
      <c r="AN254" s="528"/>
      <c r="AO254" s="528"/>
      <c r="AP254" s="529"/>
      <c r="AQ254" s="530">
        <f t="shared" si="80"/>
        <v>169632</v>
      </c>
      <c r="AR254" s="530"/>
      <c r="AS254" s="530"/>
      <c r="AT254" s="530"/>
      <c r="AU254" s="530"/>
      <c r="AV254" s="530"/>
      <c r="AW254" s="530"/>
      <c r="AX254" s="530"/>
      <c r="AY254" s="531"/>
      <c r="AZ254" s="532"/>
      <c r="BA254" s="532"/>
      <c r="BB254" s="532"/>
      <c r="BC254" s="532"/>
      <c r="BD254" s="532"/>
      <c r="BE254" s="532"/>
      <c r="BF254" s="533"/>
      <c r="BG254" s="534">
        <v>3534</v>
      </c>
      <c r="BH254" s="534"/>
      <c r="BI254" s="534"/>
      <c r="BJ254" s="534"/>
      <c r="BK254" s="534"/>
      <c r="BL254" s="534"/>
      <c r="BM254" s="534"/>
      <c r="BN254" s="534"/>
      <c r="BO254" s="535">
        <f t="shared" si="81"/>
        <v>23560</v>
      </c>
      <c r="BP254" s="536"/>
      <c r="BQ254" s="536"/>
      <c r="BR254" s="536"/>
      <c r="BS254" s="536"/>
      <c r="BT254" s="536"/>
      <c r="BU254" s="536"/>
      <c r="BV254" s="537"/>
      <c r="BW254" s="534">
        <v>10000</v>
      </c>
      <c r="BX254" s="534"/>
      <c r="BY254" s="534"/>
      <c r="BZ254" s="534"/>
      <c r="CA254" s="534"/>
      <c r="CB254" s="534"/>
      <c r="CC254" s="534"/>
      <c r="CD254" s="534"/>
      <c r="CE254" s="534"/>
      <c r="CF254" s="534"/>
      <c r="CG254" s="534"/>
      <c r="CH254" s="534"/>
      <c r="CI254" s="534"/>
      <c r="CJ254" s="534"/>
      <c r="CK254" s="534"/>
      <c r="CL254" s="534"/>
      <c r="CM254" s="534"/>
      <c r="CN254" s="534"/>
      <c r="CO254" s="534"/>
      <c r="CP254" s="534"/>
      <c r="CQ254" s="534"/>
      <c r="CR254" s="534"/>
      <c r="CS254" s="534"/>
      <c r="CT254" s="534"/>
      <c r="CU254" s="534"/>
      <c r="CV254" s="530">
        <f t="shared" si="82"/>
        <v>206726</v>
      </c>
      <c r="CW254" s="530"/>
      <c r="CX254" s="530"/>
      <c r="CY254" s="530"/>
      <c r="CZ254" s="530"/>
      <c r="DA254" s="530"/>
      <c r="DB254" s="530"/>
      <c r="DC254" s="530"/>
      <c r="DD254" s="530"/>
      <c r="DE254" s="538"/>
    </row>
    <row r="255" spans="1:109" s="2" customFormat="1" ht="23.25" customHeight="1">
      <c r="A255" s="522" t="s">
        <v>1304</v>
      </c>
      <c r="B255" s="523"/>
      <c r="C255" s="523"/>
      <c r="D255" s="523"/>
      <c r="E255" s="523"/>
      <c r="F255" s="523"/>
      <c r="G255" s="523"/>
      <c r="H255" s="523"/>
      <c r="I255" s="523"/>
      <c r="J255" s="523"/>
      <c r="K255" s="523"/>
      <c r="L255" s="523"/>
      <c r="M255" s="523"/>
      <c r="N255" s="523"/>
      <c r="O255" s="523"/>
      <c r="P255" s="524" t="s">
        <v>1303</v>
      </c>
      <c r="Q255" s="524"/>
      <c r="R255" s="524"/>
      <c r="S255" s="524"/>
      <c r="T255" s="524"/>
      <c r="U255" s="524"/>
      <c r="V255" s="524"/>
      <c r="W255" s="524"/>
      <c r="X255" s="524"/>
      <c r="Y255" s="524"/>
      <c r="Z255" s="524"/>
      <c r="AA255" s="524"/>
      <c r="AB255" s="524"/>
      <c r="AC255" s="524"/>
      <c r="AD255" s="525">
        <v>503</v>
      </c>
      <c r="AE255" s="525"/>
      <c r="AF255" s="525"/>
      <c r="AG255" s="526">
        <v>1</v>
      </c>
      <c r="AH255" s="526"/>
      <c r="AI255" s="526"/>
      <c r="AJ255" s="526"/>
      <c r="AK255" s="527">
        <v>9808</v>
      </c>
      <c r="AL255" s="528"/>
      <c r="AM255" s="528"/>
      <c r="AN255" s="528"/>
      <c r="AO255" s="528"/>
      <c r="AP255" s="529"/>
      <c r="AQ255" s="530">
        <f t="shared" si="80"/>
        <v>117696</v>
      </c>
      <c r="AR255" s="530"/>
      <c r="AS255" s="530"/>
      <c r="AT255" s="530"/>
      <c r="AU255" s="530"/>
      <c r="AV255" s="530"/>
      <c r="AW255" s="530"/>
      <c r="AX255" s="530"/>
      <c r="AY255" s="531"/>
      <c r="AZ255" s="532"/>
      <c r="BA255" s="532"/>
      <c r="BB255" s="532"/>
      <c r="BC255" s="532"/>
      <c r="BD255" s="532"/>
      <c r="BE255" s="532"/>
      <c r="BF255" s="533"/>
      <c r="BG255" s="534">
        <v>2452</v>
      </c>
      <c r="BH255" s="534"/>
      <c r="BI255" s="534"/>
      <c r="BJ255" s="534"/>
      <c r="BK255" s="534"/>
      <c r="BL255" s="534"/>
      <c r="BM255" s="534"/>
      <c r="BN255" s="534"/>
      <c r="BO255" s="535">
        <f t="shared" si="81"/>
        <v>16346.666666666666</v>
      </c>
      <c r="BP255" s="536"/>
      <c r="BQ255" s="536"/>
      <c r="BR255" s="536"/>
      <c r="BS255" s="536"/>
      <c r="BT255" s="536"/>
      <c r="BU255" s="536"/>
      <c r="BV255" s="537"/>
      <c r="BW255" s="534">
        <v>5000</v>
      </c>
      <c r="BX255" s="534"/>
      <c r="BY255" s="534"/>
      <c r="BZ255" s="534"/>
      <c r="CA255" s="534"/>
      <c r="CB255" s="534"/>
      <c r="CC255" s="534"/>
      <c r="CD255" s="534"/>
      <c r="CE255" s="534"/>
      <c r="CF255" s="534"/>
      <c r="CG255" s="534"/>
      <c r="CH255" s="534"/>
      <c r="CI255" s="534"/>
      <c r="CJ255" s="534"/>
      <c r="CK255" s="534"/>
      <c r="CL255" s="534"/>
      <c r="CM255" s="534"/>
      <c r="CN255" s="534"/>
      <c r="CO255" s="534"/>
      <c r="CP255" s="534"/>
      <c r="CQ255" s="534"/>
      <c r="CR255" s="534"/>
      <c r="CS255" s="534"/>
      <c r="CT255" s="534"/>
      <c r="CU255" s="534"/>
      <c r="CV255" s="530">
        <f t="shared" si="82"/>
        <v>141494.66666666666</v>
      </c>
      <c r="CW255" s="530"/>
      <c r="CX255" s="530"/>
      <c r="CY255" s="530"/>
      <c r="CZ255" s="530"/>
      <c r="DA255" s="530"/>
      <c r="DB255" s="530"/>
      <c r="DC255" s="530"/>
      <c r="DD255" s="530"/>
      <c r="DE255" s="538"/>
    </row>
    <row r="256" spans="1:109" s="2" customFormat="1" ht="23.25" customHeight="1">
      <c r="A256" s="522" t="s">
        <v>1305</v>
      </c>
      <c r="B256" s="523"/>
      <c r="C256" s="523"/>
      <c r="D256" s="523"/>
      <c r="E256" s="523"/>
      <c r="F256" s="523"/>
      <c r="G256" s="523"/>
      <c r="H256" s="523"/>
      <c r="I256" s="523"/>
      <c r="J256" s="523"/>
      <c r="K256" s="523"/>
      <c r="L256" s="523"/>
      <c r="M256" s="523"/>
      <c r="N256" s="523"/>
      <c r="O256" s="523"/>
      <c r="P256" s="524" t="s">
        <v>1303</v>
      </c>
      <c r="Q256" s="524"/>
      <c r="R256" s="524"/>
      <c r="S256" s="524"/>
      <c r="T256" s="524"/>
      <c r="U256" s="524"/>
      <c r="V256" s="524"/>
      <c r="W256" s="524"/>
      <c r="X256" s="524"/>
      <c r="Y256" s="524"/>
      <c r="Z256" s="524"/>
      <c r="AA256" s="524"/>
      <c r="AB256" s="524"/>
      <c r="AC256" s="524"/>
      <c r="AD256" s="525">
        <v>503</v>
      </c>
      <c r="AE256" s="525"/>
      <c r="AF256" s="525"/>
      <c r="AG256" s="526">
        <v>2</v>
      </c>
      <c r="AH256" s="526"/>
      <c r="AI256" s="526"/>
      <c r="AJ256" s="526"/>
      <c r="AK256" s="527">
        <v>6984</v>
      </c>
      <c r="AL256" s="528"/>
      <c r="AM256" s="528"/>
      <c r="AN256" s="528"/>
      <c r="AO256" s="528"/>
      <c r="AP256" s="529"/>
      <c r="AQ256" s="530">
        <f t="shared" si="80"/>
        <v>167616</v>
      </c>
      <c r="AR256" s="530"/>
      <c r="AS256" s="530"/>
      <c r="AT256" s="530"/>
      <c r="AU256" s="530"/>
      <c r="AV256" s="530"/>
      <c r="AW256" s="530"/>
      <c r="AX256" s="530"/>
      <c r="AY256" s="531"/>
      <c r="AZ256" s="532"/>
      <c r="BA256" s="532"/>
      <c r="BB256" s="532"/>
      <c r="BC256" s="532"/>
      <c r="BD256" s="532"/>
      <c r="BE256" s="532"/>
      <c r="BF256" s="533"/>
      <c r="BG256" s="534">
        <v>3492</v>
      </c>
      <c r="BH256" s="534"/>
      <c r="BI256" s="534"/>
      <c r="BJ256" s="534"/>
      <c r="BK256" s="534"/>
      <c r="BL256" s="534"/>
      <c r="BM256" s="534"/>
      <c r="BN256" s="534"/>
      <c r="BO256" s="535">
        <f t="shared" si="81"/>
        <v>23280</v>
      </c>
      <c r="BP256" s="536"/>
      <c r="BQ256" s="536"/>
      <c r="BR256" s="536"/>
      <c r="BS256" s="536"/>
      <c r="BT256" s="536"/>
      <c r="BU256" s="536"/>
      <c r="BV256" s="537"/>
      <c r="BW256" s="534">
        <v>10000</v>
      </c>
      <c r="BX256" s="534"/>
      <c r="BY256" s="534"/>
      <c r="BZ256" s="534"/>
      <c r="CA256" s="534"/>
      <c r="CB256" s="534"/>
      <c r="CC256" s="534"/>
      <c r="CD256" s="534"/>
      <c r="CE256" s="534"/>
      <c r="CF256" s="534"/>
      <c r="CG256" s="534"/>
      <c r="CH256" s="534"/>
      <c r="CI256" s="534"/>
      <c r="CJ256" s="534"/>
      <c r="CK256" s="534"/>
      <c r="CL256" s="534"/>
      <c r="CM256" s="534"/>
      <c r="CN256" s="534"/>
      <c r="CO256" s="534"/>
      <c r="CP256" s="534"/>
      <c r="CQ256" s="534"/>
      <c r="CR256" s="534"/>
      <c r="CS256" s="534"/>
      <c r="CT256" s="534"/>
      <c r="CU256" s="534"/>
      <c r="CV256" s="530">
        <f t="shared" si="82"/>
        <v>204388</v>
      </c>
      <c r="CW256" s="530"/>
      <c r="CX256" s="530"/>
      <c r="CY256" s="530"/>
      <c r="CZ256" s="530"/>
      <c r="DA256" s="530"/>
      <c r="DB256" s="530"/>
      <c r="DC256" s="530"/>
      <c r="DD256" s="530"/>
      <c r="DE256" s="538"/>
    </row>
    <row r="257" spans="1:110" s="2" customFormat="1" ht="23.25" customHeight="1">
      <c r="A257" s="522" t="s">
        <v>1306</v>
      </c>
      <c r="B257" s="523"/>
      <c r="C257" s="523"/>
      <c r="D257" s="523"/>
      <c r="E257" s="523"/>
      <c r="F257" s="523"/>
      <c r="G257" s="523"/>
      <c r="H257" s="523"/>
      <c r="I257" s="523"/>
      <c r="J257" s="523"/>
      <c r="K257" s="523"/>
      <c r="L257" s="523"/>
      <c r="M257" s="523"/>
      <c r="N257" s="523"/>
      <c r="O257" s="523"/>
      <c r="P257" s="524" t="s">
        <v>1303</v>
      </c>
      <c r="Q257" s="524"/>
      <c r="R257" s="524"/>
      <c r="S257" s="524"/>
      <c r="T257" s="524"/>
      <c r="U257" s="524"/>
      <c r="V257" s="524"/>
      <c r="W257" s="524"/>
      <c r="X257" s="524"/>
      <c r="Y257" s="524"/>
      <c r="Z257" s="524"/>
      <c r="AA257" s="524"/>
      <c r="AB257" s="524"/>
      <c r="AC257" s="524"/>
      <c r="AD257" s="525">
        <v>503</v>
      </c>
      <c r="AE257" s="525"/>
      <c r="AF257" s="525"/>
      <c r="AG257" s="526">
        <v>1</v>
      </c>
      <c r="AH257" s="526"/>
      <c r="AI257" s="526"/>
      <c r="AJ257" s="526"/>
      <c r="AK257" s="527">
        <v>4494</v>
      </c>
      <c r="AL257" s="528"/>
      <c r="AM257" s="528"/>
      <c r="AN257" s="528"/>
      <c r="AO257" s="528"/>
      <c r="AP257" s="529"/>
      <c r="AQ257" s="530">
        <f t="shared" si="80"/>
        <v>53928</v>
      </c>
      <c r="AR257" s="530"/>
      <c r="AS257" s="530"/>
      <c r="AT257" s="530"/>
      <c r="AU257" s="530"/>
      <c r="AV257" s="530"/>
      <c r="AW257" s="530"/>
      <c r="AX257" s="530"/>
      <c r="AY257" s="531"/>
      <c r="AZ257" s="532"/>
      <c r="BA257" s="532"/>
      <c r="BB257" s="532"/>
      <c r="BC257" s="532"/>
      <c r="BD257" s="532"/>
      <c r="BE257" s="532"/>
      <c r="BF257" s="533"/>
      <c r="BG257" s="534">
        <v>1124</v>
      </c>
      <c r="BH257" s="534"/>
      <c r="BI257" s="534"/>
      <c r="BJ257" s="534"/>
      <c r="BK257" s="534"/>
      <c r="BL257" s="534"/>
      <c r="BM257" s="534"/>
      <c r="BN257" s="534"/>
      <c r="BO257" s="535">
        <f t="shared" si="81"/>
        <v>7490.0000000000009</v>
      </c>
      <c r="BP257" s="536"/>
      <c r="BQ257" s="536"/>
      <c r="BR257" s="536"/>
      <c r="BS257" s="536"/>
      <c r="BT257" s="536"/>
      <c r="BU257" s="536"/>
      <c r="BV257" s="537"/>
      <c r="BW257" s="534">
        <v>5000</v>
      </c>
      <c r="BX257" s="534"/>
      <c r="BY257" s="534"/>
      <c r="BZ257" s="534"/>
      <c r="CA257" s="534"/>
      <c r="CB257" s="534"/>
      <c r="CC257" s="534"/>
      <c r="CD257" s="534"/>
      <c r="CE257" s="534"/>
      <c r="CF257" s="534"/>
      <c r="CG257" s="534"/>
      <c r="CH257" s="534"/>
      <c r="CI257" s="534"/>
      <c r="CJ257" s="534"/>
      <c r="CK257" s="534"/>
      <c r="CL257" s="534"/>
      <c r="CM257" s="534"/>
      <c r="CN257" s="534"/>
      <c r="CO257" s="534"/>
      <c r="CP257" s="534"/>
      <c r="CQ257" s="534"/>
      <c r="CR257" s="534"/>
      <c r="CS257" s="534"/>
      <c r="CT257" s="534"/>
      <c r="CU257" s="534"/>
      <c r="CV257" s="530">
        <f t="shared" si="82"/>
        <v>67542</v>
      </c>
      <c r="CW257" s="530"/>
      <c r="CX257" s="530"/>
      <c r="CY257" s="530"/>
      <c r="CZ257" s="530"/>
      <c r="DA257" s="530"/>
      <c r="DB257" s="530"/>
      <c r="DC257" s="530"/>
      <c r="DD257" s="530"/>
      <c r="DE257" s="538"/>
    </row>
    <row r="258" spans="1:110" s="2" customFormat="1" ht="23.25" customHeight="1">
      <c r="A258" s="522" t="s">
        <v>1168</v>
      </c>
      <c r="B258" s="523"/>
      <c r="C258" s="523"/>
      <c r="D258" s="523"/>
      <c r="E258" s="523"/>
      <c r="F258" s="523"/>
      <c r="G258" s="523"/>
      <c r="H258" s="523"/>
      <c r="I258" s="523"/>
      <c r="J258" s="523"/>
      <c r="K258" s="523"/>
      <c r="L258" s="523"/>
      <c r="M258" s="523"/>
      <c r="N258" s="523"/>
      <c r="O258" s="523"/>
      <c r="P258" s="524" t="s">
        <v>1302</v>
      </c>
      <c r="Q258" s="524"/>
      <c r="R258" s="524"/>
      <c r="S258" s="524"/>
      <c r="T258" s="524"/>
      <c r="U258" s="524"/>
      <c r="V258" s="524"/>
      <c r="W258" s="524"/>
      <c r="X258" s="524"/>
      <c r="Y258" s="524"/>
      <c r="Z258" s="524"/>
      <c r="AA258" s="524"/>
      <c r="AB258" s="524"/>
      <c r="AC258" s="524"/>
      <c r="AD258" s="525">
        <v>503</v>
      </c>
      <c r="AE258" s="525"/>
      <c r="AF258" s="525"/>
      <c r="AG258" s="526">
        <v>1</v>
      </c>
      <c r="AH258" s="526"/>
      <c r="AI258" s="526"/>
      <c r="AJ258" s="526"/>
      <c r="AK258" s="527">
        <v>17952</v>
      </c>
      <c r="AL258" s="528"/>
      <c r="AM258" s="528"/>
      <c r="AN258" s="528"/>
      <c r="AO258" s="528"/>
      <c r="AP258" s="529"/>
      <c r="AQ258" s="530">
        <f t="shared" si="80"/>
        <v>215424</v>
      </c>
      <c r="AR258" s="530"/>
      <c r="AS258" s="530"/>
      <c r="AT258" s="530"/>
      <c r="AU258" s="530"/>
      <c r="AV258" s="530"/>
      <c r="AW258" s="530"/>
      <c r="AX258" s="530"/>
      <c r="AY258" s="531"/>
      <c r="AZ258" s="532"/>
      <c r="BA258" s="532"/>
      <c r="BB258" s="532"/>
      <c r="BC258" s="532"/>
      <c r="BD258" s="532"/>
      <c r="BE258" s="532"/>
      <c r="BF258" s="533"/>
      <c r="BG258" s="534">
        <v>4488</v>
      </c>
      <c r="BH258" s="534"/>
      <c r="BI258" s="534"/>
      <c r="BJ258" s="534"/>
      <c r="BK258" s="534"/>
      <c r="BL258" s="534"/>
      <c r="BM258" s="534"/>
      <c r="BN258" s="534"/>
      <c r="BO258" s="535">
        <f t="shared" si="81"/>
        <v>29920</v>
      </c>
      <c r="BP258" s="536"/>
      <c r="BQ258" s="536"/>
      <c r="BR258" s="536"/>
      <c r="BS258" s="536"/>
      <c r="BT258" s="536"/>
      <c r="BU258" s="536"/>
      <c r="BV258" s="537"/>
      <c r="BW258" s="534">
        <v>5000</v>
      </c>
      <c r="BX258" s="534"/>
      <c r="BY258" s="534"/>
      <c r="BZ258" s="534"/>
      <c r="CA258" s="534"/>
      <c r="CB258" s="534"/>
      <c r="CC258" s="534"/>
      <c r="CD258" s="534"/>
      <c r="CE258" s="534"/>
      <c r="CF258" s="534"/>
      <c r="CG258" s="534"/>
      <c r="CH258" s="534"/>
      <c r="CI258" s="534"/>
      <c r="CJ258" s="534"/>
      <c r="CK258" s="534"/>
      <c r="CL258" s="534"/>
      <c r="CM258" s="534"/>
      <c r="CN258" s="534"/>
      <c r="CO258" s="534"/>
      <c r="CP258" s="534"/>
      <c r="CQ258" s="534"/>
      <c r="CR258" s="534"/>
      <c r="CS258" s="534"/>
      <c r="CT258" s="534"/>
      <c r="CU258" s="534"/>
      <c r="CV258" s="530">
        <f t="shared" si="82"/>
        <v>254832</v>
      </c>
      <c r="CW258" s="530"/>
      <c r="CX258" s="530"/>
      <c r="CY258" s="530"/>
      <c r="CZ258" s="530"/>
      <c r="DA258" s="530"/>
      <c r="DB258" s="530"/>
      <c r="DC258" s="530"/>
      <c r="DD258" s="530"/>
      <c r="DE258" s="538"/>
    </row>
    <row r="259" spans="1:110" s="2" customFormat="1" ht="23.25" customHeight="1">
      <c r="A259" s="522" t="s">
        <v>1307</v>
      </c>
      <c r="B259" s="523"/>
      <c r="C259" s="523"/>
      <c r="D259" s="523"/>
      <c r="E259" s="523"/>
      <c r="F259" s="523"/>
      <c r="G259" s="523"/>
      <c r="H259" s="523"/>
      <c r="I259" s="523"/>
      <c r="J259" s="523"/>
      <c r="K259" s="523"/>
      <c r="L259" s="523"/>
      <c r="M259" s="523"/>
      <c r="N259" s="523"/>
      <c r="O259" s="523"/>
      <c r="P259" s="524" t="s">
        <v>1302</v>
      </c>
      <c r="Q259" s="524"/>
      <c r="R259" s="524"/>
      <c r="S259" s="524"/>
      <c r="T259" s="524"/>
      <c r="U259" s="524"/>
      <c r="V259" s="524"/>
      <c r="W259" s="524"/>
      <c r="X259" s="524"/>
      <c r="Y259" s="524"/>
      <c r="Z259" s="524"/>
      <c r="AA259" s="524"/>
      <c r="AB259" s="524"/>
      <c r="AC259" s="524"/>
      <c r="AD259" s="525">
        <v>503</v>
      </c>
      <c r="AE259" s="525"/>
      <c r="AF259" s="525"/>
      <c r="AG259" s="526">
        <v>1</v>
      </c>
      <c r="AH259" s="526"/>
      <c r="AI259" s="526"/>
      <c r="AJ259" s="526"/>
      <c r="AK259" s="527">
        <v>12824</v>
      </c>
      <c r="AL259" s="528"/>
      <c r="AM259" s="528"/>
      <c r="AN259" s="528"/>
      <c r="AO259" s="528"/>
      <c r="AP259" s="529"/>
      <c r="AQ259" s="530">
        <f t="shared" si="80"/>
        <v>153888</v>
      </c>
      <c r="AR259" s="530"/>
      <c r="AS259" s="530"/>
      <c r="AT259" s="530"/>
      <c r="AU259" s="530"/>
      <c r="AV259" s="530"/>
      <c r="AW259" s="530"/>
      <c r="AX259" s="530"/>
      <c r="AY259" s="531"/>
      <c r="AZ259" s="532"/>
      <c r="BA259" s="532"/>
      <c r="BB259" s="532"/>
      <c r="BC259" s="532"/>
      <c r="BD259" s="532"/>
      <c r="BE259" s="532"/>
      <c r="BF259" s="533"/>
      <c r="BG259" s="534">
        <v>3206</v>
      </c>
      <c r="BH259" s="534"/>
      <c r="BI259" s="534"/>
      <c r="BJ259" s="534"/>
      <c r="BK259" s="534"/>
      <c r="BL259" s="534"/>
      <c r="BM259" s="534"/>
      <c r="BN259" s="534"/>
      <c r="BO259" s="535">
        <f t="shared" si="81"/>
        <v>21373.333333333332</v>
      </c>
      <c r="BP259" s="536"/>
      <c r="BQ259" s="536"/>
      <c r="BR259" s="536"/>
      <c r="BS259" s="536"/>
      <c r="BT259" s="536"/>
      <c r="BU259" s="536"/>
      <c r="BV259" s="537"/>
      <c r="BW259" s="534">
        <v>5000</v>
      </c>
      <c r="BX259" s="534"/>
      <c r="BY259" s="534"/>
      <c r="BZ259" s="534"/>
      <c r="CA259" s="534"/>
      <c r="CB259" s="534"/>
      <c r="CC259" s="534"/>
      <c r="CD259" s="534"/>
      <c r="CE259" s="534"/>
      <c r="CF259" s="534"/>
      <c r="CG259" s="534"/>
      <c r="CH259" s="534"/>
      <c r="CI259" s="534"/>
      <c r="CJ259" s="534"/>
      <c r="CK259" s="534"/>
      <c r="CL259" s="534"/>
      <c r="CM259" s="534"/>
      <c r="CN259" s="534"/>
      <c r="CO259" s="534"/>
      <c r="CP259" s="534"/>
      <c r="CQ259" s="534"/>
      <c r="CR259" s="534"/>
      <c r="CS259" s="534"/>
      <c r="CT259" s="534"/>
      <c r="CU259" s="534"/>
      <c r="CV259" s="530">
        <f t="shared" si="82"/>
        <v>183467.33333333334</v>
      </c>
      <c r="CW259" s="530"/>
      <c r="CX259" s="530"/>
      <c r="CY259" s="530"/>
      <c r="CZ259" s="530"/>
      <c r="DA259" s="530"/>
      <c r="DB259" s="530"/>
      <c r="DC259" s="530"/>
      <c r="DD259" s="530"/>
      <c r="DE259" s="538"/>
    </row>
    <row r="260" spans="1:110" s="2" customFormat="1" ht="23.25" customHeight="1">
      <c r="A260" s="522" t="s">
        <v>1299</v>
      </c>
      <c r="B260" s="523"/>
      <c r="C260" s="523"/>
      <c r="D260" s="523"/>
      <c r="E260" s="523"/>
      <c r="F260" s="523"/>
      <c r="G260" s="523"/>
      <c r="H260" s="523"/>
      <c r="I260" s="523"/>
      <c r="J260" s="523"/>
      <c r="K260" s="523"/>
      <c r="L260" s="523"/>
      <c r="M260" s="523"/>
      <c r="N260" s="523"/>
      <c r="O260" s="523"/>
      <c r="P260" s="524" t="s">
        <v>1302</v>
      </c>
      <c r="Q260" s="524"/>
      <c r="R260" s="524"/>
      <c r="S260" s="524"/>
      <c r="T260" s="524"/>
      <c r="U260" s="524"/>
      <c r="V260" s="524"/>
      <c r="W260" s="524"/>
      <c r="X260" s="524"/>
      <c r="Y260" s="524"/>
      <c r="Z260" s="524"/>
      <c r="AA260" s="524"/>
      <c r="AB260" s="524"/>
      <c r="AC260" s="524"/>
      <c r="AD260" s="525">
        <v>503</v>
      </c>
      <c r="AE260" s="525"/>
      <c r="AF260" s="525"/>
      <c r="AG260" s="526">
        <v>1</v>
      </c>
      <c r="AH260" s="526"/>
      <c r="AI260" s="526"/>
      <c r="AJ260" s="526"/>
      <c r="AK260" s="527">
        <v>11968</v>
      </c>
      <c r="AL260" s="528"/>
      <c r="AM260" s="528"/>
      <c r="AN260" s="528"/>
      <c r="AO260" s="528"/>
      <c r="AP260" s="529"/>
      <c r="AQ260" s="530">
        <f t="shared" si="80"/>
        <v>143616</v>
      </c>
      <c r="AR260" s="530"/>
      <c r="AS260" s="530"/>
      <c r="AT260" s="530"/>
      <c r="AU260" s="530"/>
      <c r="AV260" s="530"/>
      <c r="AW260" s="530"/>
      <c r="AX260" s="530"/>
      <c r="AY260" s="531"/>
      <c r="AZ260" s="532"/>
      <c r="BA260" s="532"/>
      <c r="BB260" s="532"/>
      <c r="BC260" s="532"/>
      <c r="BD260" s="532"/>
      <c r="BE260" s="532"/>
      <c r="BF260" s="533"/>
      <c r="BG260" s="534">
        <v>2992</v>
      </c>
      <c r="BH260" s="534"/>
      <c r="BI260" s="534"/>
      <c r="BJ260" s="534"/>
      <c r="BK260" s="534"/>
      <c r="BL260" s="534"/>
      <c r="BM260" s="534"/>
      <c r="BN260" s="534"/>
      <c r="BO260" s="535">
        <f t="shared" si="81"/>
        <v>19946.666666666668</v>
      </c>
      <c r="BP260" s="536"/>
      <c r="BQ260" s="536"/>
      <c r="BR260" s="536"/>
      <c r="BS260" s="536"/>
      <c r="BT260" s="536"/>
      <c r="BU260" s="536"/>
      <c r="BV260" s="537"/>
      <c r="BW260" s="534">
        <v>5000</v>
      </c>
      <c r="BX260" s="534"/>
      <c r="BY260" s="534"/>
      <c r="BZ260" s="534"/>
      <c r="CA260" s="534"/>
      <c r="CB260" s="534"/>
      <c r="CC260" s="534"/>
      <c r="CD260" s="534"/>
      <c r="CE260" s="534"/>
      <c r="CF260" s="534"/>
      <c r="CG260" s="534"/>
      <c r="CH260" s="534"/>
      <c r="CI260" s="534"/>
      <c r="CJ260" s="534"/>
      <c r="CK260" s="534"/>
      <c r="CL260" s="534"/>
      <c r="CM260" s="534"/>
      <c r="CN260" s="534"/>
      <c r="CO260" s="534"/>
      <c r="CP260" s="534"/>
      <c r="CQ260" s="534"/>
      <c r="CR260" s="534"/>
      <c r="CS260" s="534"/>
      <c r="CT260" s="534"/>
      <c r="CU260" s="534"/>
      <c r="CV260" s="530">
        <f t="shared" si="82"/>
        <v>171554.66666666666</v>
      </c>
      <c r="CW260" s="530"/>
      <c r="CX260" s="530"/>
      <c r="CY260" s="530"/>
      <c r="CZ260" s="530"/>
      <c r="DA260" s="530"/>
      <c r="DB260" s="530"/>
      <c r="DC260" s="530"/>
      <c r="DD260" s="530"/>
      <c r="DE260" s="538"/>
    </row>
    <row r="261" spans="1:110" s="2" customFormat="1" ht="23.25" customHeight="1">
      <c r="A261" s="522" t="s">
        <v>1299</v>
      </c>
      <c r="B261" s="523"/>
      <c r="C261" s="523"/>
      <c r="D261" s="523"/>
      <c r="E261" s="523"/>
      <c r="F261" s="523"/>
      <c r="G261" s="523"/>
      <c r="H261" s="523"/>
      <c r="I261" s="523"/>
      <c r="J261" s="523"/>
      <c r="K261" s="523"/>
      <c r="L261" s="523"/>
      <c r="M261" s="523"/>
      <c r="N261" s="523"/>
      <c r="O261" s="523"/>
      <c r="P261" s="524" t="s">
        <v>1302</v>
      </c>
      <c r="Q261" s="524"/>
      <c r="R261" s="524"/>
      <c r="S261" s="524"/>
      <c r="T261" s="524"/>
      <c r="U261" s="524"/>
      <c r="V261" s="524"/>
      <c r="W261" s="524"/>
      <c r="X261" s="524"/>
      <c r="Y261" s="524"/>
      <c r="Z261" s="524"/>
      <c r="AA261" s="524"/>
      <c r="AB261" s="524"/>
      <c r="AC261" s="524"/>
      <c r="AD261" s="525">
        <v>503</v>
      </c>
      <c r="AE261" s="525"/>
      <c r="AF261" s="525"/>
      <c r="AG261" s="526">
        <v>3</v>
      </c>
      <c r="AH261" s="526"/>
      <c r="AI261" s="526"/>
      <c r="AJ261" s="526"/>
      <c r="AK261" s="527">
        <v>12108</v>
      </c>
      <c r="AL261" s="528"/>
      <c r="AM261" s="528"/>
      <c r="AN261" s="528"/>
      <c r="AO261" s="528"/>
      <c r="AP261" s="529"/>
      <c r="AQ261" s="530">
        <f t="shared" si="80"/>
        <v>435888</v>
      </c>
      <c r="AR261" s="530"/>
      <c r="AS261" s="530"/>
      <c r="AT261" s="530"/>
      <c r="AU261" s="530"/>
      <c r="AV261" s="530"/>
      <c r="AW261" s="530"/>
      <c r="AX261" s="530"/>
      <c r="AY261" s="531"/>
      <c r="AZ261" s="532"/>
      <c r="BA261" s="532"/>
      <c r="BB261" s="532"/>
      <c r="BC261" s="532"/>
      <c r="BD261" s="532"/>
      <c r="BE261" s="532"/>
      <c r="BF261" s="533"/>
      <c r="BG261" s="534">
        <v>9082</v>
      </c>
      <c r="BH261" s="534"/>
      <c r="BI261" s="534"/>
      <c r="BJ261" s="534"/>
      <c r="BK261" s="534"/>
      <c r="BL261" s="534"/>
      <c r="BM261" s="534"/>
      <c r="BN261" s="534"/>
      <c r="BO261" s="535">
        <f t="shared" si="81"/>
        <v>60540</v>
      </c>
      <c r="BP261" s="536"/>
      <c r="BQ261" s="536"/>
      <c r="BR261" s="536"/>
      <c r="BS261" s="536"/>
      <c r="BT261" s="536"/>
      <c r="BU261" s="536"/>
      <c r="BV261" s="537"/>
      <c r="BW261" s="534">
        <v>15000</v>
      </c>
      <c r="BX261" s="534"/>
      <c r="BY261" s="534"/>
      <c r="BZ261" s="534"/>
      <c r="CA261" s="534"/>
      <c r="CB261" s="534"/>
      <c r="CC261" s="534"/>
      <c r="CD261" s="534"/>
      <c r="CE261" s="534"/>
      <c r="CF261" s="534"/>
      <c r="CG261" s="534"/>
      <c r="CH261" s="534"/>
      <c r="CI261" s="534"/>
      <c r="CJ261" s="534"/>
      <c r="CK261" s="534"/>
      <c r="CL261" s="534"/>
      <c r="CM261" s="534"/>
      <c r="CN261" s="534"/>
      <c r="CO261" s="534"/>
      <c r="CP261" s="534"/>
      <c r="CQ261" s="534"/>
      <c r="CR261" s="534"/>
      <c r="CS261" s="534"/>
      <c r="CT261" s="534"/>
      <c r="CU261" s="534"/>
      <c r="CV261" s="530">
        <f t="shared" si="82"/>
        <v>520510</v>
      </c>
      <c r="CW261" s="530"/>
      <c r="CX261" s="530"/>
      <c r="CY261" s="530"/>
      <c r="CZ261" s="530"/>
      <c r="DA261" s="530"/>
      <c r="DB261" s="530"/>
      <c r="DC261" s="530"/>
      <c r="DD261" s="530"/>
      <c r="DE261" s="538"/>
    </row>
    <row r="262" spans="1:110" s="2" customFormat="1" ht="23.25" customHeight="1">
      <c r="A262" s="522" t="s">
        <v>1308</v>
      </c>
      <c r="B262" s="523"/>
      <c r="C262" s="523"/>
      <c r="D262" s="523"/>
      <c r="E262" s="523"/>
      <c r="F262" s="523"/>
      <c r="G262" s="523"/>
      <c r="H262" s="523"/>
      <c r="I262" s="523"/>
      <c r="J262" s="523"/>
      <c r="K262" s="523"/>
      <c r="L262" s="523"/>
      <c r="M262" s="523"/>
      <c r="N262" s="523"/>
      <c r="O262" s="523"/>
      <c r="P262" s="524" t="s">
        <v>1302</v>
      </c>
      <c r="Q262" s="524"/>
      <c r="R262" s="524"/>
      <c r="S262" s="524"/>
      <c r="T262" s="524"/>
      <c r="U262" s="524"/>
      <c r="V262" s="524"/>
      <c r="W262" s="524"/>
      <c r="X262" s="524"/>
      <c r="Y262" s="524"/>
      <c r="Z262" s="524"/>
      <c r="AA262" s="524"/>
      <c r="AB262" s="524"/>
      <c r="AC262" s="524"/>
      <c r="AD262" s="525">
        <v>503</v>
      </c>
      <c r="AE262" s="525"/>
      <c r="AF262" s="525"/>
      <c r="AG262" s="526">
        <v>2</v>
      </c>
      <c r="AH262" s="526"/>
      <c r="AI262" s="526"/>
      <c r="AJ262" s="526"/>
      <c r="AK262" s="527">
        <v>9072</v>
      </c>
      <c r="AL262" s="528"/>
      <c r="AM262" s="528"/>
      <c r="AN262" s="528"/>
      <c r="AO262" s="528"/>
      <c r="AP262" s="529"/>
      <c r="AQ262" s="530">
        <f t="shared" si="80"/>
        <v>217728</v>
      </c>
      <c r="AR262" s="530"/>
      <c r="AS262" s="530"/>
      <c r="AT262" s="530"/>
      <c r="AU262" s="530"/>
      <c r="AV262" s="530"/>
      <c r="AW262" s="530"/>
      <c r="AX262" s="530"/>
      <c r="AY262" s="531"/>
      <c r="AZ262" s="532"/>
      <c r="BA262" s="532"/>
      <c r="BB262" s="532"/>
      <c r="BC262" s="532"/>
      <c r="BD262" s="532"/>
      <c r="BE262" s="532"/>
      <c r="BF262" s="533"/>
      <c r="BG262" s="534">
        <v>4536</v>
      </c>
      <c r="BH262" s="534"/>
      <c r="BI262" s="534"/>
      <c r="BJ262" s="534"/>
      <c r="BK262" s="534"/>
      <c r="BL262" s="534"/>
      <c r="BM262" s="534"/>
      <c r="BN262" s="534"/>
      <c r="BO262" s="535">
        <f t="shared" si="81"/>
        <v>30239.999999999996</v>
      </c>
      <c r="BP262" s="536"/>
      <c r="BQ262" s="536"/>
      <c r="BR262" s="536"/>
      <c r="BS262" s="536"/>
      <c r="BT262" s="536"/>
      <c r="BU262" s="536"/>
      <c r="BV262" s="537"/>
      <c r="BW262" s="534">
        <v>10000</v>
      </c>
      <c r="BX262" s="534"/>
      <c r="BY262" s="534"/>
      <c r="BZ262" s="534"/>
      <c r="CA262" s="534"/>
      <c r="CB262" s="534"/>
      <c r="CC262" s="534"/>
      <c r="CD262" s="534"/>
      <c r="CE262" s="534"/>
      <c r="CF262" s="534"/>
      <c r="CG262" s="534"/>
      <c r="CH262" s="534"/>
      <c r="CI262" s="534"/>
      <c r="CJ262" s="534"/>
      <c r="CK262" s="534"/>
      <c r="CL262" s="534"/>
      <c r="CM262" s="534"/>
      <c r="CN262" s="534"/>
      <c r="CO262" s="534"/>
      <c r="CP262" s="534"/>
      <c r="CQ262" s="534"/>
      <c r="CR262" s="534"/>
      <c r="CS262" s="534"/>
      <c r="CT262" s="534"/>
      <c r="CU262" s="534"/>
      <c r="CV262" s="530">
        <f t="shared" si="82"/>
        <v>262504</v>
      </c>
      <c r="CW262" s="530"/>
      <c r="CX262" s="530"/>
      <c r="CY262" s="530"/>
      <c r="CZ262" s="530"/>
      <c r="DA262" s="530"/>
      <c r="DB262" s="530"/>
      <c r="DC262" s="530"/>
      <c r="DD262" s="530"/>
      <c r="DE262" s="538"/>
    </row>
    <row r="263" spans="1:110" s="2" customFormat="1" ht="23.25" customHeight="1">
      <c r="A263" s="522" t="s">
        <v>1308</v>
      </c>
      <c r="B263" s="523"/>
      <c r="C263" s="523"/>
      <c r="D263" s="523"/>
      <c r="E263" s="523"/>
      <c r="F263" s="523"/>
      <c r="G263" s="523"/>
      <c r="H263" s="523"/>
      <c r="I263" s="523"/>
      <c r="J263" s="523"/>
      <c r="K263" s="523"/>
      <c r="L263" s="523"/>
      <c r="M263" s="523"/>
      <c r="N263" s="523"/>
      <c r="O263" s="523"/>
      <c r="P263" s="524" t="s">
        <v>1302</v>
      </c>
      <c r="Q263" s="524"/>
      <c r="R263" s="524"/>
      <c r="S263" s="524"/>
      <c r="T263" s="524"/>
      <c r="U263" s="524"/>
      <c r="V263" s="524"/>
      <c r="W263" s="524"/>
      <c r="X263" s="524"/>
      <c r="Y263" s="524"/>
      <c r="Z263" s="524"/>
      <c r="AA263" s="524"/>
      <c r="AB263" s="524"/>
      <c r="AC263" s="524"/>
      <c r="AD263" s="525">
        <v>503</v>
      </c>
      <c r="AE263" s="525"/>
      <c r="AF263" s="525"/>
      <c r="AG263" s="526">
        <v>1</v>
      </c>
      <c r="AH263" s="526"/>
      <c r="AI263" s="526"/>
      <c r="AJ263" s="526"/>
      <c r="AK263" s="527">
        <v>13976</v>
      </c>
      <c r="AL263" s="528"/>
      <c r="AM263" s="528"/>
      <c r="AN263" s="528"/>
      <c r="AO263" s="528"/>
      <c r="AP263" s="529"/>
      <c r="AQ263" s="530">
        <f t="shared" ref="AQ263:AQ267" si="83">AG263*AK263*12</f>
        <v>167712</v>
      </c>
      <c r="AR263" s="530"/>
      <c r="AS263" s="530"/>
      <c r="AT263" s="530"/>
      <c r="AU263" s="530"/>
      <c r="AV263" s="530"/>
      <c r="AW263" s="530"/>
      <c r="AX263" s="530"/>
      <c r="AY263" s="531"/>
      <c r="AZ263" s="532"/>
      <c r="BA263" s="532"/>
      <c r="BB263" s="532"/>
      <c r="BC263" s="532"/>
      <c r="BD263" s="532"/>
      <c r="BE263" s="532"/>
      <c r="BF263" s="533"/>
      <c r="BG263" s="534">
        <v>3494</v>
      </c>
      <c r="BH263" s="534"/>
      <c r="BI263" s="534"/>
      <c r="BJ263" s="534"/>
      <c r="BK263" s="534"/>
      <c r="BL263" s="534"/>
      <c r="BM263" s="534"/>
      <c r="BN263" s="534"/>
      <c r="BO263" s="535">
        <f t="shared" ref="BO263:BO267" si="84">AQ263/360*50</f>
        <v>23293.333333333332</v>
      </c>
      <c r="BP263" s="536"/>
      <c r="BQ263" s="536"/>
      <c r="BR263" s="536"/>
      <c r="BS263" s="536"/>
      <c r="BT263" s="536"/>
      <c r="BU263" s="536"/>
      <c r="BV263" s="537"/>
      <c r="BW263" s="534">
        <v>5000</v>
      </c>
      <c r="BX263" s="534"/>
      <c r="BY263" s="534"/>
      <c r="BZ263" s="534"/>
      <c r="CA263" s="534"/>
      <c r="CB263" s="534"/>
      <c r="CC263" s="534"/>
      <c r="CD263" s="534"/>
      <c r="CE263" s="534"/>
      <c r="CF263" s="534"/>
      <c r="CG263" s="534"/>
      <c r="CH263" s="534"/>
      <c r="CI263" s="534"/>
      <c r="CJ263" s="534"/>
      <c r="CK263" s="534"/>
      <c r="CL263" s="534"/>
      <c r="CM263" s="534"/>
      <c r="CN263" s="534"/>
      <c r="CO263" s="534"/>
      <c r="CP263" s="534"/>
      <c r="CQ263" s="534"/>
      <c r="CR263" s="534"/>
      <c r="CS263" s="534"/>
      <c r="CT263" s="534"/>
      <c r="CU263" s="534"/>
      <c r="CV263" s="530">
        <f t="shared" ref="CV263:CV267" si="85">SUM(AQ263:CU263)</f>
        <v>199499.33333333334</v>
      </c>
      <c r="CW263" s="530"/>
      <c r="CX263" s="530"/>
      <c r="CY263" s="530"/>
      <c r="CZ263" s="530"/>
      <c r="DA263" s="530"/>
      <c r="DB263" s="530"/>
      <c r="DC263" s="530"/>
      <c r="DD263" s="530"/>
      <c r="DE263" s="538"/>
    </row>
    <row r="264" spans="1:110" s="2" customFormat="1" ht="23.25" customHeight="1">
      <c r="A264" s="522" t="s">
        <v>1308</v>
      </c>
      <c r="B264" s="523"/>
      <c r="C264" s="523"/>
      <c r="D264" s="523"/>
      <c r="E264" s="523"/>
      <c r="F264" s="523"/>
      <c r="G264" s="523"/>
      <c r="H264" s="523"/>
      <c r="I264" s="523"/>
      <c r="J264" s="523"/>
      <c r="K264" s="523"/>
      <c r="L264" s="523"/>
      <c r="M264" s="523"/>
      <c r="N264" s="523"/>
      <c r="O264" s="523"/>
      <c r="P264" s="524" t="s">
        <v>1302</v>
      </c>
      <c r="Q264" s="524"/>
      <c r="R264" s="524"/>
      <c r="S264" s="524"/>
      <c r="T264" s="524"/>
      <c r="U264" s="524"/>
      <c r="V264" s="524"/>
      <c r="W264" s="524"/>
      <c r="X264" s="524"/>
      <c r="Y264" s="524"/>
      <c r="Z264" s="524"/>
      <c r="AA264" s="524"/>
      <c r="AB264" s="524"/>
      <c r="AC264" s="524"/>
      <c r="AD264" s="525">
        <v>503</v>
      </c>
      <c r="AE264" s="525"/>
      <c r="AF264" s="525"/>
      <c r="AG264" s="526">
        <v>2</v>
      </c>
      <c r="AH264" s="526"/>
      <c r="AI264" s="526"/>
      <c r="AJ264" s="526"/>
      <c r="AK264" s="527">
        <v>10326</v>
      </c>
      <c r="AL264" s="528"/>
      <c r="AM264" s="528"/>
      <c r="AN264" s="528"/>
      <c r="AO264" s="528"/>
      <c r="AP264" s="529"/>
      <c r="AQ264" s="530">
        <f t="shared" si="83"/>
        <v>247824</v>
      </c>
      <c r="AR264" s="530"/>
      <c r="AS264" s="530"/>
      <c r="AT264" s="530"/>
      <c r="AU264" s="530"/>
      <c r="AV264" s="530"/>
      <c r="AW264" s="530"/>
      <c r="AX264" s="530"/>
      <c r="AY264" s="531"/>
      <c r="AZ264" s="532"/>
      <c r="BA264" s="532"/>
      <c r="BB264" s="532"/>
      <c r="BC264" s="532"/>
      <c r="BD264" s="532"/>
      <c r="BE264" s="532"/>
      <c r="BF264" s="533"/>
      <c r="BG264" s="534">
        <v>5164</v>
      </c>
      <c r="BH264" s="534"/>
      <c r="BI264" s="534"/>
      <c r="BJ264" s="534"/>
      <c r="BK264" s="534"/>
      <c r="BL264" s="534"/>
      <c r="BM264" s="534"/>
      <c r="BN264" s="534"/>
      <c r="BO264" s="535">
        <f t="shared" si="84"/>
        <v>34420</v>
      </c>
      <c r="BP264" s="536"/>
      <c r="BQ264" s="536"/>
      <c r="BR264" s="536"/>
      <c r="BS264" s="536"/>
      <c r="BT264" s="536"/>
      <c r="BU264" s="536"/>
      <c r="BV264" s="537"/>
      <c r="BW264" s="534">
        <v>10000</v>
      </c>
      <c r="BX264" s="534"/>
      <c r="BY264" s="534"/>
      <c r="BZ264" s="534"/>
      <c r="CA264" s="534"/>
      <c r="CB264" s="534"/>
      <c r="CC264" s="534"/>
      <c r="CD264" s="534"/>
      <c r="CE264" s="534"/>
      <c r="CF264" s="534"/>
      <c r="CG264" s="534"/>
      <c r="CH264" s="534"/>
      <c r="CI264" s="534"/>
      <c r="CJ264" s="534"/>
      <c r="CK264" s="534"/>
      <c r="CL264" s="534"/>
      <c r="CM264" s="534"/>
      <c r="CN264" s="534"/>
      <c r="CO264" s="534"/>
      <c r="CP264" s="534"/>
      <c r="CQ264" s="534"/>
      <c r="CR264" s="534"/>
      <c r="CS264" s="534"/>
      <c r="CT264" s="534"/>
      <c r="CU264" s="534"/>
      <c r="CV264" s="530">
        <f t="shared" si="85"/>
        <v>297408</v>
      </c>
      <c r="CW264" s="530"/>
      <c r="CX264" s="530"/>
      <c r="CY264" s="530"/>
      <c r="CZ264" s="530"/>
      <c r="DA264" s="530"/>
      <c r="DB264" s="530"/>
      <c r="DC264" s="530"/>
      <c r="DD264" s="530"/>
      <c r="DE264" s="538"/>
    </row>
    <row r="265" spans="1:110" s="2" customFormat="1" ht="23.25" customHeight="1">
      <c r="A265" s="522" t="s">
        <v>1308</v>
      </c>
      <c r="B265" s="523"/>
      <c r="C265" s="523"/>
      <c r="D265" s="523"/>
      <c r="E265" s="523"/>
      <c r="F265" s="523"/>
      <c r="G265" s="523"/>
      <c r="H265" s="523"/>
      <c r="I265" s="523"/>
      <c r="J265" s="523"/>
      <c r="K265" s="523"/>
      <c r="L265" s="523"/>
      <c r="M265" s="523"/>
      <c r="N265" s="523"/>
      <c r="O265" s="523"/>
      <c r="P265" s="524" t="s">
        <v>1302</v>
      </c>
      <c r="Q265" s="524"/>
      <c r="R265" s="524"/>
      <c r="S265" s="524"/>
      <c r="T265" s="524"/>
      <c r="U265" s="524"/>
      <c r="V265" s="524"/>
      <c r="W265" s="524"/>
      <c r="X265" s="524"/>
      <c r="Y265" s="524"/>
      <c r="Z265" s="524"/>
      <c r="AA265" s="524"/>
      <c r="AB265" s="524"/>
      <c r="AC265" s="524"/>
      <c r="AD265" s="525">
        <v>503</v>
      </c>
      <c r="AE265" s="525"/>
      <c r="AF265" s="525"/>
      <c r="AG265" s="526">
        <v>3</v>
      </c>
      <c r="AH265" s="526"/>
      <c r="AI265" s="526"/>
      <c r="AJ265" s="526"/>
      <c r="AK265" s="527">
        <v>9650</v>
      </c>
      <c r="AL265" s="528"/>
      <c r="AM265" s="528"/>
      <c r="AN265" s="528"/>
      <c r="AO265" s="528"/>
      <c r="AP265" s="529"/>
      <c r="AQ265" s="530">
        <f t="shared" si="83"/>
        <v>347400</v>
      </c>
      <c r="AR265" s="530"/>
      <c r="AS265" s="530"/>
      <c r="AT265" s="530"/>
      <c r="AU265" s="530"/>
      <c r="AV265" s="530"/>
      <c r="AW265" s="530"/>
      <c r="AX265" s="530"/>
      <c r="AY265" s="531"/>
      <c r="AZ265" s="532"/>
      <c r="BA265" s="532"/>
      <c r="BB265" s="532"/>
      <c r="BC265" s="532"/>
      <c r="BD265" s="532"/>
      <c r="BE265" s="532"/>
      <c r="BF265" s="533"/>
      <c r="BG265" s="534">
        <v>7238</v>
      </c>
      <c r="BH265" s="534"/>
      <c r="BI265" s="534"/>
      <c r="BJ265" s="534"/>
      <c r="BK265" s="534"/>
      <c r="BL265" s="534"/>
      <c r="BM265" s="534"/>
      <c r="BN265" s="534"/>
      <c r="BO265" s="535">
        <f t="shared" si="84"/>
        <v>48250</v>
      </c>
      <c r="BP265" s="536"/>
      <c r="BQ265" s="536"/>
      <c r="BR265" s="536"/>
      <c r="BS265" s="536"/>
      <c r="BT265" s="536"/>
      <c r="BU265" s="536"/>
      <c r="BV265" s="537"/>
      <c r="BW265" s="534">
        <v>15000</v>
      </c>
      <c r="BX265" s="534"/>
      <c r="BY265" s="534"/>
      <c r="BZ265" s="534"/>
      <c r="CA265" s="534"/>
      <c r="CB265" s="534"/>
      <c r="CC265" s="534"/>
      <c r="CD265" s="534"/>
      <c r="CE265" s="534"/>
      <c r="CF265" s="534"/>
      <c r="CG265" s="534"/>
      <c r="CH265" s="534"/>
      <c r="CI265" s="534"/>
      <c r="CJ265" s="534"/>
      <c r="CK265" s="534"/>
      <c r="CL265" s="534"/>
      <c r="CM265" s="534"/>
      <c r="CN265" s="534"/>
      <c r="CO265" s="534"/>
      <c r="CP265" s="534"/>
      <c r="CQ265" s="534"/>
      <c r="CR265" s="534"/>
      <c r="CS265" s="534"/>
      <c r="CT265" s="534"/>
      <c r="CU265" s="534"/>
      <c r="CV265" s="530">
        <f t="shared" si="85"/>
        <v>417888</v>
      </c>
      <c r="CW265" s="530"/>
      <c r="CX265" s="530"/>
      <c r="CY265" s="530"/>
      <c r="CZ265" s="530"/>
      <c r="DA265" s="530"/>
      <c r="DB265" s="530"/>
      <c r="DC265" s="530"/>
      <c r="DD265" s="530"/>
      <c r="DE265" s="538"/>
    </row>
    <row r="266" spans="1:110" s="2" customFormat="1" ht="23.25" customHeight="1">
      <c r="A266" s="522" t="s">
        <v>1308</v>
      </c>
      <c r="B266" s="523"/>
      <c r="C266" s="523"/>
      <c r="D266" s="523"/>
      <c r="E266" s="523"/>
      <c r="F266" s="523"/>
      <c r="G266" s="523"/>
      <c r="H266" s="523"/>
      <c r="I266" s="523"/>
      <c r="J266" s="523"/>
      <c r="K266" s="523"/>
      <c r="L266" s="523"/>
      <c r="M266" s="523"/>
      <c r="N266" s="523"/>
      <c r="O266" s="523"/>
      <c r="P266" s="524" t="s">
        <v>1302</v>
      </c>
      <c r="Q266" s="524"/>
      <c r="R266" s="524"/>
      <c r="S266" s="524"/>
      <c r="T266" s="524"/>
      <c r="U266" s="524"/>
      <c r="V266" s="524"/>
      <c r="W266" s="524"/>
      <c r="X266" s="524"/>
      <c r="Y266" s="524"/>
      <c r="Z266" s="524"/>
      <c r="AA266" s="524"/>
      <c r="AB266" s="524"/>
      <c r="AC266" s="524"/>
      <c r="AD266" s="525">
        <v>503</v>
      </c>
      <c r="AE266" s="525"/>
      <c r="AF266" s="525"/>
      <c r="AG266" s="526">
        <v>6</v>
      </c>
      <c r="AH266" s="526"/>
      <c r="AI266" s="526"/>
      <c r="AJ266" s="526"/>
      <c r="AK266" s="527">
        <v>7190</v>
      </c>
      <c r="AL266" s="528"/>
      <c r="AM266" s="528"/>
      <c r="AN266" s="528"/>
      <c r="AO266" s="528"/>
      <c r="AP266" s="529"/>
      <c r="AQ266" s="530">
        <f t="shared" si="83"/>
        <v>517680</v>
      </c>
      <c r="AR266" s="530"/>
      <c r="AS266" s="530"/>
      <c r="AT266" s="530"/>
      <c r="AU266" s="530"/>
      <c r="AV266" s="530"/>
      <c r="AW266" s="530"/>
      <c r="AX266" s="530"/>
      <c r="AY266" s="531"/>
      <c r="AZ266" s="532"/>
      <c r="BA266" s="532"/>
      <c r="BB266" s="532"/>
      <c r="BC266" s="532"/>
      <c r="BD266" s="532"/>
      <c r="BE266" s="532"/>
      <c r="BF266" s="533"/>
      <c r="BG266" s="534">
        <v>10786</v>
      </c>
      <c r="BH266" s="534"/>
      <c r="BI266" s="534"/>
      <c r="BJ266" s="534"/>
      <c r="BK266" s="534"/>
      <c r="BL266" s="534"/>
      <c r="BM266" s="534"/>
      <c r="BN266" s="534"/>
      <c r="BO266" s="535">
        <f t="shared" si="84"/>
        <v>71900</v>
      </c>
      <c r="BP266" s="536"/>
      <c r="BQ266" s="536"/>
      <c r="BR266" s="536"/>
      <c r="BS266" s="536"/>
      <c r="BT266" s="536"/>
      <c r="BU266" s="536"/>
      <c r="BV266" s="537"/>
      <c r="BW266" s="534">
        <v>30000</v>
      </c>
      <c r="BX266" s="534"/>
      <c r="BY266" s="534"/>
      <c r="BZ266" s="534"/>
      <c r="CA266" s="534"/>
      <c r="CB266" s="534"/>
      <c r="CC266" s="534"/>
      <c r="CD266" s="534"/>
      <c r="CE266" s="534"/>
      <c r="CF266" s="534"/>
      <c r="CG266" s="534"/>
      <c r="CH266" s="534"/>
      <c r="CI266" s="534"/>
      <c r="CJ266" s="534"/>
      <c r="CK266" s="534"/>
      <c r="CL266" s="534"/>
      <c r="CM266" s="534"/>
      <c r="CN266" s="534"/>
      <c r="CO266" s="534"/>
      <c r="CP266" s="534"/>
      <c r="CQ266" s="534"/>
      <c r="CR266" s="534"/>
      <c r="CS266" s="534"/>
      <c r="CT266" s="534"/>
      <c r="CU266" s="534"/>
      <c r="CV266" s="530">
        <f t="shared" si="85"/>
        <v>630366</v>
      </c>
      <c r="CW266" s="530"/>
      <c r="CX266" s="530"/>
      <c r="CY266" s="530"/>
      <c r="CZ266" s="530"/>
      <c r="DA266" s="530"/>
      <c r="DB266" s="530"/>
      <c r="DC266" s="530"/>
      <c r="DD266" s="530"/>
      <c r="DE266" s="538"/>
    </row>
    <row r="267" spans="1:110" s="2" customFormat="1" ht="23.25" customHeight="1">
      <c r="A267" s="522" t="s">
        <v>1308</v>
      </c>
      <c r="B267" s="523"/>
      <c r="C267" s="523"/>
      <c r="D267" s="523"/>
      <c r="E267" s="523"/>
      <c r="F267" s="523"/>
      <c r="G267" s="523"/>
      <c r="H267" s="523"/>
      <c r="I267" s="523"/>
      <c r="J267" s="523"/>
      <c r="K267" s="523"/>
      <c r="L267" s="523"/>
      <c r="M267" s="523"/>
      <c r="N267" s="523"/>
      <c r="O267" s="523"/>
      <c r="P267" s="524" t="s">
        <v>1302</v>
      </c>
      <c r="Q267" s="524"/>
      <c r="R267" s="524"/>
      <c r="S267" s="524"/>
      <c r="T267" s="524"/>
      <c r="U267" s="524"/>
      <c r="V267" s="524"/>
      <c r="W267" s="524"/>
      <c r="X267" s="524"/>
      <c r="Y267" s="524"/>
      <c r="Z267" s="524"/>
      <c r="AA267" s="524"/>
      <c r="AB267" s="524"/>
      <c r="AC267" s="524"/>
      <c r="AD267" s="525">
        <v>503</v>
      </c>
      <c r="AE267" s="525"/>
      <c r="AF267" s="525"/>
      <c r="AG267" s="526">
        <v>1</v>
      </c>
      <c r="AH267" s="526"/>
      <c r="AI267" s="526"/>
      <c r="AJ267" s="526"/>
      <c r="AK267" s="527">
        <v>5390</v>
      </c>
      <c r="AL267" s="528"/>
      <c r="AM267" s="528"/>
      <c r="AN267" s="528"/>
      <c r="AO267" s="528"/>
      <c r="AP267" s="529"/>
      <c r="AQ267" s="530">
        <f t="shared" si="83"/>
        <v>64680</v>
      </c>
      <c r="AR267" s="530"/>
      <c r="AS267" s="530"/>
      <c r="AT267" s="530"/>
      <c r="AU267" s="530"/>
      <c r="AV267" s="530"/>
      <c r="AW267" s="530"/>
      <c r="AX267" s="530"/>
      <c r="AY267" s="531"/>
      <c r="AZ267" s="532"/>
      <c r="BA267" s="532"/>
      <c r="BB267" s="532"/>
      <c r="BC267" s="532"/>
      <c r="BD267" s="532"/>
      <c r="BE267" s="532"/>
      <c r="BF267" s="533"/>
      <c r="BG267" s="534">
        <v>1348</v>
      </c>
      <c r="BH267" s="534"/>
      <c r="BI267" s="534"/>
      <c r="BJ267" s="534"/>
      <c r="BK267" s="534"/>
      <c r="BL267" s="534"/>
      <c r="BM267" s="534"/>
      <c r="BN267" s="534"/>
      <c r="BO267" s="535">
        <f t="shared" si="84"/>
        <v>8983.3333333333321</v>
      </c>
      <c r="BP267" s="536"/>
      <c r="BQ267" s="536"/>
      <c r="BR267" s="536"/>
      <c r="BS267" s="536"/>
      <c r="BT267" s="536"/>
      <c r="BU267" s="536"/>
      <c r="BV267" s="537"/>
      <c r="BW267" s="534">
        <v>5000</v>
      </c>
      <c r="BX267" s="534"/>
      <c r="BY267" s="534"/>
      <c r="BZ267" s="534"/>
      <c r="CA267" s="534"/>
      <c r="CB267" s="534"/>
      <c r="CC267" s="534"/>
      <c r="CD267" s="534"/>
      <c r="CE267" s="534"/>
      <c r="CF267" s="534"/>
      <c r="CG267" s="534"/>
      <c r="CH267" s="534"/>
      <c r="CI267" s="534"/>
      <c r="CJ267" s="534"/>
      <c r="CK267" s="534"/>
      <c r="CL267" s="534"/>
      <c r="CM267" s="534"/>
      <c r="CN267" s="534"/>
      <c r="CO267" s="534"/>
      <c r="CP267" s="534"/>
      <c r="CQ267" s="534"/>
      <c r="CR267" s="534"/>
      <c r="CS267" s="534"/>
      <c r="CT267" s="534"/>
      <c r="CU267" s="534"/>
      <c r="CV267" s="530">
        <f t="shared" si="85"/>
        <v>80011.333333333328</v>
      </c>
      <c r="CW267" s="530"/>
      <c r="CX267" s="530"/>
      <c r="CY267" s="530"/>
      <c r="CZ267" s="530"/>
      <c r="DA267" s="530"/>
      <c r="DB267" s="530"/>
      <c r="DC267" s="530"/>
      <c r="DD267" s="530"/>
      <c r="DE267" s="538"/>
    </row>
    <row r="268" spans="1:110" s="2" customFormat="1" ht="23.25" customHeight="1">
      <c r="A268" s="522"/>
      <c r="B268" s="523"/>
      <c r="C268" s="523"/>
      <c r="D268" s="523"/>
      <c r="E268" s="523"/>
      <c r="F268" s="523"/>
      <c r="G268" s="523"/>
      <c r="H268" s="523"/>
      <c r="I268" s="523"/>
      <c r="J268" s="523"/>
      <c r="K268" s="523"/>
      <c r="L268" s="523"/>
      <c r="M268" s="523"/>
      <c r="N268" s="523"/>
      <c r="O268" s="523"/>
      <c r="P268" s="524"/>
      <c r="Q268" s="524"/>
      <c r="R268" s="524"/>
      <c r="S268" s="524"/>
      <c r="T268" s="524"/>
      <c r="U268" s="524"/>
      <c r="V268" s="524"/>
      <c r="W268" s="524"/>
      <c r="X268" s="524"/>
      <c r="Y268" s="524"/>
      <c r="Z268" s="524"/>
      <c r="AA268" s="524"/>
      <c r="AB268" s="524"/>
      <c r="AC268" s="524"/>
      <c r="AD268" s="525"/>
      <c r="AE268" s="525"/>
      <c r="AF268" s="525"/>
      <c r="AG268" s="526"/>
      <c r="AH268" s="526"/>
      <c r="AI268" s="526"/>
      <c r="AJ268" s="526"/>
      <c r="AK268" s="527"/>
      <c r="AL268" s="528"/>
      <c r="AM268" s="528"/>
      <c r="AN268" s="528"/>
      <c r="AO268" s="528"/>
      <c r="AP268" s="529"/>
      <c r="AQ268" s="530">
        <f t="shared" si="80"/>
        <v>0</v>
      </c>
      <c r="AR268" s="530"/>
      <c r="AS268" s="530"/>
      <c r="AT268" s="530"/>
      <c r="AU268" s="530"/>
      <c r="AV268" s="530"/>
      <c r="AW268" s="530"/>
      <c r="AX268" s="530"/>
      <c r="AY268" s="531"/>
      <c r="AZ268" s="532"/>
      <c r="BA268" s="532"/>
      <c r="BB268" s="532"/>
      <c r="BC268" s="532"/>
      <c r="BD268" s="532"/>
      <c r="BE268" s="532"/>
      <c r="BF268" s="533"/>
      <c r="BG268" s="534"/>
      <c r="BH268" s="534"/>
      <c r="BI268" s="534"/>
      <c r="BJ268" s="534"/>
      <c r="BK268" s="534"/>
      <c r="BL268" s="534"/>
      <c r="BM268" s="534"/>
      <c r="BN268" s="534"/>
      <c r="BO268" s="535">
        <f t="shared" si="81"/>
        <v>0</v>
      </c>
      <c r="BP268" s="536"/>
      <c r="BQ268" s="536"/>
      <c r="BR268" s="536"/>
      <c r="BS268" s="536"/>
      <c r="BT268" s="536"/>
      <c r="BU268" s="536"/>
      <c r="BV268" s="537"/>
      <c r="BW268" s="534"/>
      <c r="BX268" s="534"/>
      <c r="BY268" s="534"/>
      <c r="BZ268" s="534"/>
      <c r="CA268" s="534"/>
      <c r="CB268" s="534"/>
      <c r="CC268" s="534"/>
      <c r="CD268" s="534"/>
      <c r="CE268" s="534"/>
      <c r="CF268" s="534"/>
      <c r="CG268" s="534"/>
      <c r="CH268" s="534"/>
      <c r="CI268" s="534"/>
      <c r="CJ268" s="534"/>
      <c r="CK268" s="534"/>
      <c r="CL268" s="534"/>
      <c r="CM268" s="534"/>
      <c r="CN268" s="534"/>
      <c r="CO268" s="534"/>
      <c r="CP268" s="534"/>
      <c r="CQ268" s="534"/>
      <c r="CR268" s="534"/>
      <c r="CS268" s="534"/>
      <c r="CT268" s="534"/>
      <c r="CU268" s="534"/>
      <c r="CV268" s="530">
        <f t="shared" si="82"/>
        <v>0</v>
      </c>
      <c r="CW268" s="530"/>
      <c r="CX268" s="530"/>
      <c r="CY268" s="530"/>
      <c r="CZ268" s="530"/>
      <c r="DA268" s="530"/>
      <c r="DB268" s="530"/>
      <c r="DC268" s="530"/>
      <c r="DD268" s="530"/>
      <c r="DE268" s="538"/>
    </row>
    <row r="269" spans="1:110" s="2" customFormat="1" ht="23.25" customHeight="1" thickBot="1">
      <c r="A269" s="522"/>
      <c r="B269" s="523"/>
      <c r="C269" s="523"/>
      <c r="D269" s="523"/>
      <c r="E269" s="523"/>
      <c r="F269" s="523"/>
      <c r="G269" s="523"/>
      <c r="H269" s="523"/>
      <c r="I269" s="523"/>
      <c r="J269" s="523"/>
      <c r="K269" s="523"/>
      <c r="L269" s="523"/>
      <c r="M269" s="523"/>
      <c r="N269" s="523"/>
      <c r="O269" s="523"/>
      <c r="P269" s="524"/>
      <c r="Q269" s="524"/>
      <c r="R269" s="524"/>
      <c r="S269" s="524"/>
      <c r="T269" s="524"/>
      <c r="U269" s="524"/>
      <c r="V269" s="524"/>
      <c r="W269" s="524"/>
      <c r="X269" s="524"/>
      <c r="Y269" s="524"/>
      <c r="Z269" s="524"/>
      <c r="AA269" s="524"/>
      <c r="AB269" s="524"/>
      <c r="AC269" s="524"/>
      <c r="AD269" s="525"/>
      <c r="AE269" s="525"/>
      <c r="AF269" s="525"/>
      <c r="AG269" s="526"/>
      <c r="AH269" s="526"/>
      <c r="AI269" s="526"/>
      <c r="AJ269" s="526"/>
      <c r="AK269" s="605"/>
      <c r="AL269" s="606"/>
      <c r="AM269" s="606"/>
      <c r="AN269" s="606"/>
      <c r="AO269" s="606"/>
      <c r="AP269" s="607"/>
      <c r="AQ269" s="530">
        <f>AG269*AK269*12</f>
        <v>0</v>
      </c>
      <c r="AR269" s="530"/>
      <c r="AS269" s="530"/>
      <c r="AT269" s="530"/>
      <c r="AU269" s="530"/>
      <c r="AV269" s="530"/>
      <c r="AW269" s="530"/>
      <c r="AX269" s="530"/>
      <c r="AY269" s="531"/>
      <c r="AZ269" s="532"/>
      <c r="BA269" s="532"/>
      <c r="BB269" s="532"/>
      <c r="BC269" s="532"/>
      <c r="BD269" s="532"/>
      <c r="BE269" s="532"/>
      <c r="BF269" s="533"/>
      <c r="BG269" s="534"/>
      <c r="BH269" s="534"/>
      <c r="BI269" s="534"/>
      <c r="BJ269" s="534"/>
      <c r="BK269" s="534"/>
      <c r="BL269" s="534"/>
      <c r="BM269" s="534"/>
      <c r="BN269" s="534"/>
      <c r="BO269" s="535">
        <f t="shared" si="9"/>
        <v>0</v>
      </c>
      <c r="BP269" s="536"/>
      <c r="BQ269" s="536"/>
      <c r="BR269" s="536"/>
      <c r="BS269" s="536"/>
      <c r="BT269" s="536"/>
      <c r="BU269" s="536"/>
      <c r="BV269" s="537"/>
      <c r="BW269" s="534"/>
      <c r="BX269" s="534"/>
      <c r="BY269" s="534"/>
      <c r="BZ269" s="534"/>
      <c r="CA269" s="534"/>
      <c r="CB269" s="534"/>
      <c r="CC269" s="534"/>
      <c r="CD269" s="534"/>
      <c r="CE269" s="534"/>
      <c r="CF269" s="534"/>
      <c r="CG269" s="534"/>
      <c r="CH269" s="534"/>
      <c r="CI269" s="534"/>
      <c r="CJ269" s="534"/>
      <c r="CK269" s="534"/>
      <c r="CL269" s="534"/>
      <c r="CM269" s="534"/>
      <c r="CN269" s="534"/>
      <c r="CO269" s="534"/>
      <c r="CP269" s="534"/>
      <c r="CQ269" s="534"/>
      <c r="CR269" s="534"/>
      <c r="CS269" s="534"/>
      <c r="CT269" s="534"/>
      <c r="CU269" s="534"/>
      <c r="CV269" s="530">
        <f>SUM(AQ269:CU269)</f>
        <v>0</v>
      </c>
      <c r="CW269" s="530"/>
      <c r="CX269" s="530"/>
      <c r="CY269" s="530"/>
      <c r="CZ269" s="530"/>
      <c r="DA269" s="530"/>
      <c r="DB269" s="530"/>
      <c r="DC269" s="530"/>
      <c r="DD269" s="530"/>
      <c r="DE269" s="538"/>
    </row>
    <row r="270" spans="1:110" s="2" customFormat="1" ht="24.95" customHeight="1" thickBot="1">
      <c r="A270" s="600" t="s">
        <v>571</v>
      </c>
      <c r="B270" s="601"/>
      <c r="C270" s="601"/>
      <c r="D270" s="601"/>
      <c r="E270" s="601"/>
      <c r="F270" s="601"/>
      <c r="G270" s="601"/>
      <c r="H270" s="601"/>
      <c r="I270" s="601"/>
      <c r="J270" s="601"/>
      <c r="K270" s="601"/>
      <c r="L270" s="601"/>
      <c r="M270" s="601"/>
      <c r="N270" s="601"/>
      <c r="O270" s="601"/>
      <c r="P270" s="601"/>
      <c r="Q270" s="601"/>
      <c r="R270" s="601"/>
      <c r="S270" s="601"/>
      <c r="T270" s="601"/>
      <c r="U270" s="601"/>
      <c r="V270" s="601"/>
      <c r="W270" s="601"/>
      <c r="X270" s="601"/>
      <c r="Y270" s="601"/>
      <c r="Z270" s="601"/>
      <c r="AA270" s="601"/>
      <c r="AB270" s="601"/>
      <c r="AC270" s="601"/>
      <c r="AD270" s="601"/>
      <c r="AE270" s="601"/>
      <c r="AF270" s="602"/>
      <c r="AG270" s="603">
        <f>SUM(AG8:AJ269)</f>
        <v>443</v>
      </c>
      <c r="AH270" s="603"/>
      <c r="AI270" s="603"/>
      <c r="AJ270" s="603"/>
      <c r="AK270" s="604">
        <f>SUM(AK8:AP269)</f>
        <v>2337268</v>
      </c>
      <c r="AL270" s="604"/>
      <c r="AM270" s="604"/>
      <c r="AN270" s="604"/>
      <c r="AO270" s="604"/>
      <c r="AP270" s="604"/>
      <c r="AQ270" s="598">
        <f>SUM(AQ8:AX269)</f>
        <v>46526400</v>
      </c>
      <c r="AR270" s="598"/>
      <c r="AS270" s="598"/>
      <c r="AT270" s="598"/>
      <c r="AU270" s="598"/>
      <c r="AV270" s="598"/>
      <c r="AW270" s="598"/>
      <c r="AX270" s="598"/>
      <c r="AY270" s="598">
        <f>SUM(AY8:BF269)</f>
        <v>0</v>
      </c>
      <c r="AZ270" s="598"/>
      <c r="BA270" s="598"/>
      <c r="BB270" s="598"/>
      <c r="BC270" s="598"/>
      <c r="BD270" s="598"/>
      <c r="BE270" s="598"/>
      <c r="BF270" s="598"/>
      <c r="BG270" s="598">
        <f>SUM(BG8:BN269)</f>
        <v>962142</v>
      </c>
      <c r="BH270" s="598"/>
      <c r="BI270" s="598"/>
      <c r="BJ270" s="598"/>
      <c r="BK270" s="598"/>
      <c r="BL270" s="598"/>
      <c r="BM270" s="598"/>
      <c r="BN270" s="598"/>
      <c r="BO270" s="598">
        <f>SUM(BO8:BV269)</f>
        <v>6462000.0000000009</v>
      </c>
      <c r="BP270" s="598"/>
      <c r="BQ270" s="598"/>
      <c r="BR270" s="598"/>
      <c r="BS270" s="598"/>
      <c r="BT270" s="598"/>
      <c r="BU270" s="598"/>
      <c r="BV270" s="598"/>
      <c r="BW270" s="598">
        <f>SUM(BW8:CD269)</f>
        <v>567500</v>
      </c>
      <c r="BX270" s="598"/>
      <c r="BY270" s="598"/>
      <c r="BZ270" s="598"/>
      <c r="CA270" s="598"/>
      <c r="CB270" s="598"/>
      <c r="CC270" s="598"/>
      <c r="CD270" s="598"/>
      <c r="CE270" s="598">
        <f>SUM(CE8:CM269)</f>
        <v>0</v>
      </c>
      <c r="CF270" s="598"/>
      <c r="CG270" s="598"/>
      <c r="CH270" s="598"/>
      <c r="CI270" s="598"/>
      <c r="CJ270" s="598"/>
      <c r="CK270" s="598"/>
      <c r="CL270" s="598"/>
      <c r="CM270" s="598"/>
      <c r="CN270" s="598">
        <f>SUM(CN8:CU269)</f>
        <v>0</v>
      </c>
      <c r="CO270" s="598"/>
      <c r="CP270" s="598"/>
      <c r="CQ270" s="598"/>
      <c r="CR270" s="598"/>
      <c r="CS270" s="598"/>
      <c r="CT270" s="598"/>
      <c r="CU270" s="598"/>
      <c r="CV270" s="598">
        <f>SUM(CV8:DE269)</f>
        <v>54518042</v>
      </c>
      <c r="CW270" s="598"/>
      <c r="CX270" s="598"/>
      <c r="CY270" s="598"/>
      <c r="CZ270" s="598"/>
      <c r="DA270" s="598"/>
      <c r="DB270" s="598"/>
      <c r="DC270" s="598"/>
      <c r="DD270" s="598"/>
      <c r="DE270" s="599"/>
      <c r="DF270" s="25"/>
    </row>
    <row r="271" spans="1:110" s="2" customFormat="1" ht="24.95" customHeight="1">
      <c r="BO271" s="539"/>
      <c r="BP271" s="540"/>
      <c r="BQ271" s="540"/>
      <c r="BR271" s="540"/>
      <c r="BS271" s="540"/>
      <c r="BT271" s="540"/>
      <c r="BU271" s="540"/>
      <c r="BV271" s="540"/>
    </row>
    <row r="272" spans="1:110" s="2" customFormat="1" ht="12.75"/>
    <row r="273" s="2" customFormat="1" ht="12.75"/>
    <row r="274" s="2" customFormat="1" ht="12.75"/>
    <row r="275" s="2" customFormat="1" ht="12.75"/>
    <row r="276" s="2" customFormat="1" ht="12.75"/>
    <row r="277" s="2" customFormat="1" ht="12.75"/>
    <row r="278" s="2" customFormat="1" ht="12.75"/>
    <row r="279" s="2" customFormat="1" ht="12.75"/>
    <row r="280" s="2" customFormat="1" ht="12.75"/>
    <row r="281" s="2" customFormat="1" ht="12.75"/>
    <row r="282" s="2" customFormat="1" ht="12.75"/>
    <row r="283" s="2" customFormat="1" ht="12.75"/>
    <row r="284" s="2" customFormat="1" ht="12.75"/>
    <row r="285" s="2" customFormat="1" ht="12.75"/>
    <row r="286" s="2" customFormat="1" ht="12.75"/>
    <row r="287" s="2" customFormat="1" ht="12.75"/>
    <row r="288" s="2" customFormat="1" ht="12.75"/>
    <row r="289" s="2" customFormat="1" ht="12.75"/>
    <row r="290" s="2" customFormat="1" ht="12.75"/>
    <row r="291" s="2" customFormat="1" ht="12.75"/>
    <row r="292" s="2" customFormat="1" ht="12.75"/>
    <row r="293" s="2" customFormat="1" ht="12.75"/>
    <row r="294" s="2" customFormat="1" ht="12.75"/>
    <row r="295" s="2" customFormat="1" ht="12.75"/>
    <row r="296" s="2" customFormat="1" ht="12.75"/>
    <row r="297" s="2" customFormat="1" ht="12.75"/>
    <row r="298" s="2" customFormat="1" ht="12.75"/>
    <row r="299" s="2" customFormat="1" ht="12.75"/>
    <row r="300" s="2" customFormat="1" ht="12.75"/>
    <row r="301" s="2" customFormat="1" ht="12.75"/>
    <row r="302" s="2" customFormat="1" ht="12.75"/>
    <row r="303" s="2" customFormat="1" ht="12.75"/>
    <row r="304" s="2" customFormat="1" ht="12.75"/>
    <row r="305" s="2" customFormat="1" ht="12.75"/>
    <row r="306" s="2" customFormat="1" ht="12.75"/>
    <row r="307" s="2" customFormat="1" ht="12.75"/>
    <row r="308" s="2" customFormat="1" ht="12.75"/>
    <row r="309" s="2" customFormat="1" ht="12.75"/>
    <row r="310" s="2" customFormat="1" ht="12.75"/>
    <row r="311" s="2" customFormat="1" ht="12.75"/>
    <row r="312" s="2" customFormat="1" ht="12.75"/>
    <row r="313" s="2" customFormat="1" ht="12.75"/>
    <row r="314" s="2" customFormat="1" ht="12.75"/>
    <row r="315" s="2" customFormat="1" ht="12.75"/>
    <row r="316" s="2" customFormat="1" ht="12.75"/>
    <row r="317" s="2" customFormat="1" ht="12.75"/>
    <row r="318" s="2" customFormat="1" ht="12.75"/>
    <row r="319" s="2" customFormat="1" ht="12.75"/>
    <row r="320" s="2" customFormat="1" ht="12.75"/>
    <row r="321" s="2" customFormat="1" ht="12.75"/>
  </sheetData>
  <sheetProtection formatCells="0" formatColumns="0" formatRows="0" insertRows="0"/>
  <mergeCells count="3444">
    <mergeCell ref="A131:O131"/>
    <mergeCell ref="P131:AC131"/>
    <mergeCell ref="AD131:AF131"/>
    <mergeCell ref="AG131:AJ131"/>
    <mergeCell ref="AK131:AP131"/>
    <mergeCell ref="AQ131:AX131"/>
    <mergeCell ref="AY131:BF131"/>
    <mergeCell ref="BG131:BN131"/>
    <mergeCell ref="BO131:BV131"/>
    <mergeCell ref="BW131:CD131"/>
    <mergeCell ref="CE131:CM131"/>
    <mergeCell ref="CN131:CU131"/>
    <mergeCell ref="CV131:DE131"/>
    <mergeCell ref="A132:O132"/>
    <mergeCell ref="P132:AC132"/>
    <mergeCell ref="AD132:AF132"/>
    <mergeCell ref="AG132:AJ132"/>
    <mergeCell ref="AK132:AP132"/>
    <mergeCell ref="AQ132:AX132"/>
    <mergeCell ref="AY132:BF132"/>
    <mergeCell ref="BG132:BN132"/>
    <mergeCell ref="BO132:BV132"/>
    <mergeCell ref="BW132:CD132"/>
    <mergeCell ref="CE132:CM132"/>
    <mergeCell ref="CN132:CU132"/>
    <mergeCell ref="CV132:DE132"/>
    <mergeCell ref="A130:O130"/>
    <mergeCell ref="P130:AC130"/>
    <mergeCell ref="AD130:AF130"/>
    <mergeCell ref="AG130:AJ130"/>
    <mergeCell ref="AK130:AP130"/>
    <mergeCell ref="AQ130:AX130"/>
    <mergeCell ref="AY130:BF130"/>
    <mergeCell ref="BG130:BN130"/>
    <mergeCell ref="BO130:BV130"/>
    <mergeCell ref="BW130:CD130"/>
    <mergeCell ref="CE130:CM130"/>
    <mergeCell ref="CN130:CU130"/>
    <mergeCell ref="CV130:DE130"/>
    <mergeCell ref="A126:O126"/>
    <mergeCell ref="P126:AC126"/>
    <mergeCell ref="AD126:AF126"/>
    <mergeCell ref="AG126:AJ126"/>
    <mergeCell ref="AK126:AP126"/>
    <mergeCell ref="AQ126:AX126"/>
    <mergeCell ref="AY126:BF126"/>
    <mergeCell ref="BG126:BN126"/>
    <mergeCell ref="BO126:BV126"/>
    <mergeCell ref="BW126:CD126"/>
    <mergeCell ref="CE126:CM126"/>
    <mergeCell ref="CN126:CU126"/>
    <mergeCell ref="CV126:DE126"/>
    <mergeCell ref="A128:O128"/>
    <mergeCell ref="P128:AC128"/>
    <mergeCell ref="AD128:AF128"/>
    <mergeCell ref="AG128:AJ128"/>
    <mergeCell ref="AK128:AP128"/>
    <mergeCell ref="AQ128:AX128"/>
    <mergeCell ref="AY128:BF128"/>
    <mergeCell ref="BG128:BN128"/>
    <mergeCell ref="BO128:BV128"/>
    <mergeCell ref="BW128:CD128"/>
    <mergeCell ref="CE128:CM128"/>
    <mergeCell ref="CN128:CU128"/>
    <mergeCell ref="CV128:DE128"/>
    <mergeCell ref="A129:O129"/>
    <mergeCell ref="P129:AC129"/>
    <mergeCell ref="AD129:AF129"/>
    <mergeCell ref="AG129:AJ129"/>
    <mergeCell ref="AK129:AP129"/>
    <mergeCell ref="AQ129:AX129"/>
    <mergeCell ref="AY129:BF129"/>
    <mergeCell ref="BG129:BN129"/>
    <mergeCell ref="BO129:BV129"/>
    <mergeCell ref="BW129:CD129"/>
    <mergeCell ref="CE129:CM129"/>
    <mergeCell ref="CN129:CU129"/>
    <mergeCell ref="CV129:DE129"/>
    <mergeCell ref="A125:O125"/>
    <mergeCell ref="P125:AC125"/>
    <mergeCell ref="AD125:AF125"/>
    <mergeCell ref="AG125:AJ125"/>
    <mergeCell ref="AK125:AP125"/>
    <mergeCell ref="AQ125:AX125"/>
    <mergeCell ref="AY125:BF125"/>
    <mergeCell ref="BG125:BN125"/>
    <mergeCell ref="BO125:BV125"/>
    <mergeCell ref="BW125:CD125"/>
    <mergeCell ref="CE125:CM125"/>
    <mergeCell ref="CN125:CU125"/>
    <mergeCell ref="CV125:DE125"/>
    <mergeCell ref="A127:O127"/>
    <mergeCell ref="P127:AC127"/>
    <mergeCell ref="AD127:AF127"/>
    <mergeCell ref="AG127:AJ127"/>
    <mergeCell ref="AK127:AP127"/>
    <mergeCell ref="AQ127:AX127"/>
    <mergeCell ref="AY127:BF127"/>
    <mergeCell ref="BG127:BN127"/>
    <mergeCell ref="BO127:BV127"/>
    <mergeCell ref="BW127:CD127"/>
    <mergeCell ref="CE127:CM127"/>
    <mergeCell ref="CN127:CU127"/>
    <mergeCell ref="CV127:DE127"/>
    <mergeCell ref="A123:O123"/>
    <mergeCell ref="P123:AC123"/>
    <mergeCell ref="AD123:AF123"/>
    <mergeCell ref="AG123:AJ123"/>
    <mergeCell ref="AK123:AP123"/>
    <mergeCell ref="AQ123:AX123"/>
    <mergeCell ref="AY123:BF123"/>
    <mergeCell ref="BG123:BN123"/>
    <mergeCell ref="BO123:BV123"/>
    <mergeCell ref="BW123:CD123"/>
    <mergeCell ref="CE123:CM123"/>
    <mergeCell ref="CN123:CU123"/>
    <mergeCell ref="CV123:DE123"/>
    <mergeCell ref="A124:O124"/>
    <mergeCell ref="P124:AC124"/>
    <mergeCell ref="AD124:AF124"/>
    <mergeCell ref="AG124:AJ124"/>
    <mergeCell ref="AK124:AP124"/>
    <mergeCell ref="AQ124:AX124"/>
    <mergeCell ref="AY124:BF124"/>
    <mergeCell ref="BG124:BN124"/>
    <mergeCell ref="BO124:BV124"/>
    <mergeCell ref="BW124:CD124"/>
    <mergeCell ref="CE124:CM124"/>
    <mergeCell ref="CN124:CU124"/>
    <mergeCell ref="CV124:DE124"/>
    <mergeCell ref="AQ121:AX121"/>
    <mergeCell ref="AY121:BF121"/>
    <mergeCell ref="BG121:BN121"/>
    <mergeCell ref="BO121:BV121"/>
    <mergeCell ref="BW121:CD121"/>
    <mergeCell ref="CE121:CM121"/>
    <mergeCell ref="CN121:CU121"/>
    <mergeCell ref="CV121:DE121"/>
    <mergeCell ref="A122:O122"/>
    <mergeCell ref="P122:AC122"/>
    <mergeCell ref="AD122:AF122"/>
    <mergeCell ref="AG122:AJ122"/>
    <mergeCell ref="AK122:AP122"/>
    <mergeCell ref="AQ122:AX122"/>
    <mergeCell ref="AY122:BF122"/>
    <mergeCell ref="BG122:BN122"/>
    <mergeCell ref="BO122:BV122"/>
    <mergeCell ref="BW122:CD122"/>
    <mergeCell ref="CE122:CM122"/>
    <mergeCell ref="CN122:CU122"/>
    <mergeCell ref="CV122:DE122"/>
    <mergeCell ref="CV141:DE141"/>
    <mergeCell ref="A119:O119"/>
    <mergeCell ref="P119:AC119"/>
    <mergeCell ref="AD119:AF119"/>
    <mergeCell ref="AG119:AJ119"/>
    <mergeCell ref="AK119:AP119"/>
    <mergeCell ref="AQ119:AX119"/>
    <mergeCell ref="AY119:BF119"/>
    <mergeCell ref="BG119:BN119"/>
    <mergeCell ref="BO119:BV119"/>
    <mergeCell ref="BW119:CD119"/>
    <mergeCell ref="CE119:CM119"/>
    <mergeCell ref="CN119:CU119"/>
    <mergeCell ref="CV119:DE119"/>
    <mergeCell ref="A120:O120"/>
    <mergeCell ref="P120:AC120"/>
    <mergeCell ref="AD120:AF120"/>
    <mergeCell ref="AG120:AJ120"/>
    <mergeCell ref="AK120:AP120"/>
    <mergeCell ref="AQ120:AX120"/>
    <mergeCell ref="AY120:BF120"/>
    <mergeCell ref="BG120:BN120"/>
    <mergeCell ref="BO120:BV120"/>
    <mergeCell ref="BW120:CD120"/>
    <mergeCell ref="CE120:CM120"/>
    <mergeCell ref="CN120:CU120"/>
    <mergeCell ref="CV120:DE120"/>
    <mergeCell ref="A121:O121"/>
    <mergeCell ref="P121:AC121"/>
    <mergeCell ref="AD121:AF121"/>
    <mergeCell ref="AG121:AJ121"/>
    <mergeCell ref="AK121:AP121"/>
    <mergeCell ref="A267:O267"/>
    <mergeCell ref="P267:AC267"/>
    <mergeCell ref="AD267:AF267"/>
    <mergeCell ref="AG267:AJ267"/>
    <mergeCell ref="AK267:AP267"/>
    <mergeCell ref="AQ267:AX267"/>
    <mergeCell ref="AY267:BF267"/>
    <mergeCell ref="BG267:BN267"/>
    <mergeCell ref="BO267:BV267"/>
    <mergeCell ref="BW267:CD267"/>
    <mergeCell ref="CE267:CM267"/>
    <mergeCell ref="CN267:CU267"/>
    <mergeCell ref="CV267:DE267"/>
    <mergeCell ref="A140:O140"/>
    <mergeCell ref="P140:AC140"/>
    <mergeCell ref="AD140:AF140"/>
    <mergeCell ref="AG140:AJ140"/>
    <mergeCell ref="AK140:AP140"/>
    <mergeCell ref="AQ140:AX140"/>
    <mergeCell ref="AY140:BF140"/>
    <mergeCell ref="BG140:BN140"/>
    <mergeCell ref="BO140:BV140"/>
    <mergeCell ref="BW140:CD140"/>
    <mergeCell ref="CE140:CM140"/>
    <mergeCell ref="CN140:CU140"/>
    <mergeCell ref="CV140:DE140"/>
    <mergeCell ref="A141:O141"/>
    <mergeCell ref="P141:AC141"/>
    <mergeCell ref="AD141:AF141"/>
    <mergeCell ref="AG141:AJ141"/>
    <mergeCell ref="AK141:AP141"/>
    <mergeCell ref="AQ141:AX141"/>
    <mergeCell ref="A265:O265"/>
    <mergeCell ref="P265:AC265"/>
    <mergeCell ref="AD265:AF265"/>
    <mergeCell ref="AG265:AJ265"/>
    <mergeCell ref="AK265:AP265"/>
    <mergeCell ref="AQ265:AX265"/>
    <mergeCell ref="AY265:BF265"/>
    <mergeCell ref="BG265:BN265"/>
    <mergeCell ref="BO265:BV265"/>
    <mergeCell ref="BW265:CD265"/>
    <mergeCell ref="CE265:CM265"/>
    <mergeCell ref="CN265:CU265"/>
    <mergeCell ref="CV265:DE265"/>
    <mergeCell ref="A266:O266"/>
    <mergeCell ref="P266:AC266"/>
    <mergeCell ref="AD266:AF266"/>
    <mergeCell ref="AG266:AJ266"/>
    <mergeCell ref="AK266:AP266"/>
    <mergeCell ref="AQ266:AX266"/>
    <mergeCell ref="AY266:BF266"/>
    <mergeCell ref="BG266:BN266"/>
    <mergeCell ref="BO266:BV266"/>
    <mergeCell ref="BW266:CD266"/>
    <mergeCell ref="CE266:CM266"/>
    <mergeCell ref="CN266:CU266"/>
    <mergeCell ref="CV266:DE266"/>
    <mergeCell ref="A263:O263"/>
    <mergeCell ref="P263:AC263"/>
    <mergeCell ref="AD263:AF263"/>
    <mergeCell ref="AG263:AJ263"/>
    <mergeCell ref="AK263:AP263"/>
    <mergeCell ref="AQ263:AX263"/>
    <mergeCell ref="AY263:BF263"/>
    <mergeCell ref="BG263:BN263"/>
    <mergeCell ref="BO263:BV263"/>
    <mergeCell ref="BW263:CD263"/>
    <mergeCell ref="CE263:CM263"/>
    <mergeCell ref="CN263:CU263"/>
    <mergeCell ref="CV263:DE263"/>
    <mergeCell ref="A264:O264"/>
    <mergeCell ref="P264:AC264"/>
    <mergeCell ref="AD264:AF264"/>
    <mergeCell ref="AG264:AJ264"/>
    <mergeCell ref="AK264:AP264"/>
    <mergeCell ref="AQ264:AX264"/>
    <mergeCell ref="AY264:BF264"/>
    <mergeCell ref="BG264:BN264"/>
    <mergeCell ref="BO264:BV264"/>
    <mergeCell ref="BW264:CD264"/>
    <mergeCell ref="CE264:CM264"/>
    <mergeCell ref="CN264:CU264"/>
    <mergeCell ref="CV264:DE264"/>
    <mergeCell ref="P262:AC262"/>
    <mergeCell ref="AD262:AF262"/>
    <mergeCell ref="AG262:AJ262"/>
    <mergeCell ref="AK262:AP262"/>
    <mergeCell ref="AQ262:AX262"/>
    <mergeCell ref="AY262:BF262"/>
    <mergeCell ref="BG262:BN262"/>
    <mergeCell ref="BO262:BV262"/>
    <mergeCell ref="BW262:CD262"/>
    <mergeCell ref="CE262:CM262"/>
    <mergeCell ref="CN262:CU262"/>
    <mergeCell ref="CV262:DE262"/>
    <mergeCell ref="P268:AC268"/>
    <mergeCell ref="AD268:AF268"/>
    <mergeCell ref="AG268:AJ268"/>
    <mergeCell ref="AK268:AP268"/>
    <mergeCell ref="AQ268:AX268"/>
    <mergeCell ref="AY268:BF268"/>
    <mergeCell ref="BG268:BN268"/>
    <mergeCell ref="BO268:BV268"/>
    <mergeCell ref="BW268:CD268"/>
    <mergeCell ref="CE268:CM268"/>
    <mergeCell ref="CN268:CU268"/>
    <mergeCell ref="CV268:DE268"/>
    <mergeCell ref="P260:AC260"/>
    <mergeCell ref="AD260:AF260"/>
    <mergeCell ref="AG260:AJ260"/>
    <mergeCell ref="AK260:AP260"/>
    <mergeCell ref="AQ260:AX260"/>
    <mergeCell ref="AY260:BF260"/>
    <mergeCell ref="BG260:BN260"/>
    <mergeCell ref="BO260:BV260"/>
    <mergeCell ref="BW260:CD260"/>
    <mergeCell ref="CE260:CM260"/>
    <mergeCell ref="CN260:CU260"/>
    <mergeCell ref="CV260:DE260"/>
    <mergeCell ref="P261:AC261"/>
    <mergeCell ref="AD261:AF261"/>
    <mergeCell ref="AG261:AJ261"/>
    <mergeCell ref="AK261:AP261"/>
    <mergeCell ref="AQ261:AX261"/>
    <mergeCell ref="AY261:BF261"/>
    <mergeCell ref="BG261:BN261"/>
    <mergeCell ref="BO261:BV261"/>
    <mergeCell ref="BW261:CD261"/>
    <mergeCell ref="CE261:CM261"/>
    <mergeCell ref="CN261:CU261"/>
    <mergeCell ref="CV261:DE261"/>
    <mergeCell ref="P258:AC258"/>
    <mergeCell ref="AD258:AF258"/>
    <mergeCell ref="AG258:AJ258"/>
    <mergeCell ref="AK258:AP258"/>
    <mergeCell ref="AQ258:AX258"/>
    <mergeCell ref="AY258:BF258"/>
    <mergeCell ref="BG258:BN258"/>
    <mergeCell ref="BO258:BV258"/>
    <mergeCell ref="BW258:CD258"/>
    <mergeCell ref="CE258:CM258"/>
    <mergeCell ref="CN258:CU258"/>
    <mergeCell ref="CV258:DE258"/>
    <mergeCell ref="P259:AC259"/>
    <mergeCell ref="AD259:AF259"/>
    <mergeCell ref="AG259:AJ259"/>
    <mergeCell ref="AK259:AP259"/>
    <mergeCell ref="AQ259:AX259"/>
    <mergeCell ref="AY259:BF259"/>
    <mergeCell ref="BG259:BN259"/>
    <mergeCell ref="BO259:BV259"/>
    <mergeCell ref="BW259:CD259"/>
    <mergeCell ref="CE259:CM259"/>
    <mergeCell ref="CN259:CU259"/>
    <mergeCell ref="CV259:DE259"/>
    <mergeCell ref="P256:AC256"/>
    <mergeCell ref="AD256:AF256"/>
    <mergeCell ref="AG256:AJ256"/>
    <mergeCell ref="AK256:AP256"/>
    <mergeCell ref="AQ256:AX256"/>
    <mergeCell ref="AY256:BF256"/>
    <mergeCell ref="BG256:BN256"/>
    <mergeCell ref="BO256:BV256"/>
    <mergeCell ref="BW256:CD256"/>
    <mergeCell ref="CE256:CM256"/>
    <mergeCell ref="CN256:CU256"/>
    <mergeCell ref="CV256:DE256"/>
    <mergeCell ref="P257:AC257"/>
    <mergeCell ref="AD257:AF257"/>
    <mergeCell ref="AG257:AJ257"/>
    <mergeCell ref="AK257:AP257"/>
    <mergeCell ref="AQ257:AX257"/>
    <mergeCell ref="AY257:BF257"/>
    <mergeCell ref="BG257:BN257"/>
    <mergeCell ref="BO257:BV257"/>
    <mergeCell ref="BW257:CD257"/>
    <mergeCell ref="CE257:CM257"/>
    <mergeCell ref="CN257:CU257"/>
    <mergeCell ref="CV257:DE257"/>
    <mergeCell ref="P254:AC254"/>
    <mergeCell ref="AD254:AF254"/>
    <mergeCell ref="AG254:AJ254"/>
    <mergeCell ref="AK254:AP254"/>
    <mergeCell ref="AQ254:AX254"/>
    <mergeCell ref="AY254:BF254"/>
    <mergeCell ref="BG254:BN254"/>
    <mergeCell ref="BO254:BV254"/>
    <mergeCell ref="BW254:CD254"/>
    <mergeCell ref="CE254:CM254"/>
    <mergeCell ref="CN254:CU254"/>
    <mergeCell ref="CV254:DE254"/>
    <mergeCell ref="P255:AC255"/>
    <mergeCell ref="AD255:AF255"/>
    <mergeCell ref="AG255:AJ255"/>
    <mergeCell ref="AK255:AP255"/>
    <mergeCell ref="AQ255:AX255"/>
    <mergeCell ref="AY255:BF255"/>
    <mergeCell ref="BG255:BN255"/>
    <mergeCell ref="BO255:BV255"/>
    <mergeCell ref="BW255:CD255"/>
    <mergeCell ref="CE255:CM255"/>
    <mergeCell ref="CN255:CU255"/>
    <mergeCell ref="CV255:DE255"/>
    <mergeCell ref="P252:AC252"/>
    <mergeCell ref="AD252:AF252"/>
    <mergeCell ref="AG252:AJ252"/>
    <mergeCell ref="AK252:AP252"/>
    <mergeCell ref="AQ252:AX252"/>
    <mergeCell ref="AY252:BF252"/>
    <mergeCell ref="BG252:BN252"/>
    <mergeCell ref="BO252:BV252"/>
    <mergeCell ref="BW252:CD252"/>
    <mergeCell ref="CE252:CM252"/>
    <mergeCell ref="CN252:CU252"/>
    <mergeCell ref="CV252:DE252"/>
    <mergeCell ref="P253:AC253"/>
    <mergeCell ref="AD253:AF253"/>
    <mergeCell ref="AG253:AJ253"/>
    <mergeCell ref="AK253:AP253"/>
    <mergeCell ref="AQ253:AX253"/>
    <mergeCell ref="AY253:BF253"/>
    <mergeCell ref="BG253:BN253"/>
    <mergeCell ref="BO253:BV253"/>
    <mergeCell ref="BW253:CD253"/>
    <mergeCell ref="CE253:CM253"/>
    <mergeCell ref="CN253:CU253"/>
    <mergeCell ref="CV253:DE253"/>
    <mergeCell ref="P250:AC250"/>
    <mergeCell ref="AD250:AF250"/>
    <mergeCell ref="AG250:AJ250"/>
    <mergeCell ref="AK250:AP250"/>
    <mergeCell ref="AQ250:AX250"/>
    <mergeCell ref="AY250:BF250"/>
    <mergeCell ref="BG250:BN250"/>
    <mergeCell ref="BO250:BV250"/>
    <mergeCell ref="BW250:CD250"/>
    <mergeCell ref="CE250:CM250"/>
    <mergeCell ref="CN250:CU250"/>
    <mergeCell ref="CV250:DE250"/>
    <mergeCell ref="P251:AC251"/>
    <mergeCell ref="AD251:AF251"/>
    <mergeCell ref="AG251:AJ251"/>
    <mergeCell ref="AK251:AP251"/>
    <mergeCell ref="AQ251:AX251"/>
    <mergeCell ref="AY251:BF251"/>
    <mergeCell ref="BG251:BN251"/>
    <mergeCell ref="BO251:BV251"/>
    <mergeCell ref="BW251:CD251"/>
    <mergeCell ref="CE251:CM251"/>
    <mergeCell ref="CN251:CU251"/>
    <mergeCell ref="CV251:DE251"/>
    <mergeCell ref="P248:AC248"/>
    <mergeCell ref="AD248:AF248"/>
    <mergeCell ref="AG248:AJ248"/>
    <mergeCell ref="AK248:AP248"/>
    <mergeCell ref="AQ248:AX248"/>
    <mergeCell ref="AY248:BF248"/>
    <mergeCell ref="BG248:BN248"/>
    <mergeCell ref="BO248:BV248"/>
    <mergeCell ref="BW248:CD248"/>
    <mergeCell ref="CE248:CM248"/>
    <mergeCell ref="CN248:CU248"/>
    <mergeCell ref="CV248:DE248"/>
    <mergeCell ref="P249:AC249"/>
    <mergeCell ref="AD249:AF249"/>
    <mergeCell ref="AG249:AJ249"/>
    <mergeCell ref="AK249:AP249"/>
    <mergeCell ref="AQ249:AX249"/>
    <mergeCell ref="AY249:BF249"/>
    <mergeCell ref="BG249:BN249"/>
    <mergeCell ref="BO249:BV249"/>
    <mergeCell ref="BW249:CD249"/>
    <mergeCell ref="CE249:CM249"/>
    <mergeCell ref="CN249:CU249"/>
    <mergeCell ref="CV249:DE249"/>
    <mergeCell ref="AY246:BF246"/>
    <mergeCell ref="BG246:BN246"/>
    <mergeCell ref="BO246:BV246"/>
    <mergeCell ref="BW246:CD246"/>
    <mergeCell ref="CE246:CM246"/>
    <mergeCell ref="CN246:CU246"/>
    <mergeCell ref="CV246:DE246"/>
    <mergeCell ref="P247:AC247"/>
    <mergeCell ref="AD247:AF247"/>
    <mergeCell ref="AG247:AJ247"/>
    <mergeCell ref="AK247:AP247"/>
    <mergeCell ref="AQ247:AX247"/>
    <mergeCell ref="AY247:BF247"/>
    <mergeCell ref="BG247:BN247"/>
    <mergeCell ref="BO247:BV247"/>
    <mergeCell ref="BW247:CD247"/>
    <mergeCell ref="CE247:CM247"/>
    <mergeCell ref="CN247:CU247"/>
    <mergeCell ref="CV247:DE247"/>
    <mergeCell ref="CN243:CU243"/>
    <mergeCell ref="CV243:DE243"/>
    <mergeCell ref="P244:AC244"/>
    <mergeCell ref="AD244:AF244"/>
    <mergeCell ref="AG244:AJ244"/>
    <mergeCell ref="AK244:AP244"/>
    <mergeCell ref="AQ244:AX244"/>
    <mergeCell ref="AY244:BF244"/>
    <mergeCell ref="BG244:BN244"/>
    <mergeCell ref="BO244:BV244"/>
    <mergeCell ref="BW244:CD244"/>
    <mergeCell ref="CE244:CM244"/>
    <mergeCell ref="CN244:CU244"/>
    <mergeCell ref="CV244:DE244"/>
    <mergeCell ref="P245:AC245"/>
    <mergeCell ref="AD245:AF245"/>
    <mergeCell ref="AG245:AJ245"/>
    <mergeCell ref="AK245:AP245"/>
    <mergeCell ref="AQ245:AX245"/>
    <mergeCell ref="AY245:BF245"/>
    <mergeCell ref="BG245:BN245"/>
    <mergeCell ref="BO245:BV245"/>
    <mergeCell ref="BW245:CD245"/>
    <mergeCell ref="CE245:CM245"/>
    <mergeCell ref="CN245:CU245"/>
    <mergeCell ref="CV245:DE245"/>
    <mergeCell ref="CN240:CU240"/>
    <mergeCell ref="CV240:DE240"/>
    <mergeCell ref="P241:AC241"/>
    <mergeCell ref="AD241:AF241"/>
    <mergeCell ref="AG241:AJ241"/>
    <mergeCell ref="AK241:AP241"/>
    <mergeCell ref="AQ241:AX241"/>
    <mergeCell ref="AY241:BF241"/>
    <mergeCell ref="BG241:BN241"/>
    <mergeCell ref="BO241:BV241"/>
    <mergeCell ref="BW241:CD241"/>
    <mergeCell ref="CE241:CM241"/>
    <mergeCell ref="CN241:CU241"/>
    <mergeCell ref="CV241:DE241"/>
    <mergeCell ref="P242:AC242"/>
    <mergeCell ref="AD242:AF242"/>
    <mergeCell ref="AG242:AJ242"/>
    <mergeCell ref="AK242:AP242"/>
    <mergeCell ref="AQ242:AX242"/>
    <mergeCell ref="AY242:BF242"/>
    <mergeCell ref="BG242:BN242"/>
    <mergeCell ref="BO242:BV242"/>
    <mergeCell ref="BW242:CD242"/>
    <mergeCell ref="CE242:CM242"/>
    <mergeCell ref="CN242:CU242"/>
    <mergeCell ref="CV242:DE242"/>
    <mergeCell ref="A257:O257"/>
    <mergeCell ref="A258:O258"/>
    <mergeCell ref="A259:O259"/>
    <mergeCell ref="A260:O260"/>
    <mergeCell ref="A261:O261"/>
    <mergeCell ref="A262:O262"/>
    <mergeCell ref="A268:O268"/>
    <mergeCell ref="P240:AC240"/>
    <mergeCell ref="AD240:AF240"/>
    <mergeCell ref="AG240:AJ240"/>
    <mergeCell ref="AK240:AP240"/>
    <mergeCell ref="AQ240:AX240"/>
    <mergeCell ref="AY240:BF240"/>
    <mergeCell ref="BG240:BN240"/>
    <mergeCell ref="BO240:BV240"/>
    <mergeCell ref="BW240:CD240"/>
    <mergeCell ref="CE240:CM240"/>
    <mergeCell ref="P243:AC243"/>
    <mergeCell ref="AD243:AF243"/>
    <mergeCell ref="AG243:AJ243"/>
    <mergeCell ref="AK243:AP243"/>
    <mergeCell ref="AQ243:AX243"/>
    <mergeCell ref="AY243:BF243"/>
    <mergeCell ref="BG243:BN243"/>
    <mergeCell ref="BO243:BV243"/>
    <mergeCell ref="BW243:CD243"/>
    <mergeCell ref="CE243:CM243"/>
    <mergeCell ref="P246:AC246"/>
    <mergeCell ref="AD246:AF246"/>
    <mergeCell ref="AG246:AJ246"/>
    <mergeCell ref="AK246:AP246"/>
    <mergeCell ref="AQ246:AX246"/>
    <mergeCell ref="A240:O240"/>
    <mergeCell ref="A241:O241"/>
    <mergeCell ref="A242:O242"/>
    <mergeCell ref="A243:O243"/>
    <mergeCell ref="A244:O244"/>
    <mergeCell ref="A245:O245"/>
    <mergeCell ref="A246:O246"/>
    <mergeCell ref="A247:O247"/>
    <mergeCell ref="A248:O248"/>
    <mergeCell ref="A249:O249"/>
    <mergeCell ref="A250:O250"/>
    <mergeCell ref="A251:O251"/>
    <mergeCell ref="A252:O252"/>
    <mergeCell ref="A253:O253"/>
    <mergeCell ref="A254:O254"/>
    <mergeCell ref="A255:O255"/>
    <mergeCell ref="A256:O256"/>
    <mergeCell ref="A202:O202"/>
    <mergeCell ref="P202:AC202"/>
    <mergeCell ref="AD202:AF202"/>
    <mergeCell ref="AG202:AJ202"/>
    <mergeCell ref="AK202:AP202"/>
    <mergeCell ref="AQ202:AX202"/>
    <mergeCell ref="AY202:BF202"/>
    <mergeCell ref="BG202:BN202"/>
    <mergeCell ref="BO202:BV202"/>
    <mergeCell ref="BW202:CD202"/>
    <mergeCell ref="CE202:CM202"/>
    <mergeCell ref="CN202:CU202"/>
    <mergeCell ref="CV202:DE202"/>
    <mergeCell ref="AY200:BF200"/>
    <mergeCell ref="BG200:BN200"/>
    <mergeCell ref="BO200:BV200"/>
    <mergeCell ref="BW200:CD200"/>
    <mergeCell ref="CE200:CM200"/>
    <mergeCell ref="CN200:CU200"/>
    <mergeCell ref="CV200:DE200"/>
    <mergeCell ref="A201:O201"/>
    <mergeCell ref="P201:AC201"/>
    <mergeCell ref="AD201:AF201"/>
    <mergeCell ref="AG201:AJ201"/>
    <mergeCell ref="AK201:AP201"/>
    <mergeCell ref="AQ201:AX201"/>
    <mergeCell ref="AY201:BF201"/>
    <mergeCell ref="BG201:BN201"/>
    <mergeCell ref="BO201:BV201"/>
    <mergeCell ref="BW201:CD201"/>
    <mergeCell ref="CE201:CM201"/>
    <mergeCell ref="CN201:CU201"/>
    <mergeCell ref="CV201:DE201"/>
    <mergeCell ref="A199:O199"/>
    <mergeCell ref="P199:AC199"/>
    <mergeCell ref="AD199:AF199"/>
    <mergeCell ref="AG199:AJ199"/>
    <mergeCell ref="AK199:AP199"/>
    <mergeCell ref="AQ199:AX199"/>
    <mergeCell ref="AY199:BF199"/>
    <mergeCell ref="BG199:BN199"/>
    <mergeCell ref="BO199:BV199"/>
    <mergeCell ref="BW199:CD199"/>
    <mergeCell ref="CE199:CM199"/>
    <mergeCell ref="CN199:CU199"/>
    <mergeCell ref="CV199:DE199"/>
    <mergeCell ref="A200:O200"/>
    <mergeCell ref="P200:AC200"/>
    <mergeCell ref="AD200:AF200"/>
    <mergeCell ref="AG200:AJ200"/>
    <mergeCell ref="AK200:AP200"/>
    <mergeCell ref="AQ200:AX200"/>
    <mergeCell ref="A211:O211"/>
    <mergeCell ref="P211:AC211"/>
    <mergeCell ref="AD211:AF211"/>
    <mergeCell ref="AG211:AJ211"/>
    <mergeCell ref="AK211:AP211"/>
    <mergeCell ref="AQ211:AX211"/>
    <mergeCell ref="AY211:BF211"/>
    <mergeCell ref="BG211:BN211"/>
    <mergeCell ref="BO211:BV211"/>
    <mergeCell ref="BW211:CD211"/>
    <mergeCell ref="CE211:CM211"/>
    <mergeCell ref="CN211:CU211"/>
    <mergeCell ref="CV211:DE211"/>
    <mergeCell ref="A212:O212"/>
    <mergeCell ref="P212:AC212"/>
    <mergeCell ref="AD212:AF212"/>
    <mergeCell ref="AG212:AJ212"/>
    <mergeCell ref="AK212:AP212"/>
    <mergeCell ref="AQ212:AX212"/>
    <mergeCell ref="AY212:BF212"/>
    <mergeCell ref="BG212:BN212"/>
    <mergeCell ref="BO212:BV212"/>
    <mergeCell ref="BW212:CD212"/>
    <mergeCell ref="CE212:CM212"/>
    <mergeCell ref="CN212:CU212"/>
    <mergeCell ref="CV212:DE212"/>
    <mergeCell ref="A209:O209"/>
    <mergeCell ref="P209:AC209"/>
    <mergeCell ref="AD209:AF209"/>
    <mergeCell ref="AG209:AJ209"/>
    <mergeCell ref="AK209:AP209"/>
    <mergeCell ref="AQ209:AX209"/>
    <mergeCell ref="AY209:BF209"/>
    <mergeCell ref="BG209:BN209"/>
    <mergeCell ref="BO209:BV209"/>
    <mergeCell ref="BW209:CD209"/>
    <mergeCell ref="CE209:CM209"/>
    <mergeCell ref="CN209:CU209"/>
    <mergeCell ref="CV209:DE209"/>
    <mergeCell ref="A210:O210"/>
    <mergeCell ref="P210:AC210"/>
    <mergeCell ref="AD210:AF210"/>
    <mergeCell ref="AG210:AJ210"/>
    <mergeCell ref="AK210:AP210"/>
    <mergeCell ref="AQ210:AX210"/>
    <mergeCell ref="AY210:BF210"/>
    <mergeCell ref="BG210:BN210"/>
    <mergeCell ref="BO210:BV210"/>
    <mergeCell ref="BW210:CD210"/>
    <mergeCell ref="CE210:CM210"/>
    <mergeCell ref="CN210:CU210"/>
    <mergeCell ref="CV210:DE210"/>
    <mergeCell ref="A207:O207"/>
    <mergeCell ref="P207:AC207"/>
    <mergeCell ref="AD207:AF207"/>
    <mergeCell ref="AG207:AJ207"/>
    <mergeCell ref="AK207:AP207"/>
    <mergeCell ref="AQ207:AX207"/>
    <mergeCell ref="AY207:BF207"/>
    <mergeCell ref="BG207:BN207"/>
    <mergeCell ref="BO207:BV207"/>
    <mergeCell ref="BW207:CD207"/>
    <mergeCell ref="CE207:CM207"/>
    <mergeCell ref="CN207:CU207"/>
    <mergeCell ref="CV207:DE207"/>
    <mergeCell ref="A208:O208"/>
    <mergeCell ref="P208:AC208"/>
    <mergeCell ref="AD208:AF208"/>
    <mergeCell ref="AG208:AJ208"/>
    <mergeCell ref="AK208:AP208"/>
    <mergeCell ref="AQ208:AX208"/>
    <mergeCell ref="AY208:BF208"/>
    <mergeCell ref="BG208:BN208"/>
    <mergeCell ref="BO208:BV208"/>
    <mergeCell ref="BW208:CD208"/>
    <mergeCell ref="CE208:CM208"/>
    <mergeCell ref="CN208:CU208"/>
    <mergeCell ref="CV208:DE208"/>
    <mergeCell ref="A205:O205"/>
    <mergeCell ref="P205:AC205"/>
    <mergeCell ref="AD205:AF205"/>
    <mergeCell ref="AG205:AJ205"/>
    <mergeCell ref="AK205:AP205"/>
    <mergeCell ref="AQ205:AX205"/>
    <mergeCell ref="AY205:BF205"/>
    <mergeCell ref="BG205:BN205"/>
    <mergeCell ref="BO205:BV205"/>
    <mergeCell ref="BW205:CD205"/>
    <mergeCell ref="CE205:CM205"/>
    <mergeCell ref="CN205:CU205"/>
    <mergeCell ref="CV205:DE205"/>
    <mergeCell ref="A206:O206"/>
    <mergeCell ref="P206:AC206"/>
    <mergeCell ref="AD206:AF206"/>
    <mergeCell ref="AG206:AJ206"/>
    <mergeCell ref="AK206:AP206"/>
    <mergeCell ref="AQ206:AX206"/>
    <mergeCell ref="AY206:BF206"/>
    <mergeCell ref="BG206:BN206"/>
    <mergeCell ref="BO206:BV206"/>
    <mergeCell ref="BW206:CD206"/>
    <mergeCell ref="CE206:CM206"/>
    <mergeCell ref="CN206:CU206"/>
    <mergeCell ref="CV206:DE206"/>
    <mergeCell ref="AY203:BF203"/>
    <mergeCell ref="BG203:BN203"/>
    <mergeCell ref="BO203:BV203"/>
    <mergeCell ref="BW203:CD203"/>
    <mergeCell ref="CE203:CM203"/>
    <mergeCell ref="CN203:CU203"/>
    <mergeCell ref="CV203:DE203"/>
    <mergeCell ref="A204:O204"/>
    <mergeCell ref="P204:AC204"/>
    <mergeCell ref="AD204:AF204"/>
    <mergeCell ref="AG204:AJ204"/>
    <mergeCell ref="AK204:AP204"/>
    <mergeCell ref="AQ204:AX204"/>
    <mergeCell ref="AY204:BF204"/>
    <mergeCell ref="BG204:BN204"/>
    <mergeCell ref="BO204:BV204"/>
    <mergeCell ref="BW204:CD204"/>
    <mergeCell ref="CE204:CM204"/>
    <mergeCell ref="CN204:CU204"/>
    <mergeCell ref="CV204:DE204"/>
    <mergeCell ref="A166:O166"/>
    <mergeCell ref="P166:AC166"/>
    <mergeCell ref="AD166:AF166"/>
    <mergeCell ref="AG166:AJ166"/>
    <mergeCell ref="AK166:AP166"/>
    <mergeCell ref="AQ166:AX166"/>
    <mergeCell ref="AY166:BF166"/>
    <mergeCell ref="BG166:BN166"/>
    <mergeCell ref="BO166:BV166"/>
    <mergeCell ref="BW166:CD166"/>
    <mergeCell ref="CE166:CM166"/>
    <mergeCell ref="CN166:CU166"/>
    <mergeCell ref="CV166:DE166"/>
    <mergeCell ref="A88:O88"/>
    <mergeCell ref="P88:AC88"/>
    <mergeCell ref="AD88:AF88"/>
    <mergeCell ref="AG88:AJ88"/>
    <mergeCell ref="AK88:AP88"/>
    <mergeCell ref="AQ88:AX88"/>
    <mergeCell ref="AY88:BF88"/>
    <mergeCell ref="BG88:BN88"/>
    <mergeCell ref="BO88:BV88"/>
    <mergeCell ref="BW88:CD88"/>
    <mergeCell ref="CE88:CM88"/>
    <mergeCell ref="CN88:CU88"/>
    <mergeCell ref="CV88:DE88"/>
    <mergeCell ref="A89:O89"/>
    <mergeCell ref="P89:AC89"/>
    <mergeCell ref="AD89:AF89"/>
    <mergeCell ref="AG89:AJ89"/>
    <mergeCell ref="AK89:AP89"/>
    <mergeCell ref="AQ89:AX89"/>
    <mergeCell ref="CV270:DE270"/>
    <mergeCell ref="CV269:DE269"/>
    <mergeCell ref="CN269:CU269"/>
    <mergeCell ref="BO269:BV269"/>
    <mergeCell ref="BW269:CD269"/>
    <mergeCell ref="A270:AF270"/>
    <mergeCell ref="AG270:AJ270"/>
    <mergeCell ref="AK270:AP270"/>
    <mergeCell ref="AQ270:AX270"/>
    <mergeCell ref="AY270:BF270"/>
    <mergeCell ref="AY269:BF269"/>
    <mergeCell ref="BG269:BN269"/>
    <mergeCell ref="BW238:CD238"/>
    <mergeCell ref="CE238:CM238"/>
    <mergeCell ref="CN238:CU238"/>
    <mergeCell ref="BO270:BV270"/>
    <mergeCell ref="BW270:CD270"/>
    <mergeCell ref="CE270:CM270"/>
    <mergeCell ref="CN270:CU270"/>
    <mergeCell ref="BG270:BN270"/>
    <mergeCell ref="CV238:DE238"/>
    <mergeCell ref="A269:O269"/>
    <mergeCell ref="P269:AC269"/>
    <mergeCell ref="AD269:AF269"/>
    <mergeCell ref="AG269:AJ269"/>
    <mergeCell ref="AK269:AP269"/>
    <mergeCell ref="CE269:CM269"/>
    <mergeCell ref="AY238:BF238"/>
    <mergeCell ref="BG238:BN238"/>
    <mergeCell ref="AQ269:AX269"/>
    <mergeCell ref="BO238:BV238"/>
    <mergeCell ref="A238:O238"/>
    <mergeCell ref="P238:AC238"/>
    <mergeCell ref="AD238:AF238"/>
    <mergeCell ref="AG238:AJ238"/>
    <mergeCell ref="AK238:AP238"/>
    <mergeCell ref="AQ238:AX238"/>
    <mergeCell ref="CE237:CM237"/>
    <mergeCell ref="BO236:BV236"/>
    <mergeCell ref="BW236:CD236"/>
    <mergeCell ref="CE236:CM236"/>
    <mergeCell ref="CN236:CU236"/>
    <mergeCell ref="CV236:DE236"/>
    <mergeCell ref="CV237:DE237"/>
    <mergeCell ref="CN237:CU237"/>
    <mergeCell ref="BO237:BV237"/>
    <mergeCell ref="BW237:CD237"/>
    <mergeCell ref="AY236:BF236"/>
    <mergeCell ref="BG236:BN236"/>
    <mergeCell ref="A237:O237"/>
    <mergeCell ref="P237:AC237"/>
    <mergeCell ref="AD237:AF237"/>
    <mergeCell ref="AG237:AJ237"/>
    <mergeCell ref="AK237:AP237"/>
    <mergeCell ref="AY164:BF164"/>
    <mergeCell ref="BG164:BN164"/>
    <mergeCell ref="A236:O236"/>
    <mergeCell ref="P236:AC236"/>
    <mergeCell ref="AD236:AF236"/>
    <mergeCell ref="AG236:AJ236"/>
    <mergeCell ref="AK236:AP236"/>
    <mergeCell ref="AQ236:AX236"/>
    <mergeCell ref="CE164:CM164"/>
    <mergeCell ref="BO105:BV105"/>
    <mergeCell ref="BW105:CD105"/>
    <mergeCell ref="CE105:CM105"/>
    <mergeCell ref="AQ237:AX237"/>
    <mergeCell ref="AY237:BF237"/>
    <mergeCell ref="BG237:BN237"/>
    <mergeCell ref="CE155:CM155"/>
    <mergeCell ref="A158:O158"/>
    <mergeCell ref="P158:AC158"/>
    <mergeCell ref="AD158:AF158"/>
    <mergeCell ref="AG158:AJ158"/>
    <mergeCell ref="AQ158:AX158"/>
    <mergeCell ref="AY158:BF158"/>
    <mergeCell ref="BG158:BN158"/>
    <mergeCell ref="BW158:CD158"/>
    <mergeCell ref="CE158:CM158"/>
    <mergeCell ref="A161:O161"/>
    <mergeCell ref="P161:AC161"/>
    <mergeCell ref="CN105:CU105"/>
    <mergeCell ref="CV105:DE105"/>
    <mergeCell ref="CV164:DE164"/>
    <mergeCell ref="CN164:CU164"/>
    <mergeCell ref="BO164:BV164"/>
    <mergeCell ref="BW164:CD164"/>
    <mergeCell ref="AY105:BF105"/>
    <mergeCell ref="BG105:BN105"/>
    <mergeCell ref="AQ104:AX104"/>
    <mergeCell ref="A164:O164"/>
    <mergeCell ref="P164:AC164"/>
    <mergeCell ref="AD164:AF164"/>
    <mergeCell ref="AG164:AJ164"/>
    <mergeCell ref="AK164:AP164"/>
    <mergeCell ref="AY104:BF104"/>
    <mergeCell ref="BG104:BN104"/>
    <mergeCell ref="A105:O105"/>
    <mergeCell ref="P105:AC105"/>
    <mergeCell ref="AD105:AF105"/>
    <mergeCell ref="AG105:AJ105"/>
    <mergeCell ref="AK105:AP105"/>
    <mergeCell ref="AQ105:AX105"/>
    <mergeCell ref="CE104:CM104"/>
    <mergeCell ref="AQ164:AX164"/>
    <mergeCell ref="A155:O155"/>
    <mergeCell ref="P155:AC155"/>
    <mergeCell ref="AD155:AF155"/>
    <mergeCell ref="AG155:AJ155"/>
    <mergeCell ref="AQ155:AX155"/>
    <mergeCell ref="AY155:BF155"/>
    <mergeCell ref="BG155:BN155"/>
    <mergeCell ref="BW155:CD155"/>
    <mergeCell ref="BO103:BV103"/>
    <mergeCell ref="BW103:CD103"/>
    <mergeCell ref="CE103:CM103"/>
    <mergeCell ref="CN103:CU103"/>
    <mergeCell ref="CV103:DE103"/>
    <mergeCell ref="CV104:DE104"/>
    <mergeCell ref="CN104:CU104"/>
    <mergeCell ref="BO104:BV104"/>
    <mergeCell ref="BW104:CD104"/>
    <mergeCell ref="AY103:BF103"/>
    <mergeCell ref="BG103:BN103"/>
    <mergeCell ref="AQ102:AX102"/>
    <mergeCell ref="A104:O104"/>
    <mergeCell ref="P104:AC104"/>
    <mergeCell ref="AD104:AF104"/>
    <mergeCell ref="AG104:AJ104"/>
    <mergeCell ref="AK104:AP104"/>
    <mergeCell ref="AY102:BF102"/>
    <mergeCell ref="BG102:BN102"/>
    <mergeCell ref="A103:O103"/>
    <mergeCell ref="P103:AC103"/>
    <mergeCell ref="AD103:AF103"/>
    <mergeCell ref="AG103:AJ103"/>
    <mergeCell ref="AK103:AP103"/>
    <mergeCell ref="AQ103:AX103"/>
    <mergeCell ref="CE102:CM102"/>
    <mergeCell ref="CN91:CU91"/>
    <mergeCell ref="CV91:DE91"/>
    <mergeCell ref="CV102:DE102"/>
    <mergeCell ref="CN102:CU102"/>
    <mergeCell ref="BO102:BV102"/>
    <mergeCell ref="BW102:CD102"/>
    <mergeCell ref="AY91:BF91"/>
    <mergeCell ref="BG91:BN91"/>
    <mergeCell ref="AQ90:AX90"/>
    <mergeCell ref="A102:O102"/>
    <mergeCell ref="P102:AC102"/>
    <mergeCell ref="AD102:AF102"/>
    <mergeCell ref="AG102:AJ102"/>
    <mergeCell ref="AK102:AP102"/>
    <mergeCell ref="AY90:BF90"/>
    <mergeCell ref="BG90:BN90"/>
    <mergeCell ref="A91:O91"/>
    <mergeCell ref="P91:AC91"/>
    <mergeCell ref="AD91:AF91"/>
    <mergeCell ref="AG91:AJ91"/>
    <mergeCell ref="AK91:AP91"/>
    <mergeCell ref="AQ91:AX91"/>
    <mergeCell ref="CE90:CM90"/>
    <mergeCell ref="BW101:CD101"/>
    <mergeCell ref="CE101:CM101"/>
    <mergeCell ref="CN101:CU101"/>
    <mergeCell ref="CV98:DE98"/>
    <mergeCell ref="CV99:DE99"/>
    <mergeCell ref="CV100:DE100"/>
    <mergeCell ref="AY95:BF95"/>
    <mergeCell ref="CV101:DE101"/>
    <mergeCell ref="AY101:BF101"/>
    <mergeCell ref="CN87:CU87"/>
    <mergeCell ref="CV87:DE87"/>
    <mergeCell ref="CV90:DE90"/>
    <mergeCell ref="CN90:CU90"/>
    <mergeCell ref="BO90:BV90"/>
    <mergeCell ref="BW90:CD90"/>
    <mergeCell ref="AY87:BF87"/>
    <mergeCell ref="BG87:BN87"/>
    <mergeCell ref="AQ86:AX86"/>
    <mergeCell ref="A90:O90"/>
    <mergeCell ref="P90:AC90"/>
    <mergeCell ref="AD90:AF90"/>
    <mergeCell ref="AG90:AJ90"/>
    <mergeCell ref="AK90:AP90"/>
    <mergeCell ref="AY86:BF86"/>
    <mergeCell ref="BG86:BN86"/>
    <mergeCell ref="A87:O87"/>
    <mergeCell ref="P87:AC87"/>
    <mergeCell ref="AD87:AF87"/>
    <mergeCell ref="AG87:AJ87"/>
    <mergeCell ref="AK87:AP87"/>
    <mergeCell ref="AQ87:AX87"/>
    <mergeCell ref="AY89:BF89"/>
    <mergeCell ref="BG89:BN89"/>
    <mergeCell ref="BO89:BV89"/>
    <mergeCell ref="BW89:CD89"/>
    <mergeCell ref="CE89:CM89"/>
    <mergeCell ref="CN89:CU89"/>
    <mergeCell ref="CV89:DE89"/>
    <mergeCell ref="CN85:CU85"/>
    <mergeCell ref="CV85:DE85"/>
    <mergeCell ref="CV86:DE86"/>
    <mergeCell ref="CN86:CU86"/>
    <mergeCell ref="BO86:BV86"/>
    <mergeCell ref="BW86:CD86"/>
    <mergeCell ref="CE85:CM85"/>
    <mergeCell ref="BG85:BN85"/>
    <mergeCell ref="A86:O86"/>
    <mergeCell ref="P86:AC86"/>
    <mergeCell ref="AD86:AF86"/>
    <mergeCell ref="AG86:AJ86"/>
    <mergeCell ref="AK86:AP86"/>
    <mergeCell ref="A85:O85"/>
    <mergeCell ref="P85:AC85"/>
    <mergeCell ref="AD85:AF85"/>
    <mergeCell ref="AG85:AJ85"/>
    <mergeCell ref="AK85:AP85"/>
    <mergeCell ref="AQ85:AX85"/>
    <mergeCell ref="AY85:BF85"/>
    <mergeCell ref="BG101:BN101"/>
    <mergeCell ref="AQ100:AX100"/>
    <mergeCell ref="AY100:BF100"/>
    <mergeCell ref="BG100:BN100"/>
    <mergeCell ref="BO101:BV101"/>
    <mergeCell ref="A101:O101"/>
    <mergeCell ref="P101:AC101"/>
    <mergeCell ref="AD101:AF101"/>
    <mergeCell ref="AG101:AJ101"/>
    <mergeCell ref="AK101:AP101"/>
    <mergeCell ref="AQ101:AX101"/>
    <mergeCell ref="CN84:CU84"/>
    <mergeCell ref="CV84:DE84"/>
    <mergeCell ref="CV97:DE97"/>
    <mergeCell ref="CN100:CU100"/>
    <mergeCell ref="BO100:BV100"/>
    <mergeCell ref="BW100:CD100"/>
    <mergeCell ref="CE86:CM86"/>
    <mergeCell ref="BO85:BV85"/>
    <mergeCell ref="BW85:CD85"/>
    <mergeCell ref="AY84:BF84"/>
    <mergeCell ref="BG84:BN84"/>
    <mergeCell ref="CN92:CU92"/>
    <mergeCell ref="BG95:BN95"/>
    <mergeCell ref="BO95:BV95"/>
    <mergeCell ref="A96:O96"/>
    <mergeCell ref="P96:AC96"/>
    <mergeCell ref="AD96:AF96"/>
    <mergeCell ref="AG96:AJ96"/>
    <mergeCell ref="BO84:BV84"/>
    <mergeCell ref="BW84:CD84"/>
    <mergeCell ref="CE84:CM84"/>
    <mergeCell ref="A84:O84"/>
    <mergeCell ref="P84:AC84"/>
    <mergeCell ref="AD84:AF84"/>
    <mergeCell ref="AG84:AJ84"/>
    <mergeCell ref="AK84:AP84"/>
    <mergeCell ref="AQ84:AX84"/>
    <mergeCell ref="CE83:CM83"/>
    <mergeCell ref="BO82:BV82"/>
    <mergeCell ref="BW82:CD82"/>
    <mergeCell ref="CE82:CM82"/>
    <mergeCell ref="CE92:CM92"/>
    <mergeCell ref="A92:O92"/>
    <mergeCell ref="P92:AC92"/>
    <mergeCell ref="AD92:AF92"/>
    <mergeCell ref="AG92:AJ92"/>
    <mergeCell ref="AK92:AP92"/>
    <mergeCell ref="AQ92:AX92"/>
    <mergeCell ref="AY92:BF92"/>
    <mergeCell ref="BG92:BN92"/>
    <mergeCell ref="BO92:BV92"/>
    <mergeCell ref="BO87:BV87"/>
    <mergeCell ref="BW87:CD87"/>
    <mergeCell ref="CE87:CM87"/>
    <mergeCell ref="BO91:BV91"/>
    <mergeCell ref="BW91:CD91"/>
    <mergeCell ref="CE91:CM91"/>
    <mergeCell ref="CN82:CU82"/>
    <mergeCell ref="CV82:DE82"/>
    <mergeCell ref="CV83:DE83"/>
    <mergeCell ref="CN83:CU83"/>
    <mergeCell ref="BO83:BV83"/>
    <mergeCell ref="BW83:CD83"/>
    <mergeCell ref="AY82:BF82"/>
    <mergeCell ref="BG82:BN82"/>
    <mergeCell ref="AQ81:AX81"/>
    <mergeCell ref="A83:O83"/>
    <mergeCell ref="P83:AC83"/>
    <mergeCell ref="AD83:AF83"/>
    <mergeCell ref="AG83:AJ83"/>
    <mergeCell ref="AK83:AP83"/>
    <mergeCell ref="AY81:BF81"/>
    <mergeCell ref="BG81:BN81"/>
    <mergeCell ref="A82:O82"/>
    <mergeCell ref="P82:AC82"/>
    <mergeCell ref="AD82:AF82"/>
    <mergeCell ref="AG82:AJ82"/>
    <mergeCell ref="AK82:AP82"/>
    <mergeCell ref="AQ82:AX82"/>
    <mergeCell ref="CE81:CM81"/>
    <mergeCell ref="AQ83:AX83"/>
    <mergeCell ref="AY83:BF83"/>
    <mergeCell ref="BG83:BN83"/>
    <mergeCell ref="BO80:BV80"/>
    <mergeCell ref="BW80:CD80"/>
    <mergeCell ref="CE80:CM80"/>
    <mergeCell ref="CN80:CU80"/>
    <mergeCell ref="CV80:DE80"/>
    <mergeCell ref="CV81:DE81"/>
    <mergeCell ref="CN81:CU81"/>
    <mergeCell ref="BO81:BV81"/>
    <mergeCell ref="BW81:CD81"/>
    <mergeCell ref="AY80:BF80"/>
    <mergeCell ref="BG80:BN80"/>
    <mergeCell ref="AQ79:AX79"/>
    <mergeCell ref="A81:O81"/>
    <mergeCell ref="P81:AC81"/>
    <mergeCell ref="AD81:AF81"/>
    <mergeCell ref="AG81:AJ81"/>
    <mergeCell ref="AK81:AP81"/>
    <mergeCell ref="AY79:BF79"/>
    <mergeCell ref="BG79:BN79"/>
    <mergeCell ref="A80:O80"/>
    <mergeCell ref="P80:AC80"/>
    <mergeCell ref="AD80:AF80"/>
    <mergeCell ref="AG80:AJ80"/>
    <mergeCell ref="AK80:AP80"/>
    <mergeCell ref="AQ80:AX80"/>
    <mergeCell ref="CE79:CM79"/>
    <mergeCell ref="CN78:CU78"/>
    <mergeCell ref="CV78:DE78"/>
    <mergeCell ref="CV79:DE79"/>
    <mergeCell ref="CN79:CU79"/>
    <mergeCell ref="BO79:BV79"/>
    <mergeCell ref="BW79:CD79"/>
    <mergeCell ref="AY78:BF78"/>
    <mergeCell ref="BG78:BN78"/>
    <mergeCell ref="AQ77:AX77"/>
    <mergeCell ref="A79:O79"/>
    <mergeCell ref="P79:AC79"/>
    <mergeCell ref="AD79:AF79"/>
    <mergeCell ref="AG79:AJ79"/>
    <mergeCell ref="AK79:AP79"/>
    <mergeCell ref="AY77:BF77"/>
    <mergeCell ref="BG77:BN77"/>
    <mergeCell ref="A78:O78"/>
    <mergeCell ref="P78:AC78"/>
    <mergeCell ref="AD78:AF78"/>
    <mergeCell ref="AG78:AJ78"/>
    <mergeCell ref="AK78:AP78"/>
    <mergeCell ref="AQ78:AX78"/>
    <mergeCell ref="CE77:CM77"/>
    <mergeCell ref="CV77:DE77"/>
    <mergeCell ref="CN77:CU77"/>
    <mergeCell ref="BO77:BV77"/>
    <mergeCell ref="BW77:CD77"/>
    <mergeCell ref="A77:O77"/>
    <mergeCell ref="P77:AC77"/>
    <mergeCell ref="AD77:AF77"/>
    <mergeCell ref="AG77:AJ77"/>
    <mergeCell ref="AK77:AP77"/>
    <mergeCell ref="AY75:BF75"/>
    <mergeCell ref="BG75:BN75"/>
    <mergeCell ref="A76:O76"/>
    <mergeCell ref="P76:AC76"/>
    <mergeCell ref="AD76:AF76"/>
    <mergeCell ref="AG76:AJ76"/>
    <mergeCell ref="AK76:AP76"/>
    <mergeCell ref="AQ76:AX76"/>
    <mergeCell ref="CE75:CM75"/>
    <mergeCell ref="BO78:BV78"/>
    <mergeCell ref="BW78:CD78"/>
    <mergeCell ref="CE78:CM78"/>
    <mergeCell ref="CV73:DE73"/>
    <mergeCell ref="CN73:CU73"/>
    <mergeCell ref="BO73:BV73"/>
    <mergeCell ref="BW73:CD73"/>
    <mergeCell ref="A73:O73"/>
    <mergeCell ref="P73:AC73"/>
    <mergeCell ref="AD73:AF73"/>
    <mergeCell ref="AG73:AJ73"/>
    <mergeCell ref="AK73:AP73"/>
    <mergeCell ref="BO76:BV76"/>
    <mergeCell ref="BW76:CD76"/>
    <mergeCell ref="CE76:CM76"/>
    <mergeCell ref="CN76:CU76"/>
    <mergeCell ref="CV76:DE76"/>
    <mergeCell ref="BO74:BV74"/>
    <mergeCell ref="BW74:CD74"/>
    <mergeCell ref="CE74:CM74"/>
    <mergeCell ref="AY76:BF76"/>
    <mergeCell ref="BG76:BN76"/>
    <mergeCell ref="AQ75:AX75"/>
    <mergeCell ref="CV71:DE71"/>
    <mergeCell ref="CN71:CU71"/>
    <mergeCell ref="BO71:BV71"/>
    <mergeCell ref="BW71:CD71"/>
    <mergeCell ref="A71:O71"/>
    <mergeCell ref="P71:AC71"/>
    <mergeCell ref="AD71:AF71"/>
    <mergeCell ref="AG71:AJ71"/>
    <mergeCell ref="AK71:AP71"/>
    <mergeCell ref="CN74:CU74"/>
    <mergeCell ref="CV74:DE74"/>
    <mergeCell ref="CV75:DE75"/>
    <mergeCell ref="CN75:CU75"/>
    <mergeCell ref="BO75:BV75"/>
    <mergeCell ref="BW75:CD75"/>
    <mergeCell ref="AY74:BF74"/>
    <mergeCell ref="BG74:BN74"/>
    <mergeCell ref="AQ73:AX73"/>
    <mergeCell ref="A75:O75"/>
    <mergeCell ref="P75:AC75"/>
    <mergeCell ref="AD75:AF75"/>
    <mergeCell ref="AG75:AJ75"/>
    <mergeCell ref="AK75:AP75"/>
    <mergeCell ref="AY73:BF73"/>
    <mergeCell ref="BG73:BN73"/>
    <mergeCell ref="A74:O74"/>
    <mergeCell ref="P74:AC74"/>
    <mergeCell ref="AD74:AF74"/>
    <mergeCell ref="AG74:AJ74"/>
    <mergeCell ref="AK74:AP74"/>
    <mergeCell ref="AQ74:AX74"/>
    <mergeCell ref="CE73:CM73"/>
    <mergeCell ref="BG69:BN69"/>
    <mergeCell ref="BO69:BV69"/>
    <mergeCell ref="BW69:CD69"/>
    <mergeCell ref="CE69:CM69"/>
    <mergeCell ref="BO72:BV72"/>
    <mergeCell ref="BW72:CD72"/>
    <mergeCell ref="CE72:CM72"/>
    <mergeCell ref="CN72:CU72"/>
    <mergeCell ref="CV72:DE72"/>
    <mergeCell ref="BG72:BN72"/>
    <mergeCell ref="DI69:DQ69"/>
    <mergeCell ref="A70:O70"/>
    <mergeCell ref="P70:AC70"/>
    <mergeCell ref="AD70:AF70"/>
    <mergeCell ref="AG70:AJ70"/>
    <mergeCell ref="AK70:AP70"/>
    <mergeCell ref="AQ70:AX70"/>
    <mergeCell ref="AY70:BF70"/>
    <mergeCell ref="BG70:BN70"/>
    <mergeCell ref="AY69:BF69"/>
    <mergeCell ref="CN69:CU69"/>
    <mergeCell ref="AQ71:AX71"/>
    <mergeCell ref="AY71:BF71"/>
    <mergeCell ref="BG71:BN71"/>
    <mergeCell ref="A72:O72"/>
    <mergeCell ref="P72:AC72"/>
    <mergeCell ref="AD72:AF72"/>
    <mergeCell ref="AG72:AJ72"/>
    <mergeCell ref="AK72:AP72"/>
    <mergeCell ref="AQ72:AX72"/>
    <mergeCell ref="AY72:BF72"/>
    <mergeCell ref="CE71:CM71"/>
    <mergeCell ref="BW68:CD68"/>
    <mergeCell ref="CE68:CM68"/>
    <mergeCell ref="CN68:CU68"/>
    <mergeCell ref="CV68:DE68"/>
    <mergeCell ref="A69:O69"/>
    <mergeCell ref="P69:AC69"/>
    <mergeCell ref="AD69:AF69"/>
    <mergeCell ref="AG69:AJ69"/>
    <mergeCell ref="AK69:AP69"/>
    <mergeCell ref="AQ69:AX69"/>
    <mergeCell ref="BO70:BV70"/>
    <mergeCell ref="BW70:CD70"/>
    <mergeCell ref="CE70:CM70"/>
    <mergeCell ref="CN70:CU70"/>
    <mergeCell ref="CV70:DE70"/>
    <mergeCell ref="CV67:DE67"/>
    <mergeCell ref="A68:O68"/>
    <mergeCell ref="P68:AC68"/>
    <mergeCell ref="AD68:AF68"/>
    <mergeCell ref="AG68:AJ68"/>
    <mergeCell ref="AK68:AP68"/>
    <mergeCell ref="AQ68:AX68"/>
    <mergeCell ref="AY68:BF68"/>
    <mergeCell ref="BG68:BN68"/>
    <mergeCell ref="BO68:BV68"/>
    <mergeCell ref="AY67:BF67"/>
    <mergeCell ref="BG67:BN67"/>
    <mergeCell ref="BO67:BV67"/>
    <mergeCell ref="BW67:CD67"/>
    <mergeCell ref="CE67:CM67"/>
    <mergeCell ref="CN67:CU67"/>
    <mergeCell ref="CV69:DE69"/>
    <mergeCell ref="BW66:CD66"/>
    <mergeCell ref="CE66:CM66"/>
    <mergeCell ref="CN66:CU66"/>
    <mergeCell ref="CV66:DE66"/>
    <mergeCell ref="A67:O67"/>
    <mergeCell ref="P67:AC67"/>
    <mergeCell ref="AD67:AF67"/>
    <mergeCell ref="AG67:AJ67"/>
    <mergeCell ref="AK67:AP67"/>
    <mergeCell ref="AQ67:AX67"/>
    <mergeCell ref="CV65:DE65"/>
    <mergeCell ref="A66:O66"/>
    <mergeCell ref="P66:AC66"/>
    <mergeCell ref="AD66:AF66"/>
    <mergeCell ref="AG66:AJ66"/>
    <mergeCell ref="AK66:AP66"/>
    <mergeCell ref="AQ66:AX66"/>
    <mergeCell ref="AY66:BF66"/>
    <mergeCell ref="BG66:BN66"/>
    <mergeCell ref="BO66:BV66"/>
    <mergeCell ref="AY65:BF65"/>
    <mergeCell ref="BG65:BN65"/>
    <mergeCell ref="BO65:BV65"/>
    <mergeCell ref="BW65:CD65"/>
    <mergeCell ref="CE65:CM65"/>
    <mergeCell ref="CN65:CU65"/>
    <mergeCell ref="BW64:CD64"/>
    <mergeCell ref="CE64:CM64"/>
    <mergeCell ref="CN64:CU64"/>
    <mergeCell ref="CV64:DE64"/>
    <mergeCell ref="A65:O65"/>
    <mergeCell ref="P65:AC65"/>
    <mergeCell ref="AD65:AF65"/>
    <mergeCell ref="AG65:AJ65"/>
    <mergeCell ref="AK65:AP65"/>
    <mergeCell ref="AQ65:AX65"/>
    <mergeCell ref="CV63:DE63"/>
    <mergeCell ref="A64:O64"/>
    <mergeCell ref="P64:AC64"/>
    <mergeCell ref="AD64:AF64"/>
    <mergeCell ref="AG64:AJ64"/>
    <mergeCell ref="AK64:AP64"/>
    <mergeCell ref="AQ64:AX64"/>
    <mergeCell ref="AY64:BF64"/>
    <mergeCell ref="BG64:BN64"/>
    <mergeCell ref="BO64:BV64"/>
    <mergeCell ref="AY63:BF63"/>
    <mergeCell ref="BG63:BN63"/>
    <mergeCell ref="BO63:BV63"/>
    <mergeCell ref="BW63:CD63"/>
    <mergeCell ref="CE63:CM63"/>
    <mergeCell ref="CN63:CU63"/>
    <mergeCell ref="BW62:CD62"/>
    <mergeCell ref="CE62:CM62"/>
    <mergeCell ref="CN62:CU62"/>
    <mergeCell ref="CV62:DE62"/>
    <mergeCell ref="A63:O63"/>
    <mergeCell ref="P63:AC63"/>
    <mergeCell ref="AD63:AF63"/>
    <mergeCell ref="AG63:AJ63"/>
    <mergeCell ref="AK63:AP63"/>
    <mergeCell ref="AQ63:AX63"/>
    <mergeCell ref="CV61:DE61"/>
    <mergeCell ref="A62:O62"/>
    <mergeCell ref="P62:AC62"/>
    <mergeCell ref="AD62:AF62"/>
    <mergeCell ref="AG62:AJ62"/>
    <mergeCell ref="AK62:AP62"/>
    <mergeCell ref="AQ62:AX62"/>
    <mergeCell ref="AY62:BF62"/>
    <mergeCell ref="BG62:BN62"/>
    <mergeCell ref="BO62:BV62"/>
    <mergeCell ref="AY61:BF61"/>
    <mergeCell ref="BG61:BN61"/>
    <mergeCell ref="BO61:BV61"/>
    <mergeCell ref="BW61:CD61"/>
    <mergeCell ref="CE61:CM61"/>
    <mergeCell ref="CN61:CU61"/>
    <mergeCell ref="BW60:CD60"/>
    <mergeCell ref="CE60:CM60"/>
    <mergeCell ref="CN60:CU60"/>
    <mergeCell ref="CV60:DE60"/>
    <mergeCell ref="A61:O61"/>
    <mergeCell ref="P61:AC61"/>
    <mergeCell ref="AD61:AF61"/>
    <mergeCell ref="AG61:AJ61"/>
    <mergeCell ref="AK61:AP61"/>
    <mergeCell ref="AQ61:AX61"/>
    <mergeCell ref="CV59:DE59"/>
    <mergeCell ref="A60:O60"/>
    <mergeCell ref="P60:AC60"/>
    <mergeCell ref="AD60:AF60"/>
    <mergeCell ref="AG60:AJ60"/>
    <mergeCell ref="AK60:AP60"/>
    <mergeCell ref="AQ60:AX60"/>
    <mergeCell ref="AY60:BF60"/>
    <mergeCell ref="BG60:BN60"/>
    <mergeCell ref="BO60:BV60"/>
    <mergeCell ref="AY59:BF59"/>
    <mergeCell ref="BG59:BN59"/>
    <mergeCell ref="BO59:BV59"/>
    <mergeCell ref="BW59:CD59"/>
    <mergeCell ref="CE59:CM59"/>
    <mergeCell ref="CN59:CU59"/>
    <mergeCell ref="BW58:CD58"/>
    <mergeCell ref="CE58:CM58"/>
    <mergeCell ref="CN58:CU58"/>
    <mergeCell ref="CV58:DE58"/>
    <mergeCell ref="A59:O59"/>
    <mergeCell ref="P59:AC59"/>
    <mergeCell ref="AD59:AF59"/>
    <mergeCell ref="AG59:AJ59"/>
    <mergeCell ref="AK59:AP59"/>
    <mergeCell ref="AQ59:AX59"/>
    <mergeCell ref="CV57:DE57"/>
    <mergeCell ref="A58:O58"/>
    <mergeCell ref="P58:AC58"/>
    <mergeCell ref="AD58:AF58"/>
    <mergeCell ref="AG58:AJ58"/>
    <mergeCell ref="AK58:AP58"/>
    <mergeCell ref="AQ58:AX58"/>
    <mergeCell ref="AY58:BF58"/>
    <mergeCell ref="BG58:BN58"/>
    <mergeCell ref="BO58:BV58"/>
    <mergeCell ref="AY57:BF57"/>
    <mergeCell ref="BG57:BN57"/>
    <mergeCell ref="BO57:BV57"/>
    <mergeCell ref="BW57:CD57"/>
    <mergeCell ref="CE57:CM57"/>
    <mergeCell ref="CN57:CU57"/>
    <mergeCell ref="BW56:CD56"/>
    <mergeCell ref="CE56:CM56"/>
    <mergeCell ref="CN56:CU56"/>
    <mergeCell ref="CV56:DE56"/>
    <mergeCell ref="A57:O57"/>
    <mergeCell ref="P57:AC57"/>
    <mergeCell ref="AD57:AF57"/>
    <mergeCell ref="AG57:AJ57"/>
    <mergeCell ref="AK57:AP57"/>
    <mergeCell ref="AQ57:AX57"/>
    <mergeCell ref="CV55:DE55"/>
    <mergeCell ref="A56:O56"/>
    <mergeCell ref="P56:AC56"/>
    <mergeCell ref="AD56:AF56"/>
    <mergeCell ref="AG56:AJ56"/>
    <mergeCell ref="AK56:AP56"/>
    <mergeCell ref="AQ56:AX56"/>
    <mergeCell ref="AY56:BF56"/>
    <mergeCell ref="BG56:BN56"/>
    <mergeCell ref="BO56:BV56"/>
    <mergeCell ref="AY55:BF55"/>
    <mergeCell ref="BG55:BN55"/>
    <mergeCell ref="BO55:BV55"/>
    <mergeCell ref="BW55:CD55"/>
    <mergeCell ref="CE55:CM55"/>
    <mergeCell ref="CN55:CU55"/>
    <mergeCell ref="BW53:CD53"/>
    <mergeCell ref="CE53:CM53"/>
    <mergeCell ref="CN53:CU53"/>
    <mergeCell ref="CV53:DE53"/>
    <mergeCell ref="A55:O55"/>
    <mergeCell ref="P55:AC55"/>
    <mergeCell ref="AD55:AF55"/>
    <mergeCell ref="AG55:AJ55"/>
    <mergeCell ref="AK55:AP55"/>
    <mergeCell ref="AQ55:AX55"/>
    <mergeCell ref="CV52:DE52"/>
    <mergeCell ref="A53:O53"/>
    <mergeCell ref="P53:AC53"/>
    <mergeCell ref="AD53:AF53"/>
    <mergeCell ref="AG53:AJ53"/>
    <mergeCell ref="AK53:AP53"/>
    <mergeCell ref="AQ53:AX53"/>
    <mergeCell ref="AY53:BF53"/>
    <mergeCell ref="BG53:BN53"/>
    <mergeCell ref="BO53:BV53"/>
    <mergeCell ref="AY52:BF52"/>
    <mergeCell ref="BG52:BN52"/>
    <mergeCell ref="BO52:BV52"/>
    <mergeCell ref="BW52:CD52"/>
    <mergeCell ref="CE52:CM52"/>
    <mergeCell ref="CN52:CU52"/>
    <mergeCell ref="A54:O54"/>
    <mergeCell ref="P54:AC54"/>
    <mergeCell ref="AD54:AF54"/>
    <mergeCell ref="AG54:AJ54"/>
    <mergeCell ref="AK54:AP54"/>
    <mergeCell ref="AQ54:AX54"/>
    <mergeCell ref="BW51:CD51"/>
    <mergeCell ref="CE51:CM51"/>
    <mergeCell ref="CN51:CU51"/>
    <mergeCell ref="CV51:DE51"/>
    <mergeCell ref="A52:O52"/>
    <mergeCell ref="P52:AC52"/>
    <mergeCell ref="AD52:AF52"/>
    <mergeCell ref="AG52:AJ52"/>
    <mergeCell ref="AK52:AP52"/>
    <mergeCell ref="AQ52:AX52"/>
    <mergeCell ref="CV50:DE50"/>
    <mergeCell ref="A51:O51"/>
    <mergeCell ref="P51:AC51"/>
    <mergeCell ref="AD51:AF51"/>
    <mergeCell ref="AG51:AJ51"/>
    <mergeCell ref="AK51:AP51"/>
    <mergeCell ref="AQ51:AX51"/>
    <mergeCell ref="AY51:BF51"/>
    <mergeCell ref="BG51:BN51"/>
    <mergeCell ref="BO51:BV51"/>
    <mergeCell ref="AY50:BF50"/>
    <mergeCell ref="BG50:BN50"/>
    <mergeCell ref="BO50:BV50"/>
    <mergeCell ref="BW50:CD50"/>
    <mergeCell ref="CE50:CM50"/>
    <mergeCell ref="CN50:CU50"/>
    <mergeCell ref="BW49:CD49"/>
    <mergeCell ref="CE49:CM49"/>
    <mergeCell ref="CN49:CU49"/>
    <mergeCell ref="CV49:DE49"/>
    <mergeCell ref="A50:O50"/>
    <mergeCell ref="P50:AC50"/>
    <mergeCell ref="AD50:AF50"/>
    <mergeCell ref="AG50:AJ50"/>
    <mergeCell ref="AK50:AP50"/>
    <mergeCell ref="AQ50:AX50"/>
    <mergeCell ref="CV48:DE48"/>
    <mergeCell ref="A49:O49"/>
    <mergeCell ref="P49:AC49"/>
    <mergeCell ref="AD49:AF49"/>
    <mergeCell ref="AG49:AJ49"/>
    <mergeCell ref="AK49:AP49"/>
    <mergeCell ref="AQ49:AX49"/>
    <mergeCell ref="AY49:BF49"/>
    <mergeCell ref="BG49:BN49"/>
    <mergeCell ref="BO49:BV49"/>
    <mergeCell ref="AY48:BF48"/>
    <mergeCell ref="BG48:BN48"/>
    <mergeCell ref="BO48:BV48"/>
    <mergeCell ref="BW48:CD48"/>
    <mergeCell ref="CE48:CM48"/>
    <mergeCell ref="CN48:CU48"/>
    <mergeCell ref="BW47:CD47"/>
    <mergeCell ref="CE47:CM47"/>
    <mergeCell ref="CN47:CU47"/>
    <mergeCell ref="CV47:DE47"/>
    <mergeCell ref="A48:O48"/>
    <mergeCell ref="P48:AC48"/>
    <mergeCell ref="AD48:AF48"/>
    <mergeCell ref="AG48:AJ48"/>
    <mergeCell ref="AK48:AP48"/>
    <mergeCell ref="AQ48:AX48"/>
    <mergeCell ref="CV46:DE46"/>
    <mergeCell ref="A47:O47"/>
    <mergeCell ref="P47:AC47"/>
    <mergeCell ref="AD47:AF47"/>
    <mergeCell ref="AG47:AJ47"/>
    <mergeCell ref="AK47:AP47"/>
    <mergeCell ref="AQ47:AX47"/>
    <mergeCell ref="AY47:BF47"/>
    <mergeCell ref="BG47:BN47"/>
    <mergeCell ref="BO47:BV47"/>
    <mergeCell ref="AY46:BF46"/>
    <mergeCell ref="BG46:BN46"/>
    <mergeCell ref="BO46:BV46"/>
    <mergeCell ref="BW46:CD46"/>
    <mergeCell ref="CE46:CM46"/>
    <mergeCell ref="CN46:CU46"/>
    <mergeCell ref="BW45:CD45"/>
    <mergeCell ref="CE45:CM45"/>
    <mergeCell ref="CN45:CU45"/>
    <mergeCell ref="CV45:DE45"/>
    <mergeCell ref="A46:O46"/>
    <mergeCell ref="P46:AC46"/>
    <mergeCell ref="AD46:AF46"/>
    <mergeCell ref="AG46:AJ46"/>
    <mergeCell ref="AK46:AP46"/>
    <mergeCell ref="AQ46:AX46"/>
    <mergeCell ref="CV44:DE44"/>
    <mergeCell ref="A45:O45"/>
    <mergeCell ref="P45:AC45"/>
    <mergeCell ref="AD45:AF45"/>
    <mergeCell ref="AG45:AJ45"/>
    <mergeCell ref="AK45:AP45"/>
    <mergeCell ref="AQ45:AX45"/>
    <mergeCell ref="AY45:BF45"/>
    <mergeCell ref="BG45:BN45"/>
    <mergeCell ref="BO45:BV45"/>
    <mergeCell ref="AY44:BF44"/>
    <mergeCell ref="BG44:BN44"/>
    <mergeCell ref="BO44:BV44"/>
    <mergeCell ref="BW44:CD44"/>
    <mergeCell ref="CE44:CM44"/>
    <mergeCell ref="CN44:CU44"/>
    <mergeCell ref="BW43:CD43"/>
    <mergeCell ref="CE43:CM43"/>
    <mergeCell ref="CN43:CU43"/>
    <mergeCell ref="CV43:DE43"/>
    <mergeCell ref="A44:O44"/>
    <mergeCell ref="P44:AC44"/>
    <mergeCell ref="AD44:AF44"/>
    <mergeCell ref="AG44:AJ44"/>
    <mergeCell ref="AK44:AP44"/>
    <mergeCell ref="AQ44:AX44"/>
    <mergeCell ref="CV42:DE42"/>
    <mergeCell ref="A43:O43"/>
    <mergeCell ref="P43:AC43"/>
    <mergeCell ref="AD43:AF43"/>
    <mergeCell ref="AG43:AJ43"/>
    <mergeCell ref="AK43:AP43"/>
    <mergeCell ref="AQ43:AX43"/>
    <mergeCell ref="AY43:BF43"/>
    <mergeCell ref="BG43:BN43"/>
    <mergeCell ref="BO43:BV43"/>
    <mergeCell ref="AY42:BF42"/>
    <mergeCell ref="BG42:BN42"/>
    <mergeCell ref="BO42:BV42"/>
    <mergeCell ref="BW42:CD42"/>
    <mergeCell ref="CE42:CM42"/>
    <mergeCell ref="CN42:CU42"/>
    <mergeCell ref="BW41:CD41"/>
    <mergeCell ref="CE41:CM41"/>
    <mergeCell ref="CN41:CU41"/>
    <mergeCell ref="CV41:DE41"/>
    <mergeCell ref="A42:O42"/>
    <mergeCell ref="P42:AC42"/>
    <mergeCell ref="AD42:AF42"/>
    <mergeCell ref="AG42:AJ42"/>
    <mergeCell ref="AK42:AP42"/>
    <mergeCell ref="AQ42:AX42"/>
    <mergeCell ref="CV40:DE40"/>
    <mergeCell ref="A41:O41"/>
    <mergeCell ref="P41:AC41"/>
    <mergeCell ref="AD41:AF41"/>
    <mergeCell ref="AG41:AJ41"/>
    <mergeCell ref="AK41:AP41"/>
    <mergeCell ref="AQ41:AX41"/>
    <mergeCell ref="AY41:BF41"/>
    <mergeCell ref="BG41:BN41"/>
    <mergeCell ref="BO41:BV41"/>
    <mergeCell ref="AY40:BF40"/>
    <mergeCell ref="BG40:BN40"/>
    <mergeCell ref="BO40:BV40"/>
    <mergeCell ref="BW40:CD40"/>
    <mergeCell ref="CE40:CM40"/>
    <mergeCell ref="CN40:CU40"/>
    <mergeCell ref="BW39:CD39"/>
    <mergeCell ref="CE39:CM39"/>
    <mergeCell ref="CN39:CU39"/>
    <mergeCell ref="CV39:DE39"/>
    <mergeCell ref="A40:O40"/>
    <mergeCell ref="P40:AC40"/>
    <mergeCell ref="AD40:AF40"/>
    <mergeCell ref="AG40:AJ40"/>
    <mergeCell ref="AK40:AP40"/>
    <mergeCell ref="AQ40:AX40"/>
    <mergeCell ref="CV38:DE38"/>
    <mergeCell ref="A39:O39"/>
    <mergeCell ref="P39:AC39"/>
    <mergeCell ref="AD39:AF39"/>
    <mergeCell ref="AG39:AJ39"/>
    <mergeCell ref="AK39:AP39"/>
    <mergeCell ref="AQ39:AX39"/>
    <mergeCell ref="AY39:BF39"/>
    <mergeCell ref="BG39:BN39"/>
    <mergeCell ref="BO39:BV39"/>
    <mergeCell ref="AY38:BF38"/>
    <mergeCell ref="BG38:BN38"/>
    <mergeCell ref="BO38:BV38"/>
    <mergeCell ref="BW38:CD38"/>
    <mergeCell ref="CE38:CM38"/>
    <mergeCell ref="CN38:CU38"/>
    <mergeCell ref="BW37:CD37"/>
    <mergeCell ref="CE37:CM37"/>
    <mergeCell ref="CN37:CU37"/>
    <mergeCell ref="CV37:DE37"/>
    <mergeCell ref="A38:O38"/>
    <mergeCell ref="P38:AC38"/>
    <mergeCell ref="AD38:AF38"/>
    <mergeCell ref="AG38:AJ38"/>
    <mergeCell ref="AK38:AP38"/>
    <mergeCell ref="AQ38:AX38"/>
    <mergeCell ref="CV36:DE36"/>
    <mergeCell ref="A37:O37"/>
    <mergeCell ref="P37:AC37"/>
    <mergeCell ref="AD37:AF37"/>
    <mergeCell ref="AG37:AJ37"/>
    <mergeCell ref="AK37:AP37"/>
    <mergeCell ref="AQ37:AX37"/>
    <mergeCell ref="AY37:BF37"/>
    <mergeCell ref="BG37:BN37"/>
    <mergeCell ref="BO37:BV37"/>
    <mergeCell ref="AY36:BF36"/>
    <mergeCell ref="BG36:BN36"/>
    <mergeCell ref="BO36:BV36"/>
    <mergeCell ref="BW36:CD36"/>
    <mergeCell ref="CE36:CM36"/>
    <mergeCell ref="CN36:CU36"/>
    <mergeCell ref="BW35:CD35"/>
    <mergeCell ref="CE35:CM35"/>
    <mergeCell ref="CN35:CU35"/>
    <mergeCell ref="CV35:DE35"/>
    <mergeCell ref="A36:O36"/>
    <mergeCell ref="P36:AC36"/>
    <mergeCell ref="AD36:AF36"/>
    <mergeCell ref="AG36:AJ36"/>
    <mergeCell ref="AK36:AP36"/>
    <mergeCell ref="AQ36:AX36"/>
    <mergeCell ref="CV34:DE34"/>
    <mergeCell ref="A35:O35"/>
    <mergeCell ref="P35:AC35"/>
    <mergeCell ref="AD35:AF35"/>
    <mergeCell ref="AG35:AJ35"/>
    <mergeCell ref="AK35:AP35"/>
    <mergeCell ref="AQ35:AX35"/>
    <mergeCell ref="AY35:BF35"/>
    <mergeCell ref="BG35:BN35"/>
    <mergeCell ref="BO35:BV35"/>
    <mergeCell ref="AY34:BF34"/>
    <mergeCell ref="BG34:BN34"/>
    <mergeCell ref="BO34:BV34"/>
    <mergeCell ref="BW34:CD34"/>
    <mergeCell ref="CE34:CM34"/>
    <mergeCell ref="CN34:CU34"/>
    <mergeCell ref="BW33:CD33"/>
    <mergeCell ref="CE33:CM33"/>
    <mergeCell ref="CN33:CU33"/>
    <mergeCell ref="CV33:DE33"/>
    <mergeCell ref="A34:O34"/>
    <mergeCell ref="P34:AC34"/>
    <mergeCell ref="AD34:AF34"/>
    <mergeCell ref="AG34:AJ34"/>
    <mergeCell ref="AK34:AP34"/>
    <mergeCell ref="AQ34:AX34"/>
    <mergeCell ref="CV32:DE32"/>
    <mergeCell ref="A33:O33"/>
    <mergeCell ref="P33:AC33"/>
    <mergeCell ref="AD33:AF33"/>
    <mergeCell ref="AG33:AJ33"/>
    <mergeCell ref="AK33:AP33"/>
    <mergeCell ref="AQ33:AX33"/>
    <mergeCell ref="AY33:BF33"/>
    <mergeCell ref="BG33:BN33"/>
    <mergeCell ref="BO33:BV33"/>
    <mergeCell ref="AY32:BF32"/>
    <mergeCell ref="BG32:BN32"/>
    <mergeCell ref="BO32:BV32"/>
    <mergeCell ref="BW32:CD32"/>
    <mergeCell ref="CE32:CM32"/>
    <mergeCell ref="CN32:CU32"/>
    <mergeCell ref="BW31:CD31"/>
    <mergeCell ref="CE31:CM31"/>
    <mergeCell ref="CN31:CU31"/>
    <mergeCell ref="CV31:DE31"/>
    <mergeCell ref="A32:O32"/>
    <mergeCell ref="P32:AC32"/>
    <mergeCell ref="AD32:AF32"/>
    <mergeCell ref="AG32:AJ32"/>
    <mergeCell ref="AK32:AP32"/>
    <mergeCell ref="AQ32:AX32"/>
    <mergeCell ref="CV30:DE30"/>
    <mergeCell ref="A31:O31"/>
    <mergeCell ref="P31:AC31"/>
    <mergeCell ref="AD31:AF31"/>
    <mergeCell ref="AG31:AJ31"/>
    <mergeCell ref="AK31:AP31"/>
    <mergeCell ref="AQ31:AX31"/>
    <mergeCell ref="AY31:BF31"/>
    <mergeCell ref="BG31:BN31"/>
    <mergeCell ref="BO31:BV31"/>
    <mergeCell ref="AY30:BF30"/>
    <mergeCell ref="BG30:BN30"/>
    <mergeCell ref="BO30:BV30"/>
    <mergeCell ref="BW30:CD30"/>
    <mergeCell ref="CE30:CM30"/>
    <mergeCell ref="CN30:CU30"/>
    <mergeCell ref="BW29:CD29"/>
    <mergeCell ref="CE29:CM29"/>
    <mergeCell ref="CN29:CU29"/>
    <mergeCell ref="CV29:DE29"/>
    <mergeCell ref="A30:O30"/>
    <mergeCell ref="P30:AC30"/>
    <mergeCell ref="AD30:AF30"/>
    <mergeCell ref="AG30:AJ30"/>
    <mergeCell ref="AK30:AP30"/>
    <mergeCell ref="AQ30:AX30"/>
    <mergeCell ref="CV28:DE28"/>
    <mergeCell ref="A29:O29"/>
    <mergeCell ref="P29:AC29"/>
    <mergeCell ref="AD29:AF29"/>
    <mergeCell ref="AG29:AJ29"/>
    <mergeCell ref="AK29:AP29"/>
    <mergeCell ref="AQ29:AX29"/>
    <mergeCell ref="AY29:BF29"/>
    <mergeCell ref="BG29:BN29"/>
    <mergeCell ref="BO29:BV29"/>
    <mergeCell ref="AY28:BF28"/>
    <mergeCell ref="BG28:BN28"/>
    <mergeCell ref="BO28:BV28"/>
    <mergeCell ref="BW28:CD28"/>
    <mergeCell ref="CE28:CM28"/>
    <mergeCell ref="CN28:CU28"/>
    <mergeCell ref="BW27:CD27"/>
    <mergeCell ref="CE27:CM27"/>
    <mergeCell ref="CN27:CU27"/>
    <mergeCell ref="CV27:DE27"/>
    <mergeCell ref="A28:O28"/>
    <mergeCell ref="P28:AC28"/>
    <mergeCell ref="AD28:AF28"/>
    <mergeCell ref="AG28:AJ28"/>
    <mergeCell ref="AK28:AP28"/>
    <mergeCell ref="AQ28:AX28"/>
    <mergeCell ref="CV26:DE26"/>
    <mergeCell ref="A27:O27"/>
    <mergeCell ref="P27:AC27"/>
    <mergeCell ref="AD27:AF27"/>
    <mergeCell ref="AG27:AJ27"/>
    <mergeCell ref="AK27:AP27"/>
    <mergeCell ref="AQ27:AX27"/>
    <mergeCell ref="AY27:BF27"/>
    <mergeCell ref="BG27:BN27"/>
    <mergeCell ref="BO27:BV27"/>
    <mergeCell ref="AY26:BF26"/>
    <mergeCell ref="BG26:BN26"/>
    <mergeCell ref="BO26:BV26"/>
    <mergeCell ref="BW26:CD26"/>
    <mergeCell ref="CE26:CM26"/>
    <mergeCell ref="CN26:CU26"/>
    <mergeCell ref="BW25:CD25"/>
    <mergeCell ref="CE25:CM25"/>
    <mergeCell ref="CN25:CU25"/>
    <mergeCell ref="CV25:DE25"/>
    <mergeCell ref="A26:O26"/>
    <mergeCell ref="P26:AC26"/>
    <mergeCell ref="AD26:AF26"/>
    <mergeCell ref="AG26:AJ26"/>
    <mergeCell ref="AK26:AP26"/>
    <mergeCell ref="AQ26:AX26"/>
    <mergeCell ref="CV24:DE24"/>
    <mergeCell ref="A25:O25"/>
    <mergeCell ref="P25:AC25"/>
    <mergeCell ref="AD25:AF25"/>
    <mergeCell ref="AG25:AJ25"/>
    <mergeCell ref="AK25:AP25"/>
    <mergeCell ref="AQ25:AX25"/>
    <mergeCell ref="AY25:BF25"/>
    <mergeCell ref="BG25:BN25"/>
    <mergeCell ref="BO25:BV25"/>
    <mergeCell ref="AY24:BF24"/>
    <mergeCell ref="BG24:BN24"/>
    <mergeCell ref="BO24:BV24"/>
    <mergeCell ref="BW24:CD24"/>
    <mergeCell ref="CE24:CM24"/>
    <mergeCell ref="CN24:CU24"/>
    <mergeCell ref="BW23:CD23"/>
    <mergeCell ref="CE23:CM23"/>
    <mergeCell ref="CN23:CU23"/>
    <mergeCell ref="CV23:DE23"/>
    <mergeCell ref="A24:O24"/>
    <mergeCell ref="P24:AC24"/>
    <mergeCell ref="AD24:AF24"/>
    <mergeCell ref="AG24:AJ24"/>
    <mergeCell ref="AK24:AP24"/>
    <mergeCell ref="AQ24:AX24"/>
    <mergeCell ref="CV22:DE22"/>
    <mergeCell ref="A23:O23"/>
    <mergeCell ref="P23:AC23"/>
    <mergeCell ref="AD23:AF23"/>
    <mergeCell ref="AG23:AJ23"/>
    <mergeCell ref="AK23:AP23"/>
    <mergeCell ref="AQ23:AX23"/>
    <mergeCell ref="AY23:BF23"/>
    <mergeCell ref="BG23:BN23"/>
    <mergeCell ref="BO23:BV23"/>
    <mergeCell ref="AY22:BF22"/>
    <mergeCell ref="BG22:BN22"/>
    <mergeCell ref="BO22:BV22"/>
    <mergeCell ref="BW22:CD22"/>
    <mergeCell ref="CE22:CM22"/>
    <mergeCell ref="CN22:CU22"/>
    <mergeCell ref="BW21:CD21"/>
    <mergeCell ref="CE21:CM21"/>
    <mergeCell ref="CN21:CU21"/>
    <mergeCell ref="CV21:DE21"/>
    <mergeCell ref="A22:O22"/>
    <mergeCell ref="P22:AC22"/>
    <mergeCell ref="AD22:AF22"/>
    <mergeCell ref="AG22:AJ22"/>
    <mergeCell ref="AK22:AP22"/>
    <mergeCell ref="AQ22:AX22"/>
    <mergeCell ref="CV20:DE20"/>
    <mergeCell ref="A21:O21"/>
    <mergeCell ref="P21:AC21"/>
    <mergeCell ref="AD21:AF21"/>
    <mergeCell ref="AG21:AJ21"/>
    <mergeCell ref="AK21:AP21"/>
    <mergeCell ref="AQ21:AX21"/>
    <mergeCell ref="AY21:BF21"/>
    <mergeCell ref="BG21:BN21"/>
    <mergeCell ref="BO21:BV21"/>
    <mergeCell ref="AY20:BF20"/>
    <mergeCell ref="BG20:BN20"/>
    <mergeCell ref="BO20:BV20"/>
    <mergeCell ref="BW20:CD20"/>
    <mergeCell ref="CE20:CM20"/>
    <mergeCell ref="CN20:CU20"/>
    <mergeCell ref="BW19:CD19"/>
    <mergeCell ref="CE19:CM19"/>
    <mergeCell ref="CN19:CU19"/>
    <mergeCell ref="CV19:DE19"/>
    <mergeCell ref="A20:O20"/>
    <mergeCell ref="P20:AC20"/>
    <mergeCell ref="AD20:AF20"/>
    <mergeCell ref="AG20:AJ20"/>
    <mergeCell ref="AK20:AP20"/>
    <mergeCell ref="AQ20:AX20"/>
    <mergeCell ref="CV18:DE18"/>
    <mergeCell ref="A19:O19"/>
    <mergeCell ref="P19:AC19"/>
    <mergeCell ref="AD19:AF19"/>
    <mergeCell ref="AG19:AJ19"/>
    <mergeCell ref="AK19:AP19"/>
    <mergeCell ref="AQ19:AX19"/>
    <mergeCell ref="AY19:BF19"/>
    <mergeCell ref="BG19:BN19"/>
    <mergeCell ref="BO19:BV19"/>
    <mergeCell ref="AY18:BF18"/>
    <mergeCell ref="BG18:BN18"/>
    <mergeCell ref="BO18:BV18"/>
    <mergeCell ref="BW18:CD18"/>
    <mergeCell ref="CE18:CM18"/>
    <mergeCell ref="CN18:CU18"/>
    <mergeCell ref="BW17:CD17"/>
    <mergeCell ref="CE17:CM17"/>
    <mergeCell ref="CN17:CU17"/>
    <mergeCell ref="CV17:DE17"/>
    <mergeCell ref="A18:O18"/>
    <mergeCell ref="P18:AC18"/>
    <mergeCell ref="AD18:AF18"/>
    <mergeCell ref="AG18:AJ18"/>
    <mergeCell ref="AK18:AP18"/>
    <mergeCell ref="AQ18:AX18"/>
    <mergeCell ref="CV16:DE16"/>
    <mergeCell ref="A17:O17"/>
    <mergeCell ref="P17:AC17"/>
    <mergeCell ref="AD17:AF17"/>
    <mergeCell ref="AG17:AJ17"/>
    <mergeCell ref="AK17:AP17"/>
    <mergeCell ref="AQ17:AX17"/>
    <mergeCell ref="AY17:BF17"/>
    <mergeCell ref="BG17:BN17"/>
    <mergeCell ref="BO17:BV17"/>
    <mergeCell ref="AY16:BF16"/>
    <mergeCell ref="BG16:BN16"/>
    <mergeCell ref="BO16:BV16"/>
    <mergeCell ref="BW16:CD16"/>
    <mergeCell ref="CE16:CM16"/>
    <mergeCell ref="CN16:CU16"/>
    <mergeCell ref="BW15:CD15"/>
    <mergeCell ref="CE15:CM15"/>
    <mergeCell ref="CN15:CU15"/>
    <mergeCell ref="CV15:DE15"/>
    <mergeCell ref="A16:O16"/>
    <mergeCell ref="P16:AC16"/>
    <mergeCell ref="AD16:AF16"/>
    <mergeCell ref="AG16:AJ16"/>
    <mergeCell ref="AK16:AP16"/>
    <mergeCell ref="AQ16:AX16"/>
    <mergeCell ref="AD12:AF12"/>
    <mergeCell ref="AG12:AJ12"/>
    <mergeCell ref="AK12:AP12"/>
    <mergeCell ref="CV14:DE14"/>
    <mergeCell ref="A15:O15"/>
    <mergeCell ref="P15:AC15"/>
    <mergeCell ref="AD15:AF15"/>
    <mergeCell ref="AG15:AJ15"/>
    <mergeCell ref="AK15:AP15"/>
    <mergeCell ref="AQ15:AX15"/>
    <mergeCell ref="AY15:BF15"/>
    <mergeCell ref="BG15:BN15"/>
    <mergeCell ref="BO15:BV15"/>
    <mergeCell ref="AY14:BF14"/>
    <mergeCell ref="BG14:BN14"/>
    <mergeCell ref="BO14:BV14"/>
    <mergeCell ref="BW14:CD14"/>
    <mergeCell ref="CE14:CM14"/>
    <mergeCell ref="CN14:CU14"/>
    <mergeCell ref="BW13:CD13"/>
    <mergeCell ref="CE13:CM13"/>
    <mergeCell ref="CN13:CU13"/>
    <mergeCell ref="CV13:DE13"/>
    <mergeCell ref="A14:O14"/>
    <mergeCell ref="P14:AC14"/>
    <mergeCell ref="AD14:AF14"/>
    <mergeCell ref="AG14:AJ14"/>
    <mergeCell ref="AK14:AP14"/>
    <mergeCell ref="AQ14:AX14"/>
    <mergeCell ref="A10:O10"/>
    <mergeCell ref="P10:AC10"/>
    <mergeCell ref="AD10:AF10"/>
    <mergeCell ref="AG10:AJ10"/>
    <mergeCell ref="AK10:AP10"/>
    <mergeCell ref="AY9:BF9"/>
    <mergeCell ref="A9:O9"/>
    <mergeCell ref="P9:AC9"/>
    <mergeCell ref="AD9:AF9"/>
    <mergeCell ref="AG9:AJ9"/>
    <mergeCell ref="CV12:DE12"/>
    <mergeCell ref="A13:O13"/>
    <mergeCell ref="P13:AC13"/>
    <mergeCell ref="AD13:AF13"/>
    <mergeCell ref="AG13:AJ13"/>
    <mergeCell ref="AK13:AP13"/>
    <mergeCell ref="AQ13:AX13"/>
    <mergeCell ref="AY13:BF13"/>
    <mergeCell ref="BG13:BN13"/>
    <mergeCell ref="BO13:BV13"/>
    <mergeCell ref="AY12:BF12"/>
    <mergeCell ref="BG12:BN12"/>
    <mergeCell ref="BO12:BV12"/>
    <mergeCell ref="BW12:CD12"/>
    <mergeCell ref="CE12:CM12"/>
    <mergeCell ref="A12:O12"/>
    <mergeCell ref="P12:AC12"/>
    <mergeCell ref="CV9:DE9"/>
    <mergeCell ref="BG9:BN9"/>
    <mergeCell ref="CN10:CU10"/>
    <mergeCell ref="BW9:CD9"/>
    <mergeCell ref="AK9:AP9"/>
    <mergeCell ref="AQ9:AX9"/>
    <mergeCell ref="AK7:AP7"/>
    <mergeCell ref="AQ7:AX7"/>
    <mergeCell ref="A8:O8"/>
    <mergeCell ref="P8:AC8"/>
    <mergeCell ref="AD8:AF8"/>
    <mergeCell ref="AG8:AJ8"/>
    <mergeCell ref="AK8:AP8"/>
    <mergeCell ref="AQ8:AX8"/>
    <mergeCell ref="CE9:CM9"/>
    <mergeCell ref="CN9:CU9"/>
    <mergeCell ref="AQ12:AX12"/>
    <mergeCell ref="CV10:DE10"/>
    <mergeCell ref="A11:O11"/>
    <mergeCell ref="P11:AC11"/>
    <mergeCell ref="AD11:AF11"/>
    <mergeCell ref="AG11:AJ11"/>
    <mergeCell ref="AK11:AP11"/>
    <mergeCell ref="AQ11:AX11"/>
    <mergeCell ref="BO11:BV11"/>
    <mergeCell ref="BW4:CD4"/>
    <mergeCell ref="CE4:CM4"/>
    <mergeCell ref="AK5:AX5"/>
    <mergeCell ref="AY5:BF5"/>
    <mergeCell ref="CE5:CM6"/>
    <mergeCell ref="AK6:AP6"/>
    <mergeCell ref="AQ6:AX6"/>
    <mergeCell ref="AY6:BF6"/>
    <mergeCell ref="A1:DE1"/>
    <mergeCell ref="A4:O6"/>
    <mergeCell ref="P4:AC6"/>
    <mergeCell ref="AD4:AF6"/>
    <mergeCell ref="AG4:AJ6"/>
    <mergeCell ref="AK4:AX4"/>
    <mergeCell ref="AY4:BF4"/>
    <mergeCell ref="BG4:BN4"/>
    <mergeCell ref="BO4:BV4"/>
    <mergeCell ref="CN4:CU6"/>
    <mergeCell ref="CV4:DE6"/>
    <mergeCell ref="BO5:BV6"/>
    <mergeCell ref="A2:DE2"/>
    <mergeCell ref="AQ96:AX96"/>
    <mergeCell ref="A97:O97"/>
    <mergeCell ref="P97:AC97"/>
    <mergeCell ref="AD97:AF97"/>
    <mergeCell ref="AG97:AJ97"/>
    <mergeCell ref="AK97:AP97"/>
    <mergeCell ref="AQ97:AX97"/>
    <mergeCell ref="BW97:CD97"/>
    <mergeCell ref="CE97:CM97"/>
    <mergeCell ref="CN97:CU97"/>
    <mergeCell ref="BW96:CD96"/>
    <mergeCell ref="CE96:CM96"/>
    <mergeCell ref="CN96:CU96"/>
    <mergeCell ref="AY98:BF98"/>
    <mergeCell ref="BG98:BN98"/>
    <mergeCell ref="BO98:BV98"/>
    <mergeCell ref="AY97:BF97"/>
    <mergeCell ref="BG97:BN97"/>
    <mergeCell ref="BO97:BV97"/>
    <mergeCell ref="AY96:BF96"/>
    <mergeCell ref="BG96:BN96"/>
    <mergeCell ref="BO96:BV96"/>
    <mergeCell ref="AK96:AP96"/>
    <mergeCell ref="AK99:AP99"/>
    <mergeCell ref="AQ99:AX99"/>
    <mergeCell ref="A98:O98"/>
    <mergeCell ref="P98:AC98"/>
    <mergeCell ref="AD98:AF98"/>
    <mergeCell ref="AG98:AJ98"/>
    <mergeCell ref="AK98:AP98"/>
    <mergeCell ref="AQ98:AX98"/>
    <mergeCell ref="BG99:BN99"/>
    <mergeCell ref="BO99:BV99"/>
    <mergeCell ref="BW99:CD99"/>
    <mergeCell ref="CE99:CM99"/>
    <mergeCell ref="CN99:CU99"/>
    <mergeCell ref="BW98:CD98"/>
    <mergeCell ref="CE98:CM98"/>
    <mergeCell ref="CN98:CU98"/>
    <mergeCell ref="A100:O100"/>
    <mergeCell ref="P100:AC100"/>
    <mergeCell ref="AD100:AF100"/>
    <mergeCell ref="AG100:AJ100"/>
    <mergeCell ref="AK100:AP100"/>
    <mergeCell ref="AY99:BF99"/>
    <mergeCell ref="A99:O99"/>
    <mergeCell ref="P99:AC99"/>
    <mergeCell ref="AD99:AF99"/>
    <mergeCell ref="AG99:AJ99"/>
    <mergeCell ref="CE100:CM100"/>
    <mergeCell ref="BO93:BV93"/>
    <mergeCell ref="BW95:CD95"/>
    <mergeCell ref="BG5:BN6"/>
    <mergeCell ref="BW5:CD6"/>
    <mergeCell ref="AY94:BF94"/>
    <mergeCell ref="AY93:BF93"/>
    <mergeCell ref="BW93:CD93"/>
    <mergeCell ref="BW92:CD92"/>
    <mergeCell ref="BO9:BV9"/>
    <mergeCell ref="BG8:BN8"/>
    <mergeCell ref="BO8:BV8"/>
    <mergeCell ref="CE95:CM95"/>
    <mergeCell ref="CN95:CU95"/>
    <mergeCell ref="CV95:DE95"/>
    <mergeCell ref="BW8:CD8"/>
    <mergeCell ref="CE8:CM8"/>
    <mergeCell ref="AQ10:AX10"/>
    <mergeCell ref="CV8:DE8"/>
    <mergeCell ref="CN8:CU8"/>
    <mergeCell ref="AY8:BF8"/>
    <mergeCell ref="AY10:BF10"/>
    <mergeCell ref="BG10:BN10"/>
    <mergeCell ref="BO10:BV10"/>
    <mergeCell ref="BW10:CD10"/>
    <mergeCell ref="CE10:CM10"/>
    <mergeCell ref="AY11:BF11"/>
    <mergeCell ref="BG11:BN11"/>
    <mergeCell ref="CN12:CU12"/>
    <mergeCell ref="BW11:CD11"/>
    <mergeCell ref="CE11:CM11"/>
    <mergeCell ref="CN11:CU11"/>
    <mergeCell ref="CV11:DE11"/>
    <mergeCell ref="BO271:BV271"/>
    <mergeCell ref="CE93:CM93"/>
    <mergeCell ref="CN93:CU93"/>
    <mergeCell ref="CV93:DE93"/>
    <mergeCell ref="CE94:CM94"/>
    <mergeCell ref="A239:O239"/>
    <mergeCell ref="P239:AC239"/>
    <mergeCell ref="AD239:AF239"/>
    <mergeCell ref="AG239:AJ239"/>
    <mergeCell ref="AK239:AP239"/>
    <mergeCell ref="AQ239:AX239"/>
    <mergeCell ref="CV239:DE239"/>
    <mergeCell ref="AY239:BF239"/>
    <mergeCell ref="BG239:BN239"/>
    <mergeCell ref="BO239:BV239"/>
    <mergeCell ref="BW239:CD239"/>
    <mergeCell ref="CE239:CM239"/>
    <mergeCell ref="CN239:CU239"/>
    <mergeCell ref="A93:O93"/>
    <mergeCell ref="P93:AC93"/>
    <mergeCell ref="AD93:AF93"/>
    <mergeCell ref="AG93:AJ93"/>
    <mergeCell ref="AK93:AP93"/>
    <mergeCell ref="AQ93:AX93"/>
    <mergeCell ref="A94:O94"/>
    <mergeCell ref="P94:AC94"/>
    <mergeCell ref="AD94:AF94"/>
    <mergeCell ref="AG94:AJ94"/>
    <mergeCell ref="AK94:AP94"/>
    <mergeCell ref="AQ94:AX94"/>
    <mergeCell ref="A95:O95"/>
    <mergeCell ref="P95:AC95"/>
    <mergeCell ref="AY54:BF54"/>
    <mergeCell ref="BG54:BN54"/>
    <mergeCell ref="BO54:BV54"/>
    <mergeCell ref="BW54:CD54"/>
    <mergeCell ref="CE54:CM54"/>
    <mergeCell ref="CN54:CU54"/>
    <mergeCell ref="CV54:DE54"/>
    <mergeCell ref="A106:O106"/>
    <mergeCell ref="P106:AC106"/>
    <mergeCell ref="AD106:AF106"/>
    <mergeCell ref="AG106:AJ106"/>
    <mergeCell ref="AQ106:AX106"/>
    <mergeCell ref="BG106:BN106"/>
    <mergeCell ref="BW106:CD106"/>
    <mergeCell ref="CE106:CM106"/>
    <mergeCell ref="CN106:CU106"/>
    <mergeCell ref="CV106:DE106"/>
    <mergeCell ref="AY106:BF106"/>
    <mergeCell ref="AK106:AP106"/>
    <mergeCell ref="BO106:BV106"/>
    <mergeCell ref="CV96:DE96"/>
    <mergeCell ref="CV92:DE92"/>
    <mergeCell ref="AD95:AF95"/>
    <mergeCell ref="AG95:AJ95"/>
    <mergeCell ref="AK95:AP95"/>
    <mergeCell ref="AQ95:AX95"/>
    <mergeCell ref="BG94:BN94"/>
    <mergeCell ref="BO94:BV94"/>
    <mergeCell ref="BW94:CD94"/>
    <mergeCell ref="CN94:CU94"/>
    <mergeCell ref="CV94:DE94"/>
    <mergeCell ref="BG93:BN93"/>
    <mergeCell ref="CN155:CU155"/>
    <mergeCell ref="CV155:DE155"/>
    <mergeCell ref="A156:O156"/>
    <mergeCell ref="P156:AC156"/>
    <mergeCell ref="AD156:AF156"/>
    <mergeCell ref="AG156:AJ156"/>
    <mergeCell ref="AQ156:AX156"/>
    <mergeCell ref="AY156:BF156"/>
    <mergeCell ref="BG156:BN156"/>
    <mergeCell ref="BW156:CD156"/>
    <mergeCell ref="CE156:CM156"/>
    <mergeCell ref="CN156:CU156"/>
    <mergeCell ref="CV156:DE156"/>
    <mergeCell ref="A157:O157"/>
    <mergeCell ref="P157:AC157"/>
    <mergeCell ref="AD157:AF157"/>
    <mergeCell ref="AG157:AJ157"/>
    <mergeCell ref="AQ157:AX157"/>
    <mergeCell ref="AY157:BF157"/>
    <mergeCell ref="BG157:BN157"/>
    <mergeCell ref="BW157:CD157"/>
    <mergeCell ref="CE157:CM157"/>
    <mergeCell ref="CN157:CU157"/>
    <mergeCell ref="CV157:DE157"/>
    <mergeCell ref="AK155:AP155"/>
    <mergeCell ref="AK156:AP156"/>
    <mergeCell ref="AK157:AP157"/>
    <mergeCell ref="BO155:BV155"/>
    <mergeCell ref="BO156:BV156"/>
    <mergeCell ref="BO157:BV157"/>
    <mergeCell ref="CN158:CU158"/>
    <mergeCell ref="CV158:DE158"/>
    <mergeCell ref="A159:O159"/>
    <mergeCell ref="P159:AC159"/>
    <mergeCell ref="AD159:AF159"/>
    <mergeCell ref="AG159:AJ159"/>
    <mergeCell ref="AQ159:AX159"/>
    <mergeCell ref="AY159:BF159"/>
    <mergeCell ref="BG159:BN159"/>
    <mergeCell ref="BW159:CD159"/>
    <mergeCell ref="CE159:CM159"/>
    <mergeCell ref="CN159:CU159"/>
    <mergeCell ref="CV159:DE159"/>
    <mergeCell ref="A160:O160"/>
    <mergeCell ref="P160:AC160"/>
    <mergeCell ref="AD160:AF160"/>
    <mergeCell ref="AG160:AJ160"/>
    <mergeCell ref="AQ160:AX160"/>
    <mergeCell ref="AY160:BF160"/>
    <mergeCell ref="BG160:BN160"/>
    <mergeCell ref="BW160:CD160"/>
    <mergeCell ref="CE160:CM160"/>
    <mergeCell ref="CN160:CU160"/>
    <mergeCell ref="CV160:DE160"/>
    <mergeCell ref="AK158:AP158"/>
    <mergeCell ref="AK159:AP159"/>
    <mergeCell ref="AK160:AP160"/>
    <mergeCell ref="BO158:BV158"/>
    <mergeCell ref="BO159:BV159"/>
    <mergeCell ref="BO160:BV160"/>
    <mergeCell ref="BG161:BN161"/>
    <mergeCell ref="BW161:CD161"/>
    <mergeCell ref="CE161:CM161"/>
    <mergeCell ref="CN161:CU161"/>
    <mergeCell ref="CV161:DE161"/>
    <mergeCell ref="A162:O162"/>
    <mergeCell ref="P162:AC162"/>
    <mergeCell ref="AD162:AF162"/>
    <mergeCell ref="AG162:AJ162"/>
    <mergeCell ref="AQ162:AX162"/>
    <mergeCell ref="AY162:BF162"/>
    <mergeCell ref="BG162:BN162"/>
    <mergeCell ref="BW162:CD162"/>
    <mergeCell ref="CE162:CM162"/>
    <mergeCell ref="CN162:CU162"/>
    <mergeCell ref="CV162:DE162"/>
    <mergeCell ref="AK161:AP161"/>
    <mergeCell ref="AK162:AP162"/>
    <mergeCell ref="BO161:BV161"/>
    <mergeCell ref="BO162:BV162"/>
    <mergeCell ref="AQ163:AX163"/>
    <mergeCell ref="AY163:BF163"/>
    <mergeCell ref="BG163:BN163"/>
    <mergeCell ref="BW163:CD163"/>
    <mergeCell ref="CE163:CM163"/>
    <mergeCell ref="CN163:CU163"/>
    <mergeCell ref="CV163:DE163"/>
    <mergeCell ref="A107:O107"/>
    <mergeCell ref="P107:AC107"/>
    <mergeCell ref="AD107:AF107"/>
    <mergeCell ref="AG107:AJ107"/>
    <mergeCell ref="AQ107:AX107"/>
    <mergeCell ref="AY107:BF107"/>
    <mergeCell ref="BG107:BN107"/>
    <mergeCell ref="BW107:CD107"/>
    <mergeCell ref="CE107:CM107"/>
    <mergeCell ref="CN107:CU107"/>
    <mergeCell ref="CV107:DE107"/>
    <mergeCell ref="A108:O108"/>
    <mergeCell ref="P108:AC108"/>
    <mergeCell ref="AD108:AF108"/>
    <mergeCell ref="AG108:AJ108"/>
    <mergeCell ref="AQ108:AX108"/>
    <mergeCell ref="AY108:BF108"/>
    <mergeCell ref="BG108:BN108"/>
    <mergeCell ref="BW108:CD108"/>
    <mergeCell ref="CE108:CM108"/>
    <mergeCell ref="CN108:CU108"/>
    <mergeCell ref="AD161:AF161"/>
    <mergeCell ref="AG161:AJ161"/>
    <mergeCell ref="AQ161:AX161"/>
    <mergeCell ref="AY161:BF161"/>
    <mergeCell ref="CV108:DE108"/>
    <mergeCell ref="A109:O109"/>
    <mergeCell ref="P109:AC109"/>
    <mergeCell ref="AD109:AF109"/>
    <mergeCell ref="AG109:AJ109"/>
    <mergeCell ref="AQ109:AX109"/>
    <mergeCell ref="AY109:BF109"/>
    <mergeCell ref="BG109:BN109"/>
    <mergeCell ref="BW109:CD109"/>
    <mergeCell ref="CE109:CM109"/>
    <mergeCell ref="CN109:CU109"/>
    <mergeCell ref="CV109:DE109"/>
    <mergeCell ref="A110:O110"/>
    <mergeCell ref="P110:AC110"/>
    <mergeCell ref="AD110:AF110"/>
    <mergeCell ref="AG110:AJ110"/>
    <mergeCell ref="AQ110:AX110"/>
    <mergeCell ref="AY110:BF110"/>
    <mergeCell ref="BG110:BN110"/>
    <mergeCell ref="BW110:CD110"/>
    <mergeCell ref="CE110:CM110"/>
    <mergeCell ref="CN110:CU110"/>
    <mergeCell ref="CV110:DE110"/>
    <mergeCell ref="A111:O111"/>
    <mergeCell ref="P111:AC111"/>
    <mergeCell ref="AD111:AF111"/>
    <mergeCell ref="AG111:AJ111"/>
    <mergeCell ref="AQ111:AX111"/>
    <mergeCell ref="AY111:BF111"/>
    <mergeCell ref="BG111:BN111"/>
    <mergeCell ref="BW111:CD111"/>
    <mergeCell ref="CE111:CM111"/>
    <mergeCell ref="CN111:CU111"/>
    <mergeCell ref="CV111:DE111"/>
    <mergeCell ref="A112:O112"/>
    <mergeCell ref="P112:AC112"/>
    <mergeCell ref="AD112:AF112"/>
    <mergeCell ref="AG112:AJ112"/>
    <mergeCell ref="AQ112:AX112"/>
    <mergeCell ref="AY112:BF112"/>
    <mergeCell ref="BG112:BN112"/>
    <mergeCell ref="BW112:CD112"/>
    <mergeCell ref="CE112:CM112"/>
    <mergeCell ref="CN112:CU112"/>
    <mergeCell ref="CV112:DE112"/>
    <mergeCell ref="A113:O113"/>
    <mergeCell ref="P113:AC113"/>
    <mergeCell ref="AD113:AF113"/>
    <mergeCell ref="AG113:AJ113"/>
    <mergeCell ref="AQ113:AX113"/>
    <mergeCell ref="AY113:BF113"/>
    <mergeCell ref="BG113:BN113"/>
    <mergeCell ref="BW113:CD113"/>
    <mergeCell ref="CE113:CM113"/>
    <mergeCell ref="CN113:CU113"/>
    <mergeCell ref="CV113:DE113"/>
    <mergeCell ref="A114:O114"/>
    <mergeCell ref="P114:AC114"/>
    <mergeCell ref="AD114:AF114"/>
    <mergeCell ref="AG114:AJ114"/>
    <mergeCell ref="AQ114:AX114"/>
    <mergeCell ref="AY114:BF114"/>
    <mergeCell ref="BG114:BN114"/>
    <mergeCell ref="BW114:CD114"/>
    <mergeCell ref="CE114:CM114"/>
    <mergeCell ref="CN114:CU114"/>
    <mergeCell ref="CV114:DE114"/>
    <mergeCell ref="A115:O115"/>
    <mergeCell ref="P115:AC115"/>
    <mergeCell ref="AD115:AF115"/>
    <mergeCell ref="AG115:AJ115"/>
    <mergeCell ref="AQ115:AX115"/>
    <mergeCell ref="AY115:BF115"/>
    <mergeCell ref="BG115:BN115"/>
    <mergeCell ref="BW115:CD115"/>
    <mergeCell ref="CE115:CM115"/>
    <mergeCell ref="CN115:CU115"/>
    <mergeCell ref="CV115:DE115"/>
    <mergeCell ref="A116:O116"/>
    <mergeCell ref="P116:AC116"/>
    <mergeCell ref="AD116:AF116"/>
    <mergeCell ref="AG116:AJ116"/>
    <mergeCell ref="AQ116:AX116"/>
    <mergeCell ref="AY116:BF116"/>
    <mergeCell ref="BG116:BN116"/>
    <mergeCell ref="BW116:CD116"/>
    <mergeCell ref="CE116:CM116"/>
    <mergeCell ref="CN116:CU116"/>
    <mergeCell ref="CV116:DE116"/>
    <mergeCell ref="AK116:AP116"/>
    <mergeCell ref="BO116:BV116"/>
    <mergeCell ref="A117:O117"/>
    <mergeCell ref="P117:AC117"/>
    <mergeCell ref="AD117:AF117"/>
    <mergeCell ref="AG117:AJ117"/>
    <mergeCell ref="AQ117:AX117"/>
    <mergeCell ref="AY117:BF117"/>
    <mergeCell ref="BG117:BN117"/>
    <mergeCell ref="BW117:CD117"/>
    <mergeCell ref="CE117:CM117"/>
    <mergeCell ref="CN117:CU117"/>
    <mergeCell ref="CV117:DE117"/>
    <mergeCell ref="A118:O118"/>
    <mergeCell ref="P118:AC118"/>
    <mergeCell ref="AD118:AF118"/>
    <mergeCell ref="AG118:AJ118"/>
    <mergeCell ref="AQ118:AX118"/>
    <mergeCell ref="AY118:BF118"/>
    <mergeCell ref="BG118:BN118"/>
    <mergeCell ref="BW118:CD118"/>
    <mergeCell ref="CE118:CM118"/>
    <mergeCell ref="CN118:CU118"/>
    <mergeCell ref="CV118:DE118"/>
    <mergeCell ref="AK117:AP117"/>
    <mergeCell ref="BO117:BV117"/>
    <mergeCell ref="AK118:AP118"/>
    <mergeCell ref="BO118:BV118"/>
    <mergeCell ref="A133:O133"/>
    <mergeCell ref="P133:AC133"/>
    <mergeCell ref="AD133:AF133"/>
    <mergeCell ref="AG133:AJ133"/>
    <mergeCell ref="AQ133:AX133"/>
    <mergeCell ref="AY133:BF133"/>
    <mergeCell ref="BG133:BN133"/>
    <mergeCell ref="BW133:CD133"/>
    <mergeCell ref="CE133:CM133"/>
    <mergeCell ref="CN133:CU133"/>
    <mergeCell ref="CV133:DE133"/>
    <mergeCell ref="A134:O134"/>
    <mergeCell ref="P134:AC134"/>
    <mergeCell ref="AD134:AF134"/>
    <mergeCell ref="AG134:AJ134"/>
    <mergeCell ref="AQ134:AX134"/>
    <mergeCell ref="AY134:BF134"/>
    <mergeCell ref="BG134:BN134"/>
    <mergeCell ref="BW134:CD134"/>
    <mergeCell ref="CE134:CM134"/>
    <mergeCell ref="CN134:CU134"/>
    <mergeCell ref="CV134:DE134"/>
    <mergeCell ref="AK133:AP133"/>
    <mergeCell ref="BO133:BV133"/>
    <mergeCell ref="AK134:AP134"/>
    <mergeCell ref="BO134:BV134"/>
    <mergeCell ref="A135:O135"/>
    <mergeCell ref="P135:AC135"/>
    <mergeCell ref="AD135:AF135"/>
    <mergeCell ref="AG135:AJ135"/>
    <mergeCell ref="AQ135:AX135"/>
    <mergeCell ref="AY135:BF135"/>
    <mergeCell ref="BG135:BN135"/>
    <mergeCell ref="BW135:CD135"/>
    <mergeCell ref="CE135:CM135"/>
    <mergeCell ref="CN135:CU135"/>
    <mergeCell ref="CV135:DE135"/>
    <mergeCell ref="A136:O136"/>
    <mergeCell ref="P136:AC136"/>
    <mergeCell ref="AD136:AF136"/>
    <mergeCell ref="AG136:AJ136"/>
    <mergeCell ref="AQ136:AX136"/>
    <mergeCell ref="AY136:BF136"/>
    <mergeCell ref="BG136:BN136"/>
    <mergeCell ref="BW136:CD136"/>
    <mergeCell ref="CE136:CM136"/>
    <mergeCell ref="CN136:CU136"/>
    <mergeCell ref="CV136:DE136"/>
    <mergeCell ref="AK135:AP135"/>
    <mergeCell ref="BO135:BV135"/>
    <mergeCell ref="AK136:AP136"/>
    <mergeCell ref="BO136:BV136"/>
    <mergeCell ref="A137:O137"/>
    <mergeCell ref="P137:AC137"/>
    <mergeCell ref="AD137:AF137"/>
    <mergeCell ref="AG137:AJ137"/>
    <mergeCell ref="AQ137:AX137"/>
    <mergeCell ref="AY137:BF137"/>
    <mergeCell ref="BG137:BN137"/>
    <mergeCell ref="BW137:CD137"/>
    <mergeCell ref="CE137:CM137"/>
    <mergeCell ref="CN137:CU137"/>
    <mergeCell ref="CV137:DE137"/>
    <mergeCell ref="A138:O138"/>
    <mergeCell ref="P138:AC138"/>
    <mergeCell ref="AD138:AF138"/>
    <mergeCell ref="AG138:AJ138"/>
    <mergeCell ref="AQ138:AX138"/>
    <mergeCell ref="AY138:BF138"/>
    <mergeCell ref="BG138:BN138"/>
    <mergeCell ref="BW138:CD138"/>
    <mergeCell ref="CE138:CM138"/>
    <mergeCell ref="CN138:CU138"/>
    <mergeCell ref="CV138:DE138"/>
    <mergeCell ref="AK137:AP137"/>
    <mergeCell ref="BO137:BV137"/>
    <mergeCell ref="AK138:AP138"/>
    <mergeCell ref="BO138:BV138"/>
    <mergeCell ref="A139:O139"/>
    <mergeCell ref="P139:AC139"/>
    <mergeCell ref="AD139:AF139"/>
    <mergeCell ref="AG139:AJ139"/>
    <mergeCell ref="AQ139:AX139"/>
    <mergeCell ref="AY139:BF139"/>
    <mergeCell ref="BG139:BN139"/>
    <mergeCell ref="BW139:CD139"/>
    <mergeCell ref="CE139:CM139"/>
    <mergeCell ref="CN139:CU139"/>
    <mergeCell ref="CV139:DE139"/>
    <mergeCell ref="A142:O142"/>
    <mergeCell ref="P142:AC142"/>
    <mergeCell ref="AD142:AF142"/>
    <mergeCell ref="AG142:AJ142"/>
    <mergeCell ref="AQ142:AX142"/>
    <mergeCell ref="AY142:BF142"/>
    <mergeCell ref="BG142:BN142"/>
    <mergeCell ref="BW142:CD142"/>
    <mergeCell ref="CE142:CM142"/>
    <mergeCell ref="CN142:CU142"/>
    <mergeCell ref="CV142:DE142"/>
    <mergeCell ref="AK139:AP139"/>
    <mergeCell ref="BO139:BV139"/>
    <mergeCell ref="AK142:AP142"/>
    <mergeCell ref="BO142:BV142"/>
    <mergeCell ref="AY141:BF141"/>
    <mergeCell ref="BG141:BN141"/>
    <mergeCell ref="BO141:BV141"/>
    <mergeCell ref="BW141:CD141"/>
    <mergeCell ref="CE141:CM141"/>
    <mergeCell ref="CN141:CU141"/>
    <mergeCell ref="A143:O143"/>
    <mergeCell ref="P143:AC143"/>
    <mergeCell ref="AD143:AF143"/>
    <mergeCell ref="AG143:AJ143"/>
    <mergeCell ref="AQ143:AX143"/>
    <mergeCell ref="AY143:BF143"/>
    <mergeCell ref="BG143:BN143"/>
    <mergeCell ref="BW143:CD143"/>
    <mergeCell ref="CE143:CM143"/>
    <mergeCell ref="CN143:CU143"/>
    <mergeCell ref="CV143:DE143"/>
    <mergeCell ref="A144:O144"/>
    <mergeCell ref="P144:AC144"/>
    <mergeCell ref="AD144:AF144"/>
    <mergeCell ref="AG144:AJ144"/>
    <mergeCell ref="AQ144:AX144"/>
    <mergeCell ref="AY144:BF144"/>
    <mergeCell ref="BG144:BN144"/>
    <mergeCell ref="BW144:CD144"/>
    <mergeCell ref="CE144:CM144"/>
    <mergeCell ref="CN144:CU144"/>
    <mergeCell ref="CV144:DE144"/>
    <mergeCell ref="AK143:AP143"/>
    <mergeCell ref="BO143:BV143"/>
    <mergeCell ref="AK144:AP144"/>
    <mergeCell ref="BO144:BV144"/>
    <mergeCell ref="A145:O145"/>
    <mergeCell ref="P145:AC145"/>
    <mergeCell ref="AD145:AF145"/>
    <mergeCell ref="AG145:AJ145"/>
    <mergeCell ref="AQ145:AX145"/>
    <mergeCell ref="AY145:BF145"/>
    <mergeCell ref="BG145:BN145"/>
    <mergeCell ref="BW145:CD145"/>
    <mergeCell ref="CE145:CM145"/>
    <mergeCell ref="CN145:CU145"/>
    <mergeCell ref="CV145:DE145"/>
    <mergeCell ref="A146:O146"/>
    <mergeCell ref="P146:AC146"/>
    <mergeCell ref="AD146:AF146"/>
    <mergeCell ref="AG146:AJ146"/>
    <mergeCell ref="AQ146:AX146"/>
    <mergeCell ref="AY146:BF146"/>
    <mergeCell ref="BG146:BN146"/>
    <mergeCell ref="BW146:CD146"/>
    <mergeCell ref="CE146:CM146"/>
    <mergeCell ref="CN146:CU146"/>
    <mergeCell ref="CV146:DE146"/>
    <mergeCell ref="AK145:AP145"/>
    <mergeCell ref="BO145:BV145"/>
    <mergeCell ref="AK146:AP146"/>
    <mergeCell ref="BO146:BV146"/>
    <mergeCell ref="A147:O147"/>
    <mergeCell ref="P147:AC147"/>
    <mergeCell ref="AD147:AF147"/>
    <mergeCell ref="AG147:AJ147"/>
    <mergeCell ref="AQ147:AX147"/>
    <mergeCell ref="AY147:BF147"/>
    <mergeCell ref="BG147:BN147"/>
    <mergeCell ref="BW147:CD147"/>
    <mergeCell ref="CE147:CM147"/>
    <mergeCell ref="CN147:CU147"/>
    <mergeCell ref="CV147:DE147"/>
    <mergeCell ref="A148:O148"/>
    <mergeCell ref="P148:AC148"/>
    <mergeCell ref="AD148:AF148"/>
    <mergeCell ref="AG148:AJ148"/>
    <mergeCell ref="AQ148:AX148"/>
    <mergeCell ref="AY148:BF148"/>
    <mergeCell ref="BG148:BN148"/>
    <mergeCell ref="BW148:CD148"/>
    <mergeCell ref="CE148:CM148"/>
    <mergeCell ref="CN148:CU148"/>
    <mergeCell ref="CV148:DE148"/>
    <mergeCell ref="AK147:AP147"/>
    <mergeCell ref="BO147:BV147"/>
    <mergeCell ref="AK148:AP148"/>
    <mergeCell ref="BO148:BV148"/>
    <mergeCell ref="A149:O149"/>
    <mergeCell ref="P149:AC149"/>
    <mergeCell ref="AD149:AF149"/>
    <mergeCell ref="AG149:AJ149"/>
    <mergeCell ref="AQ149:AX149"/>
    <mergeCell ref="AY149:BF149"/>
    <mergeCell ref="BG149:BN149"/>
    <mergeCell ref="BW149:CD149"/>
    <mergeCell ref="CE149:CM149"/>
    <mergeCell ref="CN149:CU149"/>
    <mergeCell ref="CV149:DE149"/>
    <mergeCell ref="A150:O150"/>
    <mergeCell ref="P150:AC150"/>
    <mergeCell ref="AD150:AF150"/>
    <mergeCell ref="AG150:AJ150"/>
    <mergeCell ref="AQ150:AX150"/>
    <mergeCell ref="AY150:BF150"/>
    <mergeCell ref="BG150:BN150"/>
    <mergeCell ref="BW150:CD150"/>
    <mergeCell ref="CE150:CM150"/>
    <mergeCell ref="CN150:CU150"/>
    <mergeCell ref="CV150:DE150"/>
    <mergeCell ref="AK149:AP149"/>
    <mergeCell ref="BO149:BV149"/>
    <mergeCell ref="AK150:AP150"/>
    <mergeCell ref="BO150:BV150"/>
    <mergeCell ref="A151:O151"/>
    <mergeCell ref="P151:AC151"/>
    <mergeCell ref="AD151:AF151"/>
    <mergeCell ref="AG151:AJ151"/>
    <mergeCell ref="AQ151:AX151"/>
    <mergeCell ref="AY151:BF151"/>
    <mergeCell ref="BG151:BN151"/>
    <mergeCell ref="BW151:CD151"/>
    <mergeCell ref="CE151:CM151"/>
    <mergeCell ref="CN151:CU151"/>
    <mergeCell ref="CV151:DE151"/>
    <mergeCell ref="A152:O152"/>
    <mergeCell ref="P152:AC152"/>
    <mergeCell ref="AD152:AF152"/>
    <mergeCell ref="AG152:AJ152"/>
    <mergeCell ref="AQ152:AX152"/>
    <mergeCell ref="AY152:BF152"/>
    <mergeCell ref="BG152:BN152"/>
    <mergeCell ref="BW152:CD152"/>
    <mergeCell ref="CE152:CM152"/>
    <mergeCell ref="CN152:CU152"/>
    <mergeCell ref="CV152:DE152"/>
    <mergeCell ref="AK151:AP151"/>
    <mergeCell ref="BO151:BV151"/>
    <mergeCell ref="AK152:AP152"/>
    <mergeCell ref="BO152:BV152"/>
    <mergeCell ref="A153:O153"/>
    <mergeCell ref="P153:AC153"/>
    <mergeCell ref="AD153:AF153"/>
    <mergeCell ref="AG153:AJ153"/>
    <mergeCell ref="AQ153:AX153"/>
    <mergeCell ref="AY153:BF153"/>
    <mergeCell ref="BG153:BN153"/>
    <mergeCell ref="BW153:CD153"/>
    <mergeCell ref="CE153:CM153"/>
    <mergeCell ref="CN153:CU153"/>
    <mergeCell ref="CV153:DE153"/>
    <mergeCell ref="A154:O154"/>
    <mergeCell ref="P154:AC154"/>
    <mergeCell ref="AD154:AF154"/>
    <mergeCell ref="AG154:AJ154"/>
    <mergeCell ref="AQ154:AX154"/>
    <mergeCell ref="AY154:BF154"/>
    <mergeCell ref="BG154:BN154"/>
    <mergeCell ref="BW154:CD154"/>
    <mergeCell ref="CE154:CM154"/>
    <mergeCell ref="CN154:CU154"/>
    <mergeCell ref="CV154:DE154"/>
    <mergeCell ref="AK153:AP153"/>
    <mergeCell ref="AK154:AP154"/>
    <mergeCell ref="BO153:BV153"/>
    <mergeCell ref="BO154:BV154"/>
    <mergeCell ref="AK107:AP107"/>
    <mergeCell ref="BO107:BV107"/>
    <mergeCell ref="AK108:AP108"/>
    <mergeCell ref="BO108:BV108"/>
    <mergeCell ref="AK109:AP109"/>
    <mergeCell ref="BO109:BV109"/>
    <mergeCell ref="AK110:AP110"/>
    <mergeCell ref="BO110:BV110"/>
    <mergeCell ref="AK111:AP111"/>
    <mergeCell ref="BO111:BV111"/>
    <mergeCell ref="AK112:AP112"/>
    <mergeCell ref="BO112:BV112"/>
    <mergeCell ref="AK113:AP113"/>
    <mergeCell ref="BO113:BV113"/>
    <mergeCell ref="AK114:AP114"/>
    <mergeCell ref="BO114:BV114"/>
    <mergeCell ref="AK115:AP115"/>
    <mergeCell ref="BO115:BV115"/>
    <mergeCell ref="AK163:AP163"/>
    <mergeCell ref="BO163:BV163"/>
    <mergeCell ref="A165:O165"/>
    <mergeCell ref="P165:AC165"/>
    <mergeCell ref="AD165:AF165"/>
    <mergeCell ref="AG165:AJ165"/>
    <mergeCell ref="AK165:AP165"/>
    <mergeCell ref="AQ165:AX165"/>
    <mergeCell ref="AY165:BF165"/>
    <mergeCell ref="BG165:BN165"/>
    <mergeCell ref="BO165:BV165"/>
    <mergeCell ref="BW165:CD165"/>
    <mergeCell ref="CE165:CM165"/>
    <mergeCell ref="CN165:CU165"/>
    <mergeCell ref="CV165:DE165"/>
    <mergeCell ref="A167:O167"/>
    <mergeCell ref="P167:AC167"/>
    <mergeCell ref="AD167:AF167"/>
    <mergeCell ref="AG167:AJ167"/>
    <mergeCell ref="AK167:AP167"/>
    <mergeCell ref="AQ167:AX167"/>
    <mergeCell ref="AY167:BF167"/>
    <mergeCell ref="BG167:BN167"/>
    <mergeCell ref="BO167:BV167"/>
    <mergeCell ref="BW167:CD167"/>
    <mergeCell ref="CE167:CM167"/>
    <mergeCell ref="CN167:CU167"/>
    <mergeCell ref="CV167:DE167"/>
    <mergeCell ref="A163:O163"/>
    <mergeCell ref="P163:AC163"/>
    <mergeCell ref="AD163:AF163"/>
    <mergeCell ref="AG163:AJ163"/>
    <mergeCell ref="A168:O168"/>
    <mergeCell ref="P168:AC168"/>
    <mergeCell ref="AD168:AF168"/>
    <mergeCell ref="AG168:AJ168"/>
    <mergeCell ref="AK168:AP168"/>
    <mergeCell ref="AQ168:AX168"/>
    <mergeCell ref="AY168:BF168"/>
    <mergeCell ref="BG168:BN168"/>
    <mergeCell ref="BO168:BV168"/>
    <mergeCell ref="BW168:CD168"/>
    <mergeCell ref="CE168:CM168"/>
    <mergeCell ref="CN168:CU168"/>
    <mergeCell ref="CV168:DE168"/>
    <mergeCell ref="A169:O169"/>
    <mergeCell ref="P169:AC169"/>
    <mergeCell ref="AD169:AF169"/>
    <mergeCell ref="AG169:AJ169"/>
    <mergeCell ref="AK169:AP169"/>
    <mergeCell ref="AQ169:AX169"/>
    <mergeCell ref="AY169:BF169"/>
    <mergeCell ref="BG169:BN169"/>
    <mergeCell ref="BO169:BV169"/>
    <mergeCell ref="BW169:CD169"/>
    <mergeCell ref="CE169:CM169"/>
    <mergeCell ref="CN169:CU169"/>
    <mergeCell ref="CV169:DE169"/>
    <mergeCell ref="A170:O170"/>
    <mergeCell ref="P170:AC170"/>
    <mergeCell ref="AD170:AF170"/>
    <mergeCell ref="AG170:AJ170"/>
    <mergeCell ref="AK170:AP170"/>
    <mergeCell ref="AQ170:AX170"/>
    <mergeCell ref="AY170:BF170"/>
    <mergeCell ref="BG170:BN170"/>
    <mergeCell ref="BO170:BV170"/>
    <mergeCell ref="BW170:CD170"/>
    <mergeCell ref="CE170:CM170"/>
    <mergeCell ref="CN170:CU170"/>
    <mergeCell ref="CV170:DE170"/>
    <mergeCell ref="A171:O171"/>
    <mergeCell ref="P171:AC171"/>
    <mergeCell ref="AD171:AF171"/>
    <mergeCell ref="AG171:AJ171"/>
    <mergeCell ref="AK171:AP171"/>
    <mergeCell ref="AQ171:AX171"/>
    <mergeCell ref="AY171:BF171"/>
    <mergeCell ref="BG171:BN171"/>
    <mergeCell ref="BO171:BV171"/>
    <mergeCell ref="BW171:CD171"/>
    <mergeCell ref="CE171:CM171"/>
    <mergeCell ref="CN171:CU171"/>
    <mergeCell ref="CV171:DE171"/>
    <mergeCell ref="A172:O172"/>
    <mergeCell ref="P172:AC172"/>
    <mergeCell ref="AD172:AF172"/>
    <mergeCell ref="AG172:AJ172"/>
    <mergeCell ref="AK172:AP172"/>
    <mergeCell ref="AQ172:AX172"/>
    <mergeCell ref="AY172:BF172"/>
    <mergeCell ref="BG172:BN172"/>
    <mergeCell ref="BO172:BV172"/>
    <mergeCell ref="BW172:CD172"/>
    <mergeCell ref="CE172:CM172"/>
    <mergeCell ref="CN172:CU172"/>
    <mergeCell ref="CV172:DE172"/>
    <mergeCell ref="A173:O173"/>
    <mergeCell ref="P173:AC173"/>
    <mergeCell ref="AD173:AF173"/>
    <mergeCell ref="AG173:AJ173"/>
    <mergeCell ref="AK173:AP173"/>
    <mergeCell ref="AQ173:AX173"/>
    <mergeCell ref="AY173:BF173"/>
    <mergeCell ref="BG173:BN173"/>
    <mergeCell ref="BO173:BV173"/>
    <mergeCell ref="BW173:CD173"/>
    <mergeCell ref="CE173:CM173"/>
    <mergeCell ref="CN173:CU173"/>
    <mergeCell ref="CV173:DE173"/>
    <mergeCell ref="A174:O174"/>
    <mergeCell ref="P174:AC174"/>
    <mergeCell ref="AD174:AF174"/>
    <mergeCell ref="AG174:AJ174"/>
    <mergeCell ref="AK174:AP174"/>
    <mergeCell ref="AQ174:AX174"/>
    <mergeCell ref="AY174:BF174"/>
    <mergeCell ref="BG174:BN174"/>
    <mergeCell ref="BO174:BV174"/>
    <mergeCell ref="BW174:CD174"/>
    <mergeCell ref="CE174:CM174"/>
    <mergeCell ref="CN174:CU174"/>
    <mergeCell ref="CV174:DE174"/>
    <mergeCell ref="A175:O175"/>
    <mergeCell ref="P175:AC175"/>
    <mergeCell ref="AD175:AF175"/>
    <mergeCell ref="AG175:AJ175"/>
    <mergeCell ref="AK175:AP175"/>
    <mergeCell ref="AQ175:AX175"/>
    <mergeCell ref="AY175:BF175"/>
    <mergeCell ref="BG175:BN175"/>
    <mergeCell ref="BO175:BV175"/>
    <mergeCell ref="BW175:CD175"/>
    <mergeCell ref="CE175:CM175"/>
    <mergeCell ref="CN175:CU175"/>
    <mergeCell ref="CV175:DE175"/>
    <mergeCell ref="A176:O176"/>
    <mergeCell ref="P176:AC176"/>
    <mergeCell ref="AD176:AF176"/>
    <mergeCell ref="AG176:AJ176"/>
    <mergeCell ref="AK176:AP176"/>
    <mergeCell ref="AQ176:AX176"/>
    <mergeCell ref="AY176:BF176"/>
    <mergeCell ref="BG176:BN176"/>
    <mergeCell ref="BO176:BV176"/>
    <mergeCell ref="BW176:CD176"/>
    <mergeCell ref="CE176:CM176"/>
    <mergeCell ref="CN176:CU176"/>
    <mergeCell ref="CV176:DE176"/>
    <mergeCell ref="A177:O177"/>
    <mergeCell ref="P177:AC177"/>
    <mergeCell ref="AD177:AF177"/>
    <mergeCell ref="AG177:AJ177"/>
    <mergeCell ref="AK177:AP177"/>
    <mergeCell ref="AQ177:AX177"/>
    <mergeCell ref="AY177:BF177"/>
    <mergeCell ref="BG177:BN177"/>
    <mergeCell ref="BO177:BV177"/>
    <mergeCell ref="BW177:CD177"/>
    <mergeCell ref="CE177:CM177"/>
    <mergeCell ref="CN177:CU177"/>
    <mergeCell ref="CV177:DE177"/>
    <mergeCell ref="A178:O178"/>
    <mergeCell ref="P178:AC178"/>
    <mergeCell ref="AD178:AF178"/>
    <mergeCell ref="AG178:AJ178"/>
    <mergeCell ref="AK178:AP178"/>
    <mergeCell ref="AQ178:AX178"/>
    <mergeCell ref="AY178:BF178"/>
    <mergeCell ref="BG178:BN178"/>
    <mergeCell ref="BO178:BV178"/>
    <mergeCell ref="BW178:CD178"/>
    <mergeCell ref="CE178:CM178"/>
    <mergeCell ref="CN178:CU178"/>
    <mergeCell ref="CV178:DE178"/>
    <mergeCell ref="A179:O179"/>
    <mergeCell ref="P179:AC179"/>
    <mergeCell ref="AD179:AF179"/>
    <mergeCell ref="AG179:AJ179"/>
    <mergeCell ref="AK179:AP179"/>
    <mergeCell ref="AQ179:AX179"/>
    <mergeCell ref="AY179:BF179"/>
    <mergeCell ref="BG179:BN179"/>
    <mergeCell ref="BO179:BV179"/>
    <mergeCell ref="BW179:CD179"/>
    <mergeCell ref="CE179:CM179"/>
    <mergeCell ref="CN179:CU179"/>
    <mergeCell ref="CV179:DE179"/>
    <mergeCell ref="A180:O180"/>
    <mergeCell ref="P180:AC180"/>
    <mergeCell ref="AD180:AF180"/>
    <mergeCell ref="AG180:AJ180"/>
    <mergeCell ref="AK180:AP180"/>
    <mergeCell ref="AQ180:AX180"/>
    <mergeCell ref="AY180:BF180"/>
    <mergeCell ref="BG180:BN180"/>
    <mergeCell ref="BO180:BV180"/>
    <mergeCell ref="BW180:CD180"/>
    <mergeCell ref="CE180:CM180"/>
    <mergeCell ref="CN180:CU180"/>
    <mergeCell ref="CV180:DE180"/>
    <mergeCell ref="A181:O181"/>
    <mergeCell ref="P181:AC181"/>
    <mergeCell ref="AD181:AF181"/>
    <mergeCell ref="AG181:AJ181"/>
    <mergeCell ref="AK181:AP181"/>
    <mergeCell ref="AQ181:AX181"/>
    <mergeCell ref="AY181:BF181"/>
    <mergeCell ref="BG181:BN181"/>
    <mergeCell ref="BO181:BV181"/>
    <mergeCell ref="BW181:CD181"/>
    <mergeCell ref="CE181:CM181"/>
    <mergeCell ref="CN181:CU181"/>
    <mergeCell ref="CV181:DE181"/>
    <mergeCell ref="A182:O182"/>
    <mergeCell ref="P182:AC182"/>
    <mergeCell ref="AD182:AF182"/>
    <mergeCell ref="AG182:AJ182"/>
    <mergeCell ref="AK182:AP182"/>
    <mergeCell ref="AQ182:AX182"/>
    <mergeCell ref="AY182:BF182"/>
    <mergeCell ref="BG182:BN182"/>
    <mergeCell ref="BO182:BV182"/>
    <mergeCell ref="BW182:CD182"/>
    <mergeCell ref="CE182:CM182"/>
    <mergeCell ref="CN182:CU182"/>
    <mergeCell ref="CV182:DE182"/>
    <mergeCell ref="A183:O183"/>
    <mergeCell ref="P183:AC183"/>
    <mergeCell ref="AD183:AF183"/>
    <mergeCell ref="AG183:AJ183"/>
    <mergeCell ref="AK183:AP183"/>
    <mergeCell ref="AQ183:AX183"/>
    <mergeCell ref="AY183:BF183"/>
    <mergeCell ref="BG183:BN183"/>
    <mergeCell ref="BO183:BV183"/>
    <mergeCell ref="BW183:CD183"/>
    <mergeCell ref="CE183:CM183"/>
    <mergeCell ref="CN183:CU183"/>
    <mergeCell ref="CV183:DE183"/>
    <mergeCell ref="A184:O184"/>
    <mergeCell ref="P184:AC184"/>
    <mergeCell ref="AD184:AF184"/>
    <mergeCell ref="AG184:AJ184"/>
    <mergeCell ref="AK184:AP184"/>
    <mergeCell ref="AQ184:AX184"/>
    <mergeCell ref="AY184:BF184"/>
    <mergeCell ref="BG184:BN184"/>
    <mergeCell ref="BO184:BV184"/>
    <mergeCell ref="BW184:CD184"/>
    <mergeCell ref="CE184:CM184"/>
    <mergeCell ref="CN184:CU184"/>
    <mergeCell ref="CV184:DE184"/>
    <mergeCell ref="A185:O185"/>
    <mergeCell ref="P185:AC185"/>
    <mergeCell ref="AD185:AF185"/>
    <mergeCell ref="AG185:AJ185"/>
    <mergeCell ref="AK185:AP185"/>
    <mergeCell ref="AQ185:AX185"/>
    <mergeCell ref="AY185:BF185"/>
    <mergeCell ref="BG185:BN185"/>
    <mergeCell ref="BO185:BV185"/>
    <mergeCell ref="BW185:CD185"/>
    <mergeCell ref="CE185:CM185"/>
    <mergeCell ref="CN185:CU185"/>
    <mergeCell ref="CV185:DE185"/>
    <mergeCell ref="A186:O186"/>
    <mergeCell ref="P186:AC186"/>
    <mergeCell ref="AD186:AF186"/>
    <mergeCell ref="AG186:AJ186"/>
    <mergeCell ref="AK186:AP186"/>
    <mergeCell ref="AQ186:AX186"/>
    <mergeCell ref="AY186:BF186"/>
    <mergeCell ref="BG186:BN186"/>
    <mergeCell ref="BO186:BV186"/>
    <mergeCell ref="BW186:CD186"/>
    <mergeCell ref="CE186:CM186"/>
    <mergeCell ref="CN186:CU186"/>
    <mergeCell ref="CV186:DE186"/>
    <mergeCell ref="A187:O187"/>
    <mergeCell ref="P187:AC187"/>
    <mergeCell ref="AD187:AF187"/>
    <mergeCell ref="AG187:AJ187"/>
    <mergeCell ref="AK187:AP187"/>
    <mergeCell ref="AQ187:AX187"/>
    <mergeCell ref="AY187:BF187"/>
    <mergeCell ref="BG187:BN187"/>
    <mergeCell ref="BO187:BV187"/>
    <mergeCell ref="BW187:CD187"/>
    <mergeCell ref="CE187:CM187"/>
    <mergeCell ref="CN187:CU187"/>
    <mergeCell ref="CV187:DE187"/>
    <mergeCell ref="A188:O188"/>
    <mergeCell ref="P188:AC188"/>
    <mergeCell ref="AD188:AF188"/>
    <mergeCell ref="AG188:AJ188"/>
    <mergeCell ref="AK188:AP188"/>
    <mergeCell ref="AQ188:AX188"/>
    <mergeCell ref="AY188:BF188"/>
    <mergeCell ref="BG188:BN188"/>
    <mergeCell ref="BO188:BV188"/>
    <mergeCell ref="BW188:CD188"/>
    <mergeCell ref="CE188:CM188"/>
    <mergeCell ref="CN188:CU188"/>
    <mergeCell ref="CV188:DE188"/>
    <mergeCell ref="A189:O189"/>
    <mergeCell ref="P189:AC189"/>
    <mergeCell ref="AD189:AF189"/>
    <mergeCell ref="AG189:AJ189"/>
    <mergeCell ref="AK189:AP189"/>
    <mergeCell ref="AQ189:AX189"/>
    <mergeCell ref="AY189:BF189"/>
    <mergeCell ref="BG189:BN189"/>
    <mergeCell ref="BO189:BV189"/>
    <mergeCell ref="BW189:CD189"/>
    <mergeCell ref="CE189:CM189"/>
    <mergeCell ref="CN189:CU189"/>
    <mergeCell ref="CV189:DE189"/>
    <mergeCell ref="A190:O190"/>
    <mergeCell ref="P190:AC190"/>
    <mergeCell ref="AD190:AF190"/>
    <mergeCell ref="AG190:AJ190"/>
    <mergeCell ref="AK190:AP190"/>
    <mergeCell ref="AQ190:AX190"/>
    <mergeCell ref="AY190:BF190"/>
    <mergeCell ref="BG190:BN190"/>
    <mergeCell ref="BO190:BV190"/>
    <mergeCell ref="BW190:CD190"/>
    <mergeCell ref="CE190:CM190"/>
    <mergeCell ref="CN190:CU190"/>
    <mergeCell ref="CV190:DE190"/>
    <mergeCell ref="A191:O191"/>
    <mergeCell ref="P191:AC191"/>
    <mergeCell ref="AD191:AF191"/>
    <mergeCell ref="AG191:AJ191"/>
    <mergeCell ref="AK191:AP191"/>
    <mergeCell ref="AQ191:AX191"/>
    <mergeCell ref="AY191:BF191"/>
    <mergeCell ref="BG191:BN191"/>
    <mergeCell ref="BO191:BV191"/>
    <mergeCell ref="BW191:CD191"/>
    <mergeCell ref="CE191:CM191"/>
    <mergeCell ref="CN191:CU191"/>
    <mergeCell ref="CV191:DE191"/>
    <mergeCell ref="A192:O192"/>
    <mergeCell ref="P192:AC192"/>
    <mergeCell ref="AD192:AF192"/>
    <mergeCell ref="AG192:AJ192"/>
    <mergeCell ref="AK192:AP192"/>
    <mergeCell ref="AQ192:AX192"/>
    <mergeCell ref="AY192:BF192"/>
    <mergeCell ref="BG192:BN192"/>
    <mergeCell ref="BO192:BV192"/>
    <mergeCell ref="BW192:CD192"/>
    <mergeCell ref="CE192:CM192"/>
    <mergeCell ref="CN192:CU192"/>
    <mergeCell ref="CV192:DE192"/>
    <mergeCell ref="A193:O193"/>
    <mergeCell ref="P193:AC193"/>
    <mergeCell ref="AD193:AF193"/>
    <mergeCell ref="AG193:AJ193"/>
    <mergeCell ref="AK193:AP193"/>
    <mergeCell ref="AQ193:AX193"/>
    <mergeCell ref="AY193:BF193"/>
    <mergeCell ref="BG193:BN193"/>
    <mergeCell ref="BO193:BV193"/>
    <mergeCell ref="BW193:CD193"/>
    <mergeCell ref="CE193:CM193"/>
    <mergeCell ref="CN193:CU193"/>
    <mergeCell ref="CV193:DE193"/>
    <mergeCell ref="A194:O194"/>
    <mergeCell ref="P194:AC194"/>
    <mergeCell ref="AD194:AF194"/>
    <mergeCell ref="AG194:AJ194"/>
    <mergeCell ref="AK194:AP194"/>
    <mergeCell ref="AQ194:AX194"/>
    <mergeCell ref="AY194:BF194"/>
    <mergeCell ref="BG194:BN194"/>
    <mergeCell ref="BO194:BV194"/>
    <mergeCell ref="BW194:CD194"/>
    <mergeCell ref="CE194:CM194"/>
    <mergeCell ref="CN194:CU194"/>
    <mergeCell ref="CV194:DE194"/>
    <mergeCell ref="A195:O195"/>
    <mergeCell ref="P195:AC195"/>
    <mergeCell ref="AD195:AF195"/>
    <mergeCell ref="AG195:AJ195"/>
    <mergeCell ref="AK195:AP195"/>
    <mergeCell ref="AQ195:AX195"/>
    <mergeCell ref="AY195:BF195"/>
    <mergeCell ref="BG195:BN195"/>
    <mergeCell ref="BO195:BV195"/>
    <mergeCell ref="BW195:CD195"/>
    <mergeCell ref="CE195:CM195"/>
    <mergeCell ref="CN195:CU195"/>
    <mergeCell ref="CV195:DE195"/>
    <mergeCell ref="A196:O196"/>
    <mergeCell ref="P196:AC196"/>
    <mergeCell ref="AD196:AF196"/>
    <mergeCell ref="AG196:AJ196"/>
    <mergeCell ref="AK196:AP196"/>
    <mergeCell ref="AQ196:AX196"/>
    <mergeCell ref="AY196:BF196"/>
    <mergeCell ref="BG196:BN196"/>
    <mergeCell ref="BO196:BV196"/>
    <mergeCell ref="BW196:CD196"/>
    <mergeCell ref="CE196:CM196"/>
    <mergeCell ref="CN196:CU196"/>
    <mergeCell ref="CV196:DE196"/>
    <mergeCell ref="A197:O197"/>
    <mergeCell ref="P197:AC197"/>
    <mergeCell ref="AD197:AF197"/>
    <mergeCell ref="AG197:AJ197"/>
    <mergeCell ref="AK197:AP197"/>
    <mergeCell ref="AQ197:AX197"/>
    <mergeCell ref="AY197:BF197"/>
    <mergeCell ref="BG197:BN197"/>
    <mergeCell ref="BO197:BV197"/>
    <mergeCell ref="BW197:CD197"/>
    <mergeCell ref="CE197:CM197"/>
    <mergeCell ref="CN197:CU197"/>
    <mergeCell ref="CV197:DE197"/>
    <mergeCell ref="A198:O198"/>
    <mergeCell ref="P198:AC198"/>
    <mergeCell ref="AD198:AF198"/>
    <mergeCell ref="AG198:AJ198"/>
    <mergeCell ref="AK198:AP198"/>
    <mergeCell ref="AQ198:AX198"/>
    <mergeCell ref="AY198:BF198"/>
    <mergeCell ref="BG198:BN198"/>
    <mergeCell ref="BO198:BV198"/>
    <mergeCell ref="BW198:CD198"/>
    <mergeCell ref="CE198:CM198"/>
    <mergeCell ref="CN198:CU198"/>
    <mergeCell ref="CV198:DE198"/>
    <mergeCell ref="A213:O213"/>
    <mergeCell ref="P213:AC213"/>
    <mergeCell ref="AD213:AF213"/>
    <mergeCell ref="AG213:AJ213"/>
    <mergeCell ref="AK213:AP213"/>
    <mergeCell ref="AQ213:AX213"/>
    <mergeCell ref="AY213:BF213"/>
    <mergeCell ref="BG213:BN213"/>
    <mergeCell ref="BO213:BV213"/>
    <mergeCell ref="BW213:CD213"/>
    <mergeCell ref="CE213:CM213"/>
    <mergeCell ref="CN213:CU213"/>
    <mergeCell ref="CV213:DE213"/>
    <mergeCell ref="A203:O203"/>
    <mergeCell ref="P203:AC203"/>
    <mergeCell ref="AD203:AF203"/>
    <mergeCell ref="AG203:AJ203"/>
    <mergeCell ref="AK203:AP203"/>
    <mergeCell ref="AQ203:AX203"/>
    <mergeCell ref="A214:O214"/>
    <mergeCell ref="P214:AC214"/>
    <mergeCell ref="AD214:AF214"/>
    <mergeCell ref="AG214:AJ214"/>
    <mergeCell ref="AK214:AP214"/>
    <mergeCell ref="AQ214:AX214"/>
    <mergeCell ref="AY214:BF214"/>
    <mergeCell ref="BG214:BN214"/>
    <mergeCell ref="BO214:BV214"/>
    <mergeCell ref="BW214:CD214"/>
    <mergeCell ref="CE214:CM214"/>
    <mergeCell ref="CN214:CU214"/>
    <mergeCell ref="CV214:DE214"/>
    <mergeCell ref="A215:O215"/>
    <mergeCell ref="P215:AC215"/>
    <mergeCell ref="AD215:AF215"/>
    <mergeCell ref="AG215:AJ215"/>
    <mergeCell ref="AK215:AP215"/>
    <mergeCell ref="AQ215:AX215"/>
    <mergeCell ref="AY215:BF215"/>
    <mergeCell ref="BG215:BN215"/>
    <mergeCell ref="BO215:BV215"/>
    <mergeCell ref="BW215:CD215"/>
    <mergeCell ref="CE215:CM215"/>
    <mergeCell ref="CN215:CU215"/>
    <mergeCell ref="CV215:DE215"/>
    <mergeCell ref="A216:O216"/>
    <mergeCell ref="P216:AC216"/>
    <mergeCell ref="AD216:AF216"/>
    <mergeCell ref="AG216:AJ216"/>
    <mergeCell ref="AK216:AP216"/>
    <mergeCell ref="AQ216:AX216"/>
    <mergeCell ref="AY216:BF216"/>
    <mergeCell ref="BG216:BN216"/>
    <mergeCell ref="BO216:BV216"/>
    <mergeCell ref="BW216:CD216"/>
    <mergeCell ref="CE216:CM216"/>
    <mergeCell ref="CN216:CU216"/>
    <mergeCell ref="CV216:DE216"/>
    <mergeCell ref="A217:O217"/>
    <mergeCell ref="P217:AC217"/>
    <mergeCell ref="AD217:AF217"/>
    <mergeCell ref="AG217:AJ217"/>
    <mergeCell ref="AK217:AP217"/>
    <mergeCell ref="AQ217:AX217"/>
    <mergeCell ref="AY217:BF217"/>
    <mergeCell ref="BG217:BN217"/>
    <mergeCell ref="BO217:BV217"/>
    <mergeCell ref="BW217:CD217"/>
    <mergeCell ref="CE217:CM217"/>
    <mergeCell ref="CN217:CU217"/>
    <mergeCell ref="CV217:DE217"/>
    <mergeCell ref="A218:O218"/>
    <mergeCell ref="P218:AC218"/>
    <mergeCell ref="AD218:AF218"/>
    <mergeCell ref="AG218:AJ218"/>
    <mergeCell ref="AK218:AP218"/>
    <mergeCell ref="AQ218:AX218"/>
    <mergeCell ref="AY218:BF218"/>
    <mergeCell ref="BG218:BN218"/>
    <mergeCell ref="BO218:BV218"/>
    <mergeCell ref="BW218:CD218"/>
    <mergeCell ref="CE218:CM218"/>
    <mergeCell ref="CN218:CU218"/>
    <mergeCell ref="CV218:DE218"/>
    <mergeCell ref="A219:O219"/>
    <mergeCell ref="P219:AC219"/>
    <mergeCell ref="AD219:AF219"/>
    <mergeCell ref="AG219:AJ219"/>
    <mergeCell ref="AK219:AP219"/>
    <mergeCell ref="AQ219:AX219"/>
    <mergeCell ref="AY219:BF219"/>
    <mergeCell ref="BG219:BN219"/>
    <mergeCell ref="BO219:BV219"/>
    <mergeCell ref="BW219:CD219"/>
    <mergeCell ref="CE219:CM219"/>
    <mergeCell ref="CN219:CU219"/>
    <mergeCell ref="CV219:DE219"/>
    <mergeCell ref="A220:O220"/>
    <mergeCell ref="P220:AC220"/>
    <mergeCell ref="AD220:AF220"/>
    <mergeCell ref="AG220:AJ220"/>
    <mergeCell ref="AK220:AP220"/>
    <mergeCell ref="AQ220:AX220"/>
    <mergeCell ref="AY220:BF220"/>
    <mergeCell ref="BG220:BN220"/>
    <mergeCell ref="BO220:BV220"/>
    <mergeCell ref="BW220:CD220"/>
    <mergeCell ref="CE220:CM220"/>
    <mergeCell ref="CN220:CU220"/>
    <mergeCell ref="CV220:DE220"/>
    <mergeCell ref="A221:O221"/>
    <mergeCell ref="P221:AC221"/>
    <mergeCell ref="AD221:AF221"/>
    <mergeCell ref="AG221:AJ221"/>
    <mergeCell ref="AK221:AP221"/>
    <mergeCell ref="AQ221:AX221"/>
    <mergeCell ref="AY221:BF221"/>
    <mergeCell ref="BG221:BN221"/>
    <mergeCell ref="BO221:BV221"/>
    <mergeCell ref="BW221:CD221"/>
    <mergeCell ref="CE221:CM221"/>
    <mergeCell ref="CN221:CU221"/>
    <mergeCell ref="CV221:DE221"/>
    <mergeCell ref="A222:O222"/>
    <mergeCell ref="P222:AC222"/>
    <mergeCell ref="AD222:AF222"/>
    <mergeCell ref="AG222:AJ222"/>
    <mergeCell ref="AK222:AP222"/>
    <mergeCell ref="AQ222:AX222"/>
    <mergeCell ref="AY222:BF222"/>
    <mergeCell ref="BG222:BN222"/>
    <mergeCell ref="BO222:BV222"/>
    <mergeCell ref="BW222:CD222"/>
    <mergeCell ref="CE222:CM222"/>
    <mergeCell ref="CN222:CU222"/>
    <mergeCell ref="CV222:DE222"/>
    <mergeCell ref="A223:O223"/>
    <mergeCell ref="P223:AC223"/>
    <mergeCell ref="AD223:AF223"/>
    <mergeCell ref="AG223:AJ223"/>
    <mergeCell ref="AK223:AP223"/>
    <mergeCell ref="AQ223:AX223"/>
    <mergeCell ref="AY223:BF223"/>
    <mergeCell ref="BG223:BN223"/>
    <mergeCell ref="BO223:BV223"/>
    <mergeCell ref="BW223:CD223"/>
    <mergeCell ref="CE223:CM223"/>
    <mergeCell ref="CN223:CU223"/>
    <mergeCell ref="CV223:DE223"/>
    <mergeCell ref="A224:O224"/>
    <mergeCell ref="P224:AC224"/>
    <mergeCell ref="AD224:AF224"/>
    <mergeCell ref="AG224:AJ224"/>
    <mergeCell ref="AK224:AP224"/>
    <mergeCell ref="AQ224:AX224"/>
    <mergeCell ref="AY224:BF224"/>
    <mergeCell ref="BG224:BN224"/>
    <mergeCell ref="BO224:BV224"/>
    <mergeCell ref="BW224:CD224"/>
    <mergeCell ref="CE224:CM224"/>
    <mergeCell ref="CN224:CU224"/>
    <mergeCell ref="CV224:DE224"/>
    <mergeCell ref="A225:O225"/>
    <mergeCell ref="P225:AC225"/>
    <mergeCell ref="AD225:AF225"/>
    <mergeCell ref="AG225:AJ225"/>
    <mergeCell ref="AK225:AP225"/>
    <mergeCell ref="AQ225:AX225"/>
    <mergeCell ref="AY225:BF225"/>
    <mergeCell ref="BG225:BN225"/>
    <mergeCell ref="BO225:BV225"/>
    <mergeCell ref="BW225:CD225"/>
    <mergeCell ref="CE225:CM225"/>
    <mergeCell ref="CN225:CU225"/>
    <mergeCell ref="CV225:DE225"/>
    <mergeCell ref="A226:O226"/>
    <mergeCell ref="P226:AC226"/>
    <mergeCell ref="AD226:AF226"/>
    <mergeCell ref="AG226:AJ226"/>
    <mergeCell ref="AK226:AP226"/>
    <mergeCell ref="AQ226:AX226"/>
    <mergeCell ref="AY226:BF226"/>
    <mergeCell ref="BG226:BN226"/>
    <mergeCell ref="BO226:BV226"/>
    <mergeCell ref="BW226:CD226"/>
    <mergeCell ref="CE226:CM226"/>
    <mergeCell ref="CN226:CU226"/>
    <mergeCell ref="CV226:DE226"/>
    <mergeCell ref="A227:O227"/>
    <mergeCell ref="P227:AC227"/>
    <mergeCell ref="AD227:AF227"/>
    <mergeCell ref="AG227:AJ227"/>
    <mergeCell ref="AK227:AP227"/>
    <mergeCell ref="AQ227:AX227"/>
    <mergeCell ref="AY227:BF227"/>
    <mergeCell ref="BG227:BN227"/>
    <mergeCell ref="BO227:BV227"/>
    <mergeCell ref="BW227:CD227"/>
    <mergeCell ref="CE227:CM227"/>
    <mergeCell ref="CN227:CU227"/>
    <mergeCell ref="CV227:DE227"/>
    <mergeCell ref="A228:O228"/>
    <mergeCell ref="P228:AC228"/>
    <mergeCell ref="AD228:AF228"/>
    <mergeCell ref="AG228:AJ228"/>
    <mergeCell ref="AK228:AP228"/>
    <mergeCell ref="AQ228:AX228"/>
    <mergeCell ref="AY228:BF228"/>
    <mergeCell ref="BG228:BN228"/>
    <mergeCell ref="BO228:BV228"/>
    <mergeCell ref="BW228:CD228"/>
    <mergeCell ref="CE228:CM228"/>
    <mergeCell ref="CN228:CU228"/>
    <mergeCell ref="CV228:DE228"/>
    <mergeCell ref="A229:O229"/>
    <mergeCell ref="P229:AC229"/>
    <mergeCell ref="AD229:AF229"/>
    <mergeCell ref="AG229:AJ229"/>
    <mergeCell ref="AK229:AP229"/>
    <mergeCell ref="AQ229:AX229"/>
    <mergeCell ref="AY229:BF229"/>
    <mergeCell ref="BG229:BN229"/>
    <mergeCell ref="BO229:BV229"/>
    <mergeCell ref="BW229:CD229"/>
    <mergeCell ref="CE229:CM229"/>
    <mergeCell ref="CN229:CU229"/>
    <mergeCell ref="CV229:DE229"/>
    <mergeCell ref="A230:O230"/>
    <mergeCell ref="P230:AC230"/>
    <mergeCell ref="AD230:AF230"/>
    <mergeCell ref="AG230:AJ230"/>
    <mergeCell ref="AK230:AP230"/>
    <mergeCell ref="AQ230:AX230"/>
    <mergeCell ref="AY230:BF230"/>
    <mergeCell ref="BG230:BN230"/>
    <mergeCell ref="BO230:BV230"/>
    <mergeCell ref="BW230:CD230"/>
    <mergeCell ref="CE230:CM230"/>
    <mergeCell ref="CN230:CU230"/>
    <mergeCell ref="CV230:DE230"/>
    <mergeCell ref="A231:O231"/>
    <mergeCell ref="P231:AC231"/>
    <mergeCell ref="AD231:AF231"/>
    <mergeCell ref="AG231:AJ231"/>
    <mergeCell ref="AK231:AP231"/>
    <mergeCell ref="AQ231:AX231"/>
    <mergeCell ref="AY231:BF231"/>
    <mergeCell ref="BG231:BN231"/>
    <mergeCell ref="BO231:BV231"/>
    <mergeCell ref="BW231:CD231"/>
    <mergeCell ref="CE231:CM231"/>
    <mergeCell ref="CN231:CU231"/>
    <mergeCell ref="CV231:DE231"/>
    <mergeCell ref="A232:O232"/>
    <mergeCell ref="P232:AC232"/>
    <mergeCell ref="AD232:AF232"/>
    <mergeCell ref="AG232:AJ232"/>
    <mergeCell ref="AK232:AP232"/>
    <mergeCell ref="AQ232:AX232"/>
    <mergeCell ref="AY232:BF232"/>
    <mergeCell ref="BG232:BN232"/>
    <mergeCell ref="BO232:BV232"/>
    <mergeCell ref="BW232:CD232"/>
    <mergeCell ref="CE232:CM232"/>
    <mergeCell ref="CN232:CU232"/>
    <mergeCell ref="CV232:DE232"/>
    <mergeCell ref="A233:O233"/>
    <mergeCell ref="P233:AC233"/>
    <mergeCell ref="AD233:AF233"/>
    <mergeCell ref="AG233:AJ233"/>
    <mergeCell ref="AK233:AP233"/>
    <mergeCell ref="AQ233:AX233"/>
    <mergeCell ref="AY233:BF233"/>
    <mergeCell ref="BG233:BN233"/>
    <mergeCell ref="BO233:BV233"/>
    <mergeCell ref="BW233:CD233"/>
    <mergeCell ref="CE233:CM233"/>
    <mergeCell ref="CN233:CU233"/>
    <mergeCell ref="CV233:DE233"/>
    <mergeCell ref="A234:O234"/>
    <mergeCell ref="P234:AC234"/>
    <mergeCell ref="AD234:AF234"/>
    <mergeCell ref="AG234:AJ234"/>
    <mergeCell ref="AK234:AP234"/>
    <mergeCell ref="AQ234:AX234"/>
    <mergeCell ref="AY234:BF234"/>
    <mergeCell ref="BG234:BN234"/>
    <mergeCell ref="BO234:BV234"/>
    <mergeCell ref="BW234:CD234"/>
    <mergeCell ref="CE234:CM234"/>
    <mergeCell ref="CN234:CU234"/>
    <mergeCell ref="CV234:DE234"/>
    <mergeCell ref="A235:O235"/>
    <mergeCell ref="P235:AC235"/>
    <mergeCell ref="AD235:AF235"/>
    <mergeCell ref="AG235:AJ235"/>
    <mergeCell ref="AK235:AP235"/>
    <mergeCell ref="AQ235:AX235"/>
    <mergeCell ref="AY235:BF235"/>
    <mergeCell ref="BG235:BN235"/>
    <mergeCell ref="BO235:BV235"/>
    <mergeCell ref="BW235:CD235"/>
    <mergeCell ref="CE235:CM235"/>
    <mergeCell ref="CN235:CU235"/>
    <mergeCell ref="CV235:DE235"/>
  </mergeCells>
  <printOptions horizontalCentered="1"/>
  <pageMargins left="0.98425196850393704" right="0.19685039370078741" top="0.31496062992125984" bottom="0.51181102362204722" header="0.23622047244094491" footer="0.19685039370078741"/>
  <pageSetup paperSize="5" scale="79" orientation="landscape" r:id="rId1"/>
  <headerFooter>
    <oddFooter>&amp;L&amp;"-,Cursiva"&amp;10     Ejercicio Fiscal 2019&amp;R&amp;"-,Cursiva"&amp;10Página &amp;P de &amp;N</oddFooter>
  </headerFooter>
</worksheet>
</file>

<file path=xl/worksheets/sheet9.xml><?xml version="1.0" encoding="utf-8"?>
<worksheet xmlns="http://schemas.openxmlformats.org/spreadsheetml/2006/main" xmlns:r="http://schemas.openxmlformats.org/officeDocument/2006/relationships">
  <sheetPr>
    <tabColor theme="9" tint="-0.499984740745262"/>
  </sheetPr>
  <dimension ref="A1:E132"/>
  <sheetViews>
    <sheetView topLeftCell="A40" zoomScale="110" zoomScaleNormal="110" workbookViewId="0">
      <selection activeCell="E8" sqref="E8"/>
    </sheetView>
  </sheetViews>
  <sheetFormatPr baseColWidth="10" defaultRowHeight="15"/>
  <cols>
    <col min="1" max="1" width="2.7109375" bestFit="1" customWidth="1"/>
    <col min="2" max="2" width="3.28515625" bestFit="1" customWidth="1"/>
    <col min="3" max="3" width="2.85546875" bestFit="1" customWidth="1"/>
    <col min="4" max="4" width="26" customWidth="1"/>
    <col min="5" max="5" width="122.7109375" customWidth="1"/>
  </cols>
  <sheetData>
    <row r="1" spans="1:5" ht="29.25" customHeight="1">
      <c r="A1" s="608" t="s">
        <v>847</v>
      </c>
      <c r="B1" s="609"/>
      <c r="C1" s="609"/>
      <c r="D1" s="609"/>
      <c r="E1" s="610"/>
    </row>
    <row r="2" spans="1:5">
      <c r="A2" s="158" t="s">
        <v>2</v>
      </c>
      <c r="B2" s="159" t="s">
        <v>561</v>
      </c>
      <c r="C2" s="159" t="s">
        <v>562</v>
      </c>
      <c r="D2" s="160" t="s">
        <v>27</v>
      </c>
      <c r="E2" s="161" t="s">
        <v>563</v>
      </c>
    </row>
    <row r="3" spans="1:5" ht="60">
      <c r="A3" s="162">
        <v>1</v>
      </c>
      <c r="B3" s="30">
        <v>0</v>
      </c>
      <c r="C3" s="26">
        <v>0</v>
      </c>
      <c r="D3" s="28" t="s">
        <v>572</v>
      </c>
      <c r="E3" s="163" t="s">
        <v>1143</v>
      </c>
    </row>
    <row r="4" spans="1:5" ht="30">
      <c r="A4" s="162">
        <v>1</v>
      </c>
      <c r="B4" s="30">
        <v>1</v>
      </c>
      <c r="C4" s="26">
        <v>0</v>
      </c>
      <c r="D4" s="27" t="s">
        <v>573</v>
      </c>
      <c r="E4" s="164" t="s">
        <v>574</v>
      </c>
    </row>
    <row r="5" spans="1:5" ht="30">
      <c r="A5" s="162">
        <v>1</v>
      </c>
      <c r="B5" s="30">
        <v>1</v>
      </c>
      <c r="C5" s="26">
        <v>1</v>
      </c>
      <c r="D5" s="27" t="s">
        <v>575</v>
      </c>
      <c r="E5" s="164" t="s">
        <v>576</v>
      </c>
    </row>
    <row r="6" spans="1:5">
      <c r="A6" s="162">
        <v>1</v>
      </c>
      <c r="B6" s="30">
        <v>1</v>
      </c>
      <c r="C6" s="26">
        <v>2</v>
      </c>
      <c r="D6" s="27" t="s">
        <v>577</v>
      </c>
      <c r="E6" s="164" t="s">
        <v>578</v>
      </c>
    </row>
    <row r="7" spans="1:5" ht="120">
      <c r="A7" s="162">
        <v>1</v>
      </c>
      <c r="B7" s="30">
        <v>2</v>
      </c>
      <c r="C7" s="26">
        <v>0</v>
      </c>
      <c r="D7" s="27" t="s">
        <v>579</v>
      </c>
      <c r="E7" s="164" t="s">
        <v>580</v>
      </c>
    </row>
    <row r="8" spans="1:5" ht="30">
      <c r="A8" s="162">
        <v>1</v>
      </c>
      <c r="B8" s="30">
        <v>2</v>
      </c>
      <c r="C8" s="26">
        <v>1</v>
      </c>
      <c r="D8" s="27" t="s">
        <v>581</v>
      </c>
      <c r="E8" s="164" t="s">
        <v>582</v>
      </c>
    </row>
    <row r="9" spans="1:5">
      <c r="A9" s="162">
        <v>1</v>
      </c>
      <c r="B9" s="30">
        <v>2</v>
      </c>
      <c r="C9" s="26">
        <v>2</v>
      </c>
      <c r="D9" s="27" t="s">
        <v>583</v>
      </c>
      <c r="E9" s="164" t="s">
        <v>584</v>
      </c>
    </row>
    <row r="10" spans="1:5" ht="45">
      <c r="A10" s="162">
        <v>1</v>
      </c>
      <c r="B10" s="30">
        <v>2</v>
      </c>
      <c r="C10" s="26">
        <v>3</v>
      </c>
      <c r="D10" s="27" t="s">
        <v>585</v>
      </c>
      <c r="E10" s="164" t="s">
        <v>586</v>
      </c>
    </row>
    <row r="11" spans="1:5" ht="45">
      <c r="A11" s="162">
        <v>1</v>
      </c>
      <c r="B11" s="30">
        <v>2</v>
      </c>
      <c r="C11" s="26">
        <v>4</v>
      </c>
      <c r="D11" s="27" t="s">
        <v>587</v>
      </c>
      <c r="E11" s="164" t="s">
        <v>588</v>
      </c>
    </row>
    <row r="12" spans="1:5" ht="30">
      <c r="A12" s="162">
        <v>1</v>
      </c>
      <c r="B12" s="30">
        <v>3</v>
      </c>
      <c r="C12" s="26">
        <v>0</v>
      </c>
      <c r="D12" s="165" t="s">
        <v>589</v>
      </c>
      <c r="E12" s="164" t="s">
        <v>590</v>
      </c>
    </row>
    <row r="13" spans="1:5" ht="30">
      <c r="A13" s="162">
        <v>1</v>
      </c>
      <c r="B13" s="30">
        <v>3</v>
      </c>
      <c r="C13" s="26">
        <v>1</v>
      </c>
      <c r="D13" s="166" t="s">
        <v>591</v>
      </c>
      <c r="E13" s="164" t="s">
        <v>592</v>
      </c>
    </row>
    <row r="14" spans="1:5" ht="30">
      <c r="A14" s="162">
        <v>1</v>
      </c>
      <c r="B14" s="30">
        <v>3</v>
      </c>
      <c r="C14" s="26">
        <v>2</v>
      </c>
      <c r="D14" s="166" t="s">
        <v>593</v>
      </c>
      <c r="E14" s="164" t="s">
        <v>594</v>
      </c>
    </row>
    <row r="15" spans="1:5" ht="25.5">
      <c r="A15" s="162">
        <v>1</v>
      </c>
      <c r="B15" s="30">
        <v>3</v>
      </c>
      <c r="C15" s="26">
        <v>3</v>
      </c>
      <c r="D15" s="166" t="s">
        <v>595</v>
      </c>
      <c r="E15" s="164" t="s">
        <v>596</v>
      </c>
    </row>
    <row r="16" spans="1:5">
      <c r="A16" s="162">
        <v>1</v>
      </c>
      <c r="B16" s="30">
        <v>3</v>
      </c>
      <c r="C16" s="26">
        <v>4</v>
      </c>
      <c r="D16" s="166" t="s">
        <v>597</v>
      </c>
      <c r="E16" s="164" t="s">
        <v>598</v>
      </c>
    </row>
    <row r="17" spans="1:5" ht="30">
      <c r="A17" s="162">
        <v>1</v>
      </c>
      <c r="B17" s="30">
        <v>3</v>
      </c>
      <c r="C17" s="26">
        <v>5</v>
      </c>
      <c r="D17" s="166" t="s">
        <v>599</v>
      </c>
      <c r="E17" s="164" t="s">
        <v>600</v>
      </c>
    </row>
    <row r="18" spans="1:5" ht="30">
      <c r="A18" s="162">
        <v>1</v>
      </c>
      <c r="B18" s="30">
        <v>3</v>
      </c>
      <c r="C18" s="26">
        <v>6</v>
      </c>
      <c r="D18" s="166" t="s">
        <v>601</v>
      </c>
      <c r="E18" s="164" t="s">
        <v>602</v>
      </c>
    </row>
    <row r="19" spans="1:5">
      <c r="A19" s="162">
        <v>1</v>
      </c>
      <c r="B19" s="30">
        <v>3</v>
      </c>
      <c r="C19" s="26">
        <v>7</v>
      </c>
      <c r="D19" s="166" t="s">
        <v>603</v>
      </c>
      <c r="E19" s="164" t="s">
        <v>604</v>
      </c>
    </row>
    <row r="20" spans="1:5">
      <c r="A20" s="162">
        <v>1</v>
      </c>
      <c r="B20" s="30">
        <v>3</v>
      </c>
      <c r="C20" s="26">
        <v>8</v>
      </c>
      <c r="D20" s="166" t="s">
        <v>605</v>
      </c>
      <c r="E20" s="164" t="s">
        <v>606</v>
      </c>
    </row>
    <row r="21" spans="1:5" ht="30">
      <c r="A21" s="162">
        <v>1</v>
      </c>
      <c r="B21" s="30">
        <v>3</v>
      </c>
      <c r="C21" s="26">
        <v>9</v>
      </c>
      <c r="D21" s="166" t="s">
        <v>120</v>
      </c>
      <c r="E21" s="164" t="s">
        <v>607</v>
      </c>
    </row>
    <row r="22" spans="1:5" ht="30">
      <c r="A22" s="162">
        <v>1</v>
      </c>
      <c r="B22" s="30">
        <v>4</v>
      </c>
      <c r="C22" s="26">
        <v>0</v>
      </c>
      <c r="D22" s="27" t="s">
        <v>608</v>
      </c>
      <c r="E22" s="164" t="s">
        <v>609</v>
      </c>
    </row>
    <row r="23" spans="1:5" ht="30">
      <c r="A23" s="162">
        <v>1</v>
      </c>
      <c r="B23" s="30">
        <v>4</v>
      </c>
      <c r="C23" s="26">
        <v>1</v>
      </c>
      <c r="D23" s="27" t="s">
        <v>610</v>
      </c>
      <c r="E23" s="164" t="s">
        <v>611</v>
      </c>
    </row>
    <row r="24" spans="1:5" ht="30">
      <c r="A24" s="162">
        <v>1</v>
      </c>
      <c r="B24" s="30">
        <v>5</v>
      </c>
      <c r="C24" s="26">
        <v>0</v>
      </c>
      <c r="D24" s="27" t="s">
        <v>612</v>
      </c>
      <c r="E24" s="164" t="s">
        <v>613</v>
      </c>
    </row>
    <row r="25" spans="1:5" ht="45">
      <c r="A25" s="162">
        <v>1</v>
      </c>
      <c r="B25" s="30">
        <v>5</v>
      </c>
      <c r="C25" s="26">
        <v>1</v>
      </c>
      <c r="D25" s="27" t="s">
        <v>614</v>
      </c>
      <c r="E25" s="164" t="s">
        <v>615</v>
      </c>
    </row>
    <row r="26" spans="1:5" ht="60">
      <c r="A26" s="162">
        <v>1</v>
      </c>
      <c r="B26" s="30">
        <v>5</v>
      </c>
      <c r="C26" s="26">
        <v>2</v>
      </c>
      <c r="D26" s="27" t="s">
        <v>616</v>
      </c>
      <c r="E26" s="164" t="s">
        <v>617</v>
      </c>
    </row>
    <row r="27" spans="1:5" ht="30">
      <c r="A27" s="162">
        <v>1</v>
      </c>
      <c r="B27" s="30">
        <v>6</v>
      </c>
      <c r="C27" s="26">
        <v>0</v>
      </c>
      <c r="D27" s="27" t="s">
        <v>618</v>
      </c>
      <c r="E27" s="164" t="s">
        <v>619</v>
      </c>
    </row>
    <row r="28" spans="1:5">
      <c r="A28" s="162">
        <v>1</v>
      </c>
      <c r="B28" s="30">
        <v>6</v>
      </c>
      <c r="C28" s="26">
        <v>1</v>
      </c>
      <c r="D28" s="27" t="s">
        <v>620</v>
      </c>
      <c r="E28" s="164" t="s">
        <v>621</v>
      </c>
    </row>
    <row r="29" spans="1:5">
      <c r="A29" s="162">
        <v>1</v>
      </c>
      <c r="B29" s="30">
        <v>6</v>
      </c>
      <c r="C29" s="26">
        <v>2</v>
      </c>
      <c r="D29" s="27" t="s">
        <v>622</v>
      </c>
      <c r="E29" s="164" t="s">
        <v>623</v>
      </c>
    </row>
    <row r="30" spans="1:5" ht="38.25">
      <c r="A30" s="162">
        <v>1</v>
      </c>
      <c r="B30" s="30">
        <v>6</v>
      </c>
      <c r="C30" s="26">
        <v>3</v>
      </c>
      <c r="D30" s="27" t="s">
        <v>624</v>
      </c>
      <c r="E30" s="164" t="s">
        <v>625</v>
      </c>
    </row>
    <row r="31" spans="1:5" ht="75">
      <c r="A31" s="162">
        <v>1</v>
      </c>
      <c r="B31" s="30">
        <v>7</v>
      </c>
      <c r="C31" s="26">
        <v>0</v>
      </c>
      <c r="D31" s="27" t="s">
        <v>626</v>
      </c>
      <c r="E31" s="164" t="s">
        <v>627</v>
      </c>
    </row>
    <row r="32" spans="1:5" ht="30">
      <c r="A32" s="162">
        <v>1</v>
      </c>
      <c r="B32" s="30">
        <v>7</v>
      </c>
      <c r="C32" s="26">
        <v>1</v>
      </c>
      <c r="D32" s="27" t="s">
        <v>628</v>
      </c>
      <c r="E32" s="164" t="s">
        <v>629</v>
      </c>
    </row>
    <row r="33" spans="1:5" ht="30">
      <c r="A33" s="162">
        <v>1</v>
      </c>
      <c r="B33" s="30">
        <v>7</v>
      </c>
      <c r="C33" s="26">
        <v>2</v>
      </c>
      <c r="D33" s="27" t="s">
        <v>630</v>
      </c>
      <c r="E33" s="164" t="s">
        <v>631</v>
      </c>
    </row>
    <row r="34" spans="1:5" ht="30">
      <c r="A34" s="162">
        <v>1</v>
      </c>
      <c r="B34" s="30">
        <v>7</v>
      </c>
      <c r="C34" s="26">
        <v>3</v>
      </c>
      <c r="D34" s="27" t="s">
        <v>632</v>
      </c>
      <c r="E34" s="164" t="s">
        <v>633</v>
      </c>
    </row>
    <row r="35" spans="1:5" ht="25.5">
      <c r="A35" s="162">
        <v>1</v>
      </c>
      <c r="B35" s="30">
        <v>7</v>
      </c>
      <c r="C35" s="26">
        <v>4</v>
      </c>
      <c r="D35" s="27" t="s">
        <v>634</v>
      </c>
      <c r="E35" s="164" t="s">
        <v>635</v>
      </c>
    </row>
    <row r="36" spans="1:5" ht="71.25" customHeight="1">
      <c r="A36" s="162">
        <v>1</v>
      </c>
      <c r="B36" s="30">
        <v>8</v>
      </c>
      <c r="C36" s="26">
        <v>0</v>
      </c>
      <c r="D36" s="27" t="s">
        <v>316</v>
      </c>
      <c r="E36" s="164" t="s">
        <v>636</v>
      </c>
    </row>
    <row r="37" spans="1:5" ht="60">
      <c r="A37" s="162">
        <v>1</v>
      </c>
      <c r="B37" s="30">
        <v>8</v>
      </c>
      <c r="C37" s="26">
        <v>1</v>
      </c>
      <c r="D37" s="27" t="s">
        <v>875</v>
      </c>
      <c r="E37" s="164" t="s">
        <v>637</v>
      </c>
    </row>
    <row r="38" spans="1:5">
      <c r="A38" s="162">
        <v>1</v>
      </c>
      <c r="B38" s="30">
        <v>8</v>
      </c>
      <c r="C38" s="26">
        <v>2</v>
      </c>
      <c r="D38" s="27" t="s">
        <v>638</v>
      </c>
      <c r="E38" s="164" t="s">
        <v>639</v>
      </c>
    </row>
    <row r="39" spans="1:5" ht="30">
      <c r="A39" s="162">
        <v>1</v>
      </c>
      <c r="B39" s="30">
        <v>8</v>
      </c>
      <c r="C39" s="26">
        <v>3</v>
      </c>
      <c r="D39" s="27" t="s">
        <v>640</v>
      </c>
      <c r="E39" s="164" t="s">
        <v>641</v>
      </c>
    </row>
    <row r="40" spans="1:5" ht="30">
      <c r="A40" s="162">
        <v>1</v>
      </c>
      <c r="B40" s="30">
        <v>8</v>
      </c>
      <c r="C40" s="26">
        <v>4</v>
      </c>
      <c r="D40" s="27" t="s">
        <v>642</v>
      </c>
      <c r="E40" s="164" t="s">
        <v>643</v>
      </c>
    </row>
    <row r="41" spans="1:5">
      <c r="A41" s="162">
        <v>1</v>
      </c>
      <c r="B41" s="30">
        <v>8</v>
      </c>
      <c r="C41" s="26">
        <v>5</v>
      </c>
      <c r="D41" s="27" t="s">
        <v>120</v>
      </c>
      <c r="E41" s="164" t="s">
        <v>644</v>
      </c>
    </row>
    <row r="42" spans="1:5" ht="45">
      <c r="A42" s="162">
        <v>2</v>
      </c>
      <c r="B42" s="30">
        <v>0</v>
      </c>
      <c r="C42" s="26">
        <v>0</v>
      </c>
      <c r="D42" s="28" t="s">
        <v>645</v>
      </c>
      <c r="E42" s="163" t="s">
        <v>646</v>
      </c>
    </row>
    <row r="43" spans="1:5" ht="75">
      <c r="A43" s="162">
        <v>2</v>
      </c>
      <c r="B43" s="30">
        <v>2</v>
      </c>
      <c r="C43" s="26">
        <v>6</v>
      </c>
      <c r="D43" s="27" t="s">
        <v>647</v>
      </c>
      <c r="E43" s="164" t="s">
        <v>648</v>
      </c>
    </row>
    <row r="44" spans="1:5" ht="45">
      <c r="A44" s="162">
        <v>2</v>
      </c>
      <c r="B44" s="30">
        <v>2</v>
      </c>
      <c r="C44" s="26">
        <v>7</v>
      </c>
      <c r="D44" s="27" t="s">
        <v>649</v>
      </c>
      <c r="E44" s="164" t="s">
        <v>650</v>
      </c>
    </row>
    <row r="45" spans="1:5" ht="75">
      <c r="A45" s="162">
        <v>2</v>
      </c>
      <c r="B45" s="30">
        <v>3</v>
      </c>
      <c r="C45" s="26">
        <v>0</v>
      </c>
      <c r="D45" s="27" t="s">
        <v>651</v>
      </c>
      <c r="E45" s="164" t="s">
        <v>652</v>
      </c>
    </row>
    <row r="46" spans="1:5" ht="45">
      <c r="A46" s="162">
        <v>2</v>
      </c>
      <c r="B46" s="30">
        <v>3</v>
      </c>
      <c r="C46" s="26">
        <v>1</v>
      </c>
      <c r="D46" s="27" t="s">
        <v>653</v>
      </c>
      <c r="E46" s="164" t="s">
        <v>654</v>
      </c>
    </row>
    <row r="47" spans="1:5" ht="30">
      <c r="A47" s="162">
        <v>2</v>
      </c>
      <c r="B47" s="30">
        <v>3</v>
      </c>
      <c r="C47" s="26">
        <v>2</v>
      </c>
      <c r="D47" s="27" t="s">
        <v>655</v>
      </c>
      <c r="E47" s="164" t="s">
        <v>656</v>
      </c>
    </row>
    <row r="48" spans="1:5" ht="30">
      <c r="A48" s="162">
        <v>2</v>
      </c>
      <c r="B48" s="30">
        <v>3</v>
      </c>
      <c r="C48" s="26">
        <v>3</v>
      </c>
      <c r="D48" s="27" t="s">
        <v>657</v>
      </c>
      <c r="E48" s="164" t="s">
        <v>658</v>
      </c>
    </row>
    <row r="49" spans="1:5" ht="60">
      <c r="A49" s="162">
        <v>2</v>
      </c>
      <c r="B49" s="30">
        <v>3</v>
      </c>
      <c r="C49" s="26">
        <v>4</v>
      </c>
      <c r="D49" s="27" t="s">
        <v>659</v>
      </c>
      <c r="E49" s="164" t="s">
        <v>660</v>
      </c>
    </row>
    <row r="50" spans="1:5" ht="45">
      <c r="A50" s="162">
        <v>2</v>
      </c>
      <c r="B50" s="30">
        <v>3</v>
      </c>
      <c r="C50" s="26">
        <v>5</v>
      </c>
      <c r="D50" s="27" t="s">
        <v>661</v>
      </c>
      <c r="E50" s="164" t="s">
        <v>662</v>
      </c>
    </row>
    <row r="51" spans="1:5" ht="36.75" customHeight="1">
      <c r="A51" s="162">
        <v>2</v>
      </c>
      <c r="B51" s="30">
        <v>4</v>
      </c>
      <c r="C51" s="26">
        <v>0</v>
      </c>
      <c r="D51" s="27" t="s">
        <v>663</v>
      </c>
      <c r="E51" s="164" t="s">
        <v>664</v>
      </c>
    </row>
    <row r="52" spans="1:5" ht="75" hidden="1">
      <c r="A52" s="162">
        <v>2</v>
      </c>
      <c r="B52" s="30">
        <v>4</v>
      </c>
      <c r="C52" s="26">
        <v>1</v>
      </c>
      <c r="D52" s="27" t="s">
        <v>665</v>
      </c>
      <c r="E52" s="164" t="s">
        <v>666</v>
      </c>
    </row>
    <row r="53" spans="1:5" ht="60" hidden="1">
      <c r="A53" s="162">
        <v>2</v>
      </c>
      <c r="B53" s="30">
        <v>4</v>
      </c>
      <c r="C53" s="26">
        <v>2</v>
      </c>
      <c r="D53" s="27" t="s">
        <v>667</v>
      </c>
      <c r="E53" s="164" t="s">
        <v>668</v>
      </c>
    </row>
    <row r="54" spans="1:5" ht="30" hidden="1">
      <c r="A54" s="162">
        <v>2</v>
      </c>
      <c r="B54" s="30">
        <v>4</v>
      </c>
      <c r="C54" s="26">
        <v>3</v>
      </c>
      <c r="D54" s="27" t="s">
        <v>669</v>
      </c>
      <c r="E54" s="164" t="s">
        <v>670</v>
      </c>
    </row>
    <row r="55" spans="1:5" ht="30" hidden="1">
      <c r="A55" s="162">
        <v>2</v>
      </c>
      <c r="B55" s="30">
        <v>4</v>
      </c>
      <c r="C55" s="26">
        <v>4</v>
      </c>
      <c r="D55" s="27" t="s">
        <v>671</v>
      </c>
      <c r="E55" s="164" t="s">
        <v>672</v>
      </c>
    </row>
    <row r="56" spans="1:5" ht="45">
      <c r="A56" s="162">
        <v>2</v>
      </c>
      <c r="B56" s="30">
        <v>5</v>
      </c>
      <c r="C56" s="26">
        <v>0</v>
      </c>
      <c r="D56" s="27" t="s">
        <v>673</v>
      </c>
      <c r="E56" s="164" t="s">
        <v>674</v>
      </c>
    </row>
    <row r="57" spans="1:5" ht="30">
      <c r="A57" s="162">
        <v>2</v>
      </c>
      <c r="B57" s="30">
        <v>5</v>
      </c>
      <c r="C57" s="26">
        <v>1</v>
      </c>
      <c r="D57" s="27" t="s">
        <v>675</v>
      </c>
      <c r="E57" s="164" t="s">
        <v>676</v>
      </c>
    </row>
    <row r="58" spans="1:5" ht="30" hidden="1">
      <c r="A58" s="162">
        <v>2</v>
      </c>
      <c r="B58" s="30">
        <v>5</v>
      </c>
      <c r="C58" s="26">
        <v>2</v>
      </c>
      <c r="D58" s="27" t="s">
        <v>677</v>
      </c>
      <c r="E58" s="164" t="s">
        <v>678</v>
      </c>
    </row>
    <row r="59" spans="1:5" ht="30" hidden="1">
      <c r="A59" s="162">
        <v>2</v>
      </c>
      <c r="B59" s="30">
        <v>5</v>
      </c>
      <c r="C59" s="26">
        <v>3</v>
      </c>
      <c r="D59" s="27" t="s">
        <v>679</v>
      </c>
      <c r="E59" s="164" t="s">
        <v>680</v>
      </c>
    </row>
    <row r="60" spans="1:5" ht="30" hidden="1">
      <c r="A60" s="162">
        <v>2</v>
      </c>
      <c r="B60" s="30">
        <v>5</v>
      </c>
      <c r="C60" s="26">
        <v>4</v>
      </c>
      <c r="D60" s="27" t="s">
        <v>681</v>
      </c>
      <c r="E60" s="164" t="s">
        <v>682</v>
      </c>
    </row>
    <row r="61" spans="1:5" ht="45" hidden="1">
      <c r="A61" s="162">
        <v>2</v>
      </c>
      <c r="B61" s="30">
        <v>5</v>
      </c>
      <c r="C61" s="26">
        <v>5</v>
      </c>
      <c r="D61" s="27" t="s">
        <v>683</v>
      </c>
      <c r="E61" s="164" t="s">
        <v>684</v>
      </c>
    </row>
    <row r="62" spans="1:5" ht="90">
      <c r="A62" s="162">
        <v>2</v>
      </c>
      <c r="B62" s="30">
        <v>5</v>
      </c>
      <c r="C62" s="26">
        <v>6</v>
      </c>
      <c r="D62" s="27" t="s">
        <v>685</v>
      </c>
      <c r="E62" s="164" t="s">
        <v>686</v>
      </c>
    </row>
    <row r="63" spans="1:5" ht="75">
      <c r="A63" s="162">
        <v>2</v>
      </c>
      <c r="B63" s="30">
        <v>6</v>
      </c>
      <c r="C63" s="26">
        <v>0</v>
      </c>
      <c r="D63" s="27" t="s">
        <v>687</v>
      </c>
      <c r="E63" s="164" t="s">
        <v>688</v>
      </c>
    </row>
    <row r="64" spans="1:5" ht="30" hidden="1">
      <c r="A64" s="162">
        <v>2</v>
      </c>
      <c r="B64" s="30">
        <v>6</v>
      </c>
      <c r="C64" s="26">
        <v>1</v>
      </c>
      <c r="D64" s="27" t="s">
        <v>689</v>
      </c>
      <c r="E64" s="164" t="s">
        <v>690</v>
      </c>
    </row>
    <row r="65" spans="1:5" ht="30" hidden="1">
      <c r="A65" s="162">
        <v>2</v>
      </c>
      <c r="B65" s="30">
        <v>6</v>
      </c>
      <c r="C65" s="26">
        <v>2</v>
      </c>
      <c r="D65" s="27" t="s">
        <v>691</v>
      </c>
      <c r="E65" s="164" t="s">
        <v>692</v>
      </c>
    </row>
    <row r="66" spans="1:5" ht="75" hidden="1">
      <c r="A66" s="162">
        <v>2</v>
      </c>
      <c r="B66" s="30">
        <v>6</v>
      </c>
      <c r="C66" s="26">
        <v>3</v>
      </c>
      <c r="D66" s="27" t="s">
        <v>693</v>
      </c>
      <c r="E66" s="164" t="s">
        <v>694</v>
      </c>
    </row>
    <row r="67" spans="1:5" ht="45" hidden="1">
      <c r="A67" s="162">
        <v>2</v>
      </c>
      <c r="B67" s="30">
        <v>6</v>
      </c>
      <c r="C67" s="26">
        <v>4</v>
      </c>
      <c r="D67" s="27" t="s">
        <v>695</v>
      </c>
      <c r="E67" s="164" t="s">
        <v>696</v>
      </c>
    </row>
    <row r="68" spans="1:5" ht="30">
      <c r="A68" s="162">
        <v>2</v>
      </c>
      <c r="B68" s="30">
        <v>6</v>
      </c>
      <c r="C68" s="26">
        <v>5</v>
      </c>
      <c r="D68" s="27" t="s">
        <v>697</v>
      </c>
      <c r="E68" s="164" t="s">
        <v>698</v>
      </c>
    </row>
    <row r="69" spans="1:5" ht="75">
      <c r="A69" s="162">
        <v>2</v>
      </c>
      <c r="B69" s="30">
        <v>6</v>
      </c>
      <c r="C69" s="26">
        <v>6</v>
      </c>
      <c r="D69" s="27" t="s">
        <v>699</v>
      </c>
      <c r="E69" s="164" t="s">
        <v>700</v>
      </c>
    </row>
    <row r="70" spans="1:5">
      <c r="A70" s="162">
        <v>2</v>
      </c>
      <c r="B70" s="30">
        <v>6</v>
      </c>
      <c r="C70" s="26">
        <v>7</v>
      </c>
      <c r="D70" s="27" t="s">
        <v>701</v>
      </c>
      <c r="E70" s="164" t="s">
        <v>702</v>
      </c>
    </row>
    <row r="71" spans="1:5" ht="45">
      <c r="A71" s="162">
        <v>2</v>
      </c>
      <c r="B71" s="30">
        <v>6</v>
      </c>
      <c r="C71" s="26">
        <v>8</v>
      </c>
      <c r="D71" s="27" t="s">
        <v>703</v>
      </c>
      <c r="E71" s="164" t="s">
        <v>704</v>
      </c>
    </row>
    <row r="72" spans="1:5" ht="75">
      <c r="A72" s="162">
        <v>2</v>
      </c>
      <c r="B72" s="30">
        <v>6</v>
      </c>
      <c r="C72" s="26">
        <v>9</v>
      </c>
      <c r="D72" s="27" t="s">
        <v>705</v>
      </c>
      <c r="E72" s="164" t="s">
        <v>706</v>
      </c>
    </row>
    <row r="73" spans="1:5">
      <c r="A73" s="162">
        <v>2</v>
      </c>
      <c r="B73" s="30">
        <v>7</v>
      </c>
      <c r="C73" s="26">
        <v>0</v>
      </c>
      <c r="D73" s="27" t="s">
        <v>707</v>
      </c>
      <c r="E73" s="164" t="s">
        <v>708</v>
      </c>
    </row>
    <row r="74" spans="1:5">
      <c r="A74" s="167">
        <v>2</v>
      </c>
      <c r="B74" s="168">
        <v>7</v>
      </c>
      <c r="C74" s="169">
        <v>1</v>
      </c>
      <c r="D74" s="170" t="s">
        <v>709</v>
      </c>
      <c r="E74" s="171" t="s">
        <v>710</v>
      </c>
    </row>
    <row r="75" spans="1:5" ht="45" hidden="1">
      <c r="A75" s="33">
        <v>3</v>
      </c>
      <c r="B75" s="33">
        <v>0</v>
      </c>
      <c r="C75" s="34">
        <v>0</v>
      </c>
      <c r="D75" s="36" t="s">
        <v>711</v>
      </c>
      <c r="E75" s="31" t="s">
        <v>712</v>
      </c>
    </row>
    <row r="76" spans="1:5" ht="105" hidden="1">
      <c r="A76" s="33">
        <v>3</v>
      </c>
      <c r="B76" s="33">
        <v>1</v>
      </c>
      <c r="C76" s="34">
        <v>0</v>
      </c>
      <c r="D76" s="35" t="s">
        <v>713</v>
      </c>
      <c r="E76" s="32" t="s">
        <v>714</v>
      </c>
    </row>
    <row r="77" spans="1:5" ht="75" hidden="1">
      <c r="A77" s="33">
        <v>3</v>
      </c>
      <c r="B77" s="33">
        <v>1</v>
      </c>
      <c r="C77" s="34">
        <v>1</v>
      </c>
      <c r="D77" s="35" t="s">
        <v>715</v>
      </c>
      <c r="E77" s="32" t="s">
        <v>716</v>
      </c>
    </row>
    <row r="78" spans="1:5" ht="90" hidden="1">
      <c r="A78" s="33">
        <v>3</v>
      </c>
      <c r="B78" s="33">
        <v>1</v>
      </c>
      <c r="C78" s="34">
        <v>2</v>
      </c>
      <c r="D78" s="35" t="s">
        <v>717</v>
      </c>
      <c r="E78" s="32" t="s">
        <v>718</v>
      </c>
    </row>
    <row r="79" spans="1:5" ht="30" hidden="1">
      <c r="A79" s="33">
        <v>3</v>
      </c>
      <c r="B79" s="33">
        <v>2</v>
      </c>
      <c r="C79" s="34">
        <v>0</v>
      </c>
      <c r="D79" s="35" t="s">
        <v>719</v>
      </c>
      <c r="E79" s="32" t="s">
        <v>720</v>
      </c>
    </row>
    <row r="80" spans="1:5" ht="45" hidden="1">
      <c r="A80" s="33">
        <v>3</v>
      </c>
      <c r="B80" s="33">
        <v>2</v>
      </c>
      <c r="C80" s="34">
        <v>1</v>
      </c>
      <c r="D80" s="35" t="s">
        <v>721</v>
      </c>
      <c r="E80" s="32" t="s">
        <v>722</v>
      </c>
    </row>
    <row r="81" spans="1:5" ht="60" hidden="1">
      <c r="A81" s="33">
        <v>3</v>
      </c>
      <c r="B81" s="33">
        <v>2</v>
      </c>
      <c r="C81" s="34">
        <v>2</v>
      </c>
      <c r="D81" s="35" t="s">
        <v>723</v>
      </c>
      <c r="E81" s="32" t="s">
        <v>724</v>
      </c>
    </row>
    <row r="82" spans="1:5" ht="75" hidden="1">
      <c r="A82" s="33">
        <v>3</v>
      </c>
      <c r="B82" s="33">
        <v>2</v>
      </c>
      <c r="C82" s="34">
        <v>3</v>
      </c>
      <c r="D82" s="35" t="s">
        <v>725</v>
      </c>
      <c r="E82" s="32" t="s">
        <v>726</v>
      </c>
    </row>
    <row r="83" spans="1:5" ht="30" hidden="1">
      <c r="A83" s="33">
        <v>3</v>
      </c>
      <c r="B83" s="33">
        <v>2</v>
      </c>
      <c r="C83" s="34">
        <v>4</v>
      </c>
      <c r="D83" s="35" t="s">
        <v>727</v>
      </c>
      <c r="E83" s="32" t="s">
        <v>728</v>
      </c>
    </row>
    <row r="84" spans="1:5" hidden="1">
      <c r="A84" s="33">
        <v>3</v>
      </c>
      <c r="B84" s="33">
        <v>2</v>
      </c>
      <c r="C84" s="34">
        <v>5</v>
      </c>
      <c r="D84" s="35" t="s">
        <v>729</v>
      </c>
      <c r="E84" s="32" t="s">
        <v>730</v>
      </c>
    </row>
    <row r="85" spans="1:5" ht="25.5" hidden="1">
      <c r="A85" s="33">
        <v>3</v>
      </c>
      <c r="B85" s="33">
        <v>2</v>
      </c>
      <c r="C85" s="34">
        <v>6</v>
      </c>
      <c r="D85" s="35" t="s">
        <v>731</v>
      </c>
      <c r="E85" s="32" t="s">
        <v>732</v>
      </c>
    </row>
    <row r="86" spans="1:5" ht="45" hidden="1">
      <c r="A86" s="33">
        <v>3</v>
      </c>
      <c r="B86" s="33">
        <v>3</v>
      </c>
      <c r="C86" s="34">
        <v>0</v>
      </c>
      <c r="D86" s="35" t="s">
        <v>733</v>
      </c>
      <c r="E86" s="32" t="s">
        <v>734</v>
      </c>
    </row>
    <row r="87" spans="1:5" ht="90" hidden="1">
      <c r="A87" s="33">
        <v>3</v>
      </c>
      <c r="B87" s="33">
        <v>3</v>
      </c>
      <c r="C87" s="34">
        <v>1</v>
      </c>
      <c r="D87" s="35" t="s">
        <v>735</v>
      </c>
      <c r="E87" s="32" t="s">
        <v>736</v>
      </c>
    </row>
    <row r="88" spans="1:5" ht="60" hidden="1">
      <c r="A88" s="33">
        <v>3</v>
      </c>
      <c r="B88" s="33">
        <v>3</v>
      </c>
      <c r="C88" s="34">
        <v>2</v>
      </c>
      <c r="D88" s="35" t="s">
        <v>737</v>
      </c>
      <c r="E88" s="32" t="s">
        <v>738</v>
      </c>
    </row>
    <row r="89" spans="1:5" ht="75" hidden="1">
      <c r="A89" s="33">
        <v>3</v>
      </c>
      <c r="B89" s="33">
        <v>3</v>
      </c>
      <c r="C89" s="34">
        <v>3</v>
      </c>
      <c r="D89" s="35" t="s">
        <v>739</v>
      </c>
      <c r="E89" s="32" t="s">
        <v>740</v>
      </c>
    </row>
    <row r="90" spans="1:5" ht="45" hidden="1">
      <c r="A90" s="33">
        <v>3</v>
      </c>
      <c r="B90" s="33">
        <v>3</v>
      </c>
      <c r="C90" s="34">
        <v>4</v>
      </c>
      <c r="D90" s="35" t="s">
        <v>741</v>
      </c>
      <c r="E90" s="32" t="s">
        <v>742</v>
      </c>
    </row>
    <row r="91" spans="1:5" ht="45" hidden="1">
      <c r="A91" s="33">
        <v>3</v>
      </c>
      <c r="B91" s="33">
        <v>3</v>
      </c>
      <c r="C91" s="34">
        <v>5</v>
      </c>
      <c r="D91" s="35" t="s">
        <v>743</v>
      </c>
      <c r="E91" s="32" t="s">
        <v>744</v>
      </c>
    </row>
    <row r="92" spans="1:5" ht="60" hidden="1">
      <c r="A92" s="33">
        <v>3</v>
      </c>
      <c r="B92" s="33">
        <v>3</v>
      </c>
      <c r="C92" s="34">
        <v>6</v>
      </c>
      <c r="D92" s="35" t="s">
        <v>745</v>
      </c>
      <c r="E92" s="32" t="s">
        <v>746</v>
      </c>
    </row>
    <row r="93" spans="1:5" ht="60" hidden="1">
      <c r="A93" s="33">
        <v>3</v>
      </c>
      <c r="B93" s="33">
        <v>4</v>
      </c>
      <c r="C93" s="34">
        <v>0</v>
      </c>
      <c r="D93" s="35" t="s">
        <v>747</v>
      </c>
      <c r="E93" s="32" t="s">
        <v>748</v>
      </c>
    </row>
    <row r="94" spans="1:5" ht="60" hidden="1">
      <c r="A94" s="33">
        <v>3</v>
      </c>
      <c r="B94" s="33">
        <v>4</v>
      </c>
      <c r="C94" s="34">
        <v>1</v>
      </c>
      <c r="D94" s="35" t="s">
        <v>749</v>
      </c>
      <c r="E94" s="32" t="s">
        <v>750</v>
      </c>
    </row>
    <row r="95" spans="1:5" ht="45" hidden="1">
      <c r="A95" s="33">
        <v>3</v>
      </c>
      <c r="B95" s="33">
        <v>4</v>
      </c>
      <c r="C95" s="34">
        <v>2</v>
      </c>
      <c r="D95" s="35" t="s">
        <v>751</v>
      </c>
      <c r="E95" s="32" t="s">
        <v>752</v>
      </c>
    </row>
    <row r="96" spans="1:5" ht="30" hidden="1">
      <c r="A96" s="33">
        <v>3</v>
      </c>
      <c r="B96" s="33">
        <v>4</v>
      </c>
      <c r="C96" s="34">
        <v>3</v>
      </c>
      <c r="D96" s="35" t="s">
        <v>753</v>
      </c>
      <c r="E96" s="32" t="s">
        <v>754</v>
      </c>
    </row>
    <row r="97" spans="1:5" ht="45" hidden="1">
      <c r="A97" s="33">
        <v>3</v>
      </c>
      <c r="B97" s="33">
        <v>5</v>
      </c>
      <c r="C97" s="34">
        <v>0</v>
      </c>
      <c r="D97" s="35" t="s">
        <v>755</v>
      </c>
      <c r="E97" s="32" t="s">
        <v>756</v>
      </c>
    </row>
    <row r="98" spans="1:5" ht="75" hidden="1">
      <c r="A98" s="33">
        <v>3</v>
      </c>
      <c r="B98" s="33">
        <v>5</v>
      </c>
      <c r="C98" s="34">
        <v>1</v>
      </c>
      <c r="D98" s="35" t="s">
        <v>757</v>
      </c>
      <c r="E98" s="32" t="s">
        <v>758</v>
      </c>
    </row>
    <row r="99" spans="1:5" ht="60" hidden="1">
      <c r="A99" s="33">
        <v>3</v>
      </c>
      <c r="B99" s="33">
        <v>5</v>
      </c>
      <c r="C99" s="34">
        <v>2</v>
      </c>
      <c r="D99" s="35" t="s">
        <v>759</v>
      </c>
      <c r="E99" s="32" t="s">
        <v>760</v>
      </c>
    </row>
    <row r="100" spans="1:5" ht="60" hidden="1">
      <c r="A100" s="33">
        <v>3</v>
      </c>
      <c r="B100" s="33">
        <v>5</v>
      </c>
      <c r="C100" s="34">
        <v>3</v>
      </c>
      <c r="D100" s="35" t="s">
        <v>761</v>
      </c>
      <c r="E100" s="32" t="s">
        <v>762</v>
      </c>
    </row>
    <row r="101" spans="1:5" ht="60" hidden="1">
      <c r="A101" s="33">
        <v>3</v>
      </c>
      <c r="B101" s="33">
        <v>5</v>
      </c>
      <c r="C101" s="34">
        <v>4</v>
      </c>
      <c r="D101" s="35" t="s">
        <v>763</v>
      </c>
      <c r="E101" s="32" t="s">
        <v>764</v>
      </c>
    </row>
    <row r="102" spans="1:5" ht="60" hidden="1">
      <c r="A102" s="33">
        <v>3</v>
      </c>
      <c r="B102" s="33">
        <v>5</v>
      </c>
      <c r="C102" s="34">
        <v>5</v>
      </c>
      <c r="D102" s="35" t="s">
        <v>765</v>
      </c>
      <c r="E102" s="32" t="s">
        <v>766</v>
      </c>
    </row>
    <row r="103" spans="1:5" ht="25.5" hidden="1">
      <c r="A103" s="33">
        <v>3</v>
      </c>
      <c r="B103" s="33">
        <v>5</v>
      </c>
      <c r="C103" s="34">
        <v>6</v>
      </c>
      <c r="D103" s="35" t="s">
        <v>767</v>
      </c>
      <c r="E103" s="32" t="s">
        <v>768</v>
      </c>
    </row>
    <row r="104" spans="1:5" ht="45" hidden="1">
      <c r="A104" s="33">
        <v>3</v>
      </c>
      <c r="B104" s="33">
        <v>6</v>
      </c>
      <c r="C104" s="34">
        <v>0</v>
      </c>
      <c r="D104" s="35" t="s">
        <v>769</v>
      </c>
      <c r="E104" s="32" t="s">
        <v>770</v>
      </c>
    </row>
    <row r="105" spans="1:5" ht="45" hidden="1">
      <c r="A105" s="33">
        <v>3</v>
      </c>
      <c r="B105" s="33">
        <v>6</v>
      </c>
      <c r="C105" s="34">
        <v>1</v>
      </c>
      <c r="D105" s="35" t="s">
        <v>771</v>
      </c>
      <c r="E105" s="32" t="s">
        <v>772</v>
      </c>
    </row>
    <row r="106" spans="1:5" ht="45" hidden="1">
      <c r="A106" s="33">
        <v>3</v>
      </c>
      <c r="B106" s="33">
        <v>7</v>
      </c>
      <c r="C106" s="34">
        <v>0</v>
      </c>
      <c r="D106" s="35" t="s">
        <v>773</v>
      </c>
      <c r="E106" s="32" t="s">
        <v>774</v>
      </c>
    </row>
    <row r="107" spans="1:5" ht="30" hidden="1">
      <c r="A107" s="33">
        <v>3</v>
      </c>
      <c r="B107" s="33">
        <v>7</v>
      </c>
      <c r="C107" s="34">
        <v>1</v>
      </c>
      <c r="D107" s="35" t="s">
        <v>775</v>
      </c>
      <c r="E107" s="32" t="s">
        <v>776</v>
      </c>
    </row>
    <row r="108" spans="1:5" ht="45" hidden="1">
      <c r="A108" s="33">
        <v>3</v>
      </c>
      <c r="B108" s="33">
        <v>7</v>
      </c>
      <c r="C108" s="34">
        <v>2</v>
      </c>
      <c r="D108" s="35" t="s">
        <v>777</v>
      </c>
      <c r="E108" s="32" t="s">
        <v>778</v>
      </c>
    </row>
    <row r="109" spans="1:5" ht="30" hidden="1">
      <c r="A109" s="33">
        <v>3</v>
      </c>
      <c r="B109" s="33">
        <v>8</v>
      </c>
      <c r="C109" s="34">
        <v>0</v>
      </c>
      <c r="D109" s="35" t="s">
        <v>779</v>
      </c>
      <c r="E109" s="32" t="s">
        <v>780</v>
      </c>
    </row>
    <row r="110" spans="1:5" ht="60" hidden="1">
      <c r="A110" s="33">
        <v>3</v>
      </c>
      <c r="B110" s="33">
        <v>8</v>
      </c>
      <c r="C110" s="34">
        <v>1</v>
      </c>
      <c r="D110" s="35" t="s">
        <v>781</v>
      </c>
      <c r="E110" s="32" t="s">
        <v>782</v>
      </c>
    </row>
    <row r="111" spans="1:5" ht="75" hidden="1">
      <c r="A111" s="33">
        <v>3</v>
      </c>
      <c r="B111" s="33">
        <v>8</v>
      </c>
      <c r="C111" s="34">
        <v>2</v>
      </c>
      <c r="D111" s="35" t="s">
        <v>783</v>
      </c>
      <c r="E111" s="32" t="s">
        <v>784</v>
      </c>
    </row>
    <row r="112" spans="1:5" ht="45" hidden="1">
      <c r="A112" s="33">
        <v>3</v>
      </c>
      <c r="B112" s="33">
        <v>8</v>
      </c>
      <c r="C112" s="34">
        <v>3</v>
      </c>
      <c r="D112" s="35" t="s">
        <v>785</v>
      </c>
      <c r="E112" s="32" t="s">
        <v>786</v>
      </c>
    </row>
    <row r="113" spans="1:5" ht="45" hidden="1">
      <c r="A113" s="33">
        <v>3</v>
      </c>
      <c r="B113" s="33">
        <v>8</v>
      </c>
      <c r="C113" s="34">
        <v>4</v>
      </c>
      <c r="D113" s="35" t="s">
        <v>787</v>
      </c>
      <c r="E113" s="32" t="s">
        <v>788</v>
      </c>
    </row>
    <row r="114" spans="1:5" ht="30" hidden="1">
      <c r="A114" s="33">
        <v>3</v>
      </c>
      <c r="B114" s="33">
        <v>9</v>
      </c>
      <c r="C114" s="34">
        <v>0</v>
      </c>
      <c r="D114" s="35" t="s">
        <v>789</v>
      </c>
      <c r="E114" s="32" t="s">
        <v>790</v>
      </c>
    </row>
    <row r="115" spans="1:5" ht="105" hidden="1">
      <c r="A115" s="33">
        <v>3</v>
      </c>
      <c r="B115" s="33">
        <v>9</v>
      </c>
      <c r="C115" s="34">
        <v>1</v>
      </c>
      <c r="D115" s="35" t="s">
        <v>791</v>
      </c>
      <c r="E115" s="32" t="s">
        <v>792</v>
      </c>
    </row>
    <row r="116" spans="1:5" hidden="1">
      <c r="A116" s="33">
        <v>3</v>
      </c>
      <c r="B116" s="33">
        <v>9</v>
      </c>
      <c r="C116" s="34">
        <v>2</v>
      </c>
      <c r="D116" s="35" t="s">
        <v>793</v>
      </c>
      <c r="E116" s="32" t="s">
        <v>794</v>
      </c>
    </row>
    <row r="117" spans="1:5" hidden="1">
      <c r="A117" s="33">
        <v>3</v>
      </c>
      <c r="B117" s="33">
        <v>9</v>
      </c>
      <c r="C117" s="34">
        <v>3</v>
      </c>
      <c r="D117" s="35" t="s">
        <v>795</v>
      </c>
      <c r="E117" s="32" t="s">
        <v>796</v>
      </c>
    </row>
    <row r="118" spans="1:5" ht="45" hidden="1">
      <c r="A118" s="33">
        <v>4</v>
      </c>
      <c r="B118" s="33">
        <v>0</v>
      </c>
      <c r="C118" s="34">
        <v>0</v>
      </c>
      <c r="D118" s="36" t="s">
        <v>797</v>
      </c>
      <c r="E118" s="31" t="s">
        <v>798</v>
      </c>
    </row>
    <row r="119" spans="1:5" ht="45" hidden="1">
      <c r="A119" s="33">
        <v>4</v>
      </c>
      <c r="B119" s="33">
        <v>1</v>
      </c>
      <c r="C119" s="34">
        <v>0</v>
      </c>
      <c r="D119" s="35" t="s">
        <v>799</v>
      </c>
      <c r="E119" s="32" t="s">
        <v>800</v>
      </c>
    </row>
    <row r="120" spans="1:5" ht="30" hidden="1">
      <c r="A120" s="33">
        <v>4</v>
      </c>
      <c r="B120" s="33">
        <v>1</v>
      </c>
      <c r="C120" s="34">
        <v>1</v>
      </c>
      <c r="D120" s="35" t="s">
        <v>801</v>
      </c>
      <c r="E120" s="32" t="s">
        <v>802</v>
      </c>
    </row>
    <row r="121" spans="1:5" hidden="1">
      <c r="A121" s="33">
        <v>4</v>
      </c>
      <c r="B121" s="33">
        <v>1</v>
      </c>
      <c r="C121" s="34">
        <v>2</v>
      </c>
      <c r="D121" s="35" t="s">
        <v>803</v>
      </c>
      <c r="E121" s="32" t="s">
        <v>804</v>
      </c>
    </row>
    <row r="122" spans="1:5" ht="63.75" hidden="1">
      <c r="A122" s="33">
        <v>4</v>
      </c>
      <c r="B122" s="33">
        <v>2</v>
      </c>
      <c r="C122" s="34">
        <v>0</v>
      </c>
      <c r="D122" s="35" t="s">
        <v>805</v>
      </c>
      <c r="E122" s="32" t="s">
        <v>806</v>
      </c>
    </row>
    <row r="123" spans="1:5" ht="25.5" hidden="1">
      <c r="A123" s="33">
        <v>4</v>
      </c>
      <c r="B123" s="33">
        <v>2</v>
      </c>
      <c r="C123" s="34">
        <v>1</v>
      </c>
      <c r="D123" s="35" t="s">
        <v>807</v>
      </c>
      <c r="E123" s="32" t="s">
        <v>808</v>
      </c>
    </row>
    <row r="124" spans="1:5" ht="38.25" hidden="1">
      <c r="A124" s="33">
        <v>4</v>
      </c>
      <c r="B124" s="33">
        <v>2</v>
      </c>
      <c r="C124" s="34">
        <v>2</v>
      </c>
      <c r="D124" s="35" t="s">
        <v>809</v>
      </c>
      <c r="E124" s="32" t="s">
        <v>810</v>
      </c>
    </row>
    <row r="125" spans="1:5" ht="45" hidden="1">
      <c r="A125" s="33">
        <v>4</v>
      </c>
      <c r="B125" s="33">
        <v>2</v>
      </c>
      <c r="C125" s="34">
        <v>3</v>
      </c>
      <c r="D125" s="35" t="s">
        <v>811</v>
      </c>
      <c r="E125" s="32" t="s">
        <v>812</v>
      </c>
    </row>
    <row r="126" spans="1:5" ht="30" hidden="1">
      <c r="A126" s="33">
        <v>4</v>
      </c>
      <c r="B126" s="33">
        <v>3</v>
      </c>
      <c r="C126" s="34">
        <v>0</v>
      </c>
      <c r="D126" s="35" t="s">
        <v>813</v>
      </c>
      <c r="E126" s="32" t="s">
        <v>814</v>
      </c>
    </row>
    <row r="127" spans="1:5" ht="30" hidden="1">
      <c r="A127" s="33">
        <v>4</v>
      </c>
      <c r="B127" s="33">
        <v>3</v>
      </c>
      <c r="C127" s="34">
        <v>1</v>
      </c>
      <c r="D127" s="35" t="s">
        <v>815</v>
      </c>
      <c r="E127" s="32" t="s">
        <v>816</v>
      </c>
    </row>
    <row r="128" spans="1:5" hidden="1">
      <c r="A128" s="33">
        <v>4</v>
      </c>
      <c r="B128" s="33">
        <v>3</v>
      </c>
      <c r="C128" s="34">
        <v>2</v>
      </c>
      <c r="D128" s="35" t="s">
        <v>817</v>
      </c>
      <c r="E128" s="32" t="s">
        <v>818</v>
      </c>
    </row>
    <row r="129" spans="1:5" hidden="1">
      <c r="A129" s="33">
        <v>4</v>
      </c>
      <c r="B129" s="33">
        <v>3</v>
      </c>
      <c r="C129" s="34">
        <v>3</v>
      </c>
      <c r="D129" s="35" t="s">
        <v>819</v>
      </c>
      <c r="E129" s="32" t="s">
        <v>820</v>
      </c>
    </row>
    <row r="130" spans="1:5" ht="38.25" hidden="1">
      <c r="A130" s="33">
        <v>4</v>
      </c>
      <c r="B130" s="33">
        <v>3</v>
      </c>
      <c r="C130" s="34">
        <v>4</v>
      </c>
      <c r="D130" s="35" t="s">
        <v>821</v>
      </c>
      <c r="E130" s="32" t="s">
        <v>822</v>
      </c>
    </row>
    <row r="131" spans="1:5" ht="25.5" hidden="1">
      <c r="A131" s="33">
        <v>4</v>
      </c>
      <c r="B131" s="33">
        <v>4</v>
      </c>
      <c r="C131" s="34">
        <v>0</v>
      </c>
      <c r="D131" s="35" t="s">
        <v>823</v>
      </c>
      <c r="E131" s="32" t="s">
        <v>824</v>
      </c>
    </row>
    <row r="132" spans="1:5" ht="25.5" hidden="1">
      <c r="A132" s="33">
        <v>4</v>
      </c>
      <c r="B132" s="33">
        <v>4</v>
      </c>
      <c r="C132" s="34">
        <v>1</v>
      </c>
      <c r="D132" s="35" t="s">
        <v>825</v>
      </c>
      <c r="E132" s="32" t="s">
        <v>824</v>
      </c>
    </row>
  </sheetData>
  <mergeCells count="1">
    <mergeCell ref="A1:E1"/>
  </mergeCells>
  <printOptions horizontalCentered="1"/>
  <pageMargins left="0.70866141732283472" right="0.70866141732283472" top="0.35433070866141736" bottom="0.55118110236220474" header="0.23622047244094491" footer="0.23622047244094491"/>
  <pageSetup scale="70" orientation="landscape" r:id="rId1"/>
  <headerFooter>
    <oddFooter>&amp;L&amp;"-,Cursiva"&amp;10Ejercicio Fiscal 2019&amp;R&amp;"-,Cursiva"&amp;10Página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ESTIMACIÓN DE INGRESOS</vt:lpstr>
      <vt:lpstr>PRESUP.EGRESOS FUENTE FINANCIAM</vt:lpstr>
      <vt:lpstr>PROYECCIONES INGRESOS</vt:lpstr>
      <vt:lpstr>PROYECCIONES EGRESOS</vt:lpstr>
      <vt:lpstr>CLASIFIC.ADMINISTRATIVA</vt:lpstr>
      <vt:lpstr>CLASIFIC.FUNCIONAL DEL GASTO</vt:lpstr>
      <vt:lpstr>ESTUDIOS ACTUARIALES</vt:lpstr>
      <vt:lpstr>PLANTILLA  </vt:lpstr>
      <vt:lpstr> CAT. FUNCION, SUB FUNCION</vt:lpstr>
      <vt:lpstr>'PLANTILLA  '!Área_de_impresión</vt:lpstr>
      <vt:lpstr>' CAT. FUNCION, SUB FUNCION'!Títulos_a_imprimir</vt:lpstr>
      <vt:lpstr>CLASIFIC.ADMINISTRATIVA!Títulos_a_imprimir</vt:lpstr>
      <vt:lpstr>'CLASIFIC.FUNCIONAL DEL GASTO'!Títulos_a_imprimir</vt:lpstr>
      <vt:lpstr>'ESTIMACIÓN DE INGRESOS'!Títulos_a_imprimir</vt:lpstr>
      <vt:lpstr>'PLANTILLA  '!Títulos_a_imprimir</vt:lpstr>
      <vt:lpstr>'PRESUP.EGRESOS FUENTE FINANCIAM'!Títulos_a_imprimir</vt:lpstr>
      <vt:lpstr>'PROYECCIONES EGRESOS'!Títulos_a_imprimir</vt:lpstr>
      <vt:lpstr>'PROYECCIONES INGRESOS'!Títulos_a_imprimir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laura.uribe</dc:creator>
  <cp:lastModifiedBy>Transparencia</cp:lastModifiedBy>
  <cp:lastPrinted>2018-12-21T00:13:50Z</cp:lastPrinted>
  <dcterms:created xsi:type="dcterms:W3CDTF">2013-09-24T17:23:29Z</dcterms:created>
  <dcterms:modified xsi:type="dcterms:W3CDTF">2019-04-21T18:13:48Z</dcterms:modified>
</cp:coreProperties>
</file>