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D4EFEFC2-3AE6-409C-93F7-8599D997A8B1}" xr6:coauthVersionLast="45" xr6:coauthVersionMax="45" xr10:uidLastSave="{00000000-0000-0000-0000-000000000000}"/>
  <workbookProtection workbookAlgorithmName="SHA-512" workbookHashValue="ajwQyordu01pIl0bO79QGlShW9sIZ3A+462nWlskWKp1dS+O27CqHn9ENjDfHutliYT7OC3jf9D1YxM9kTW1dw==" workbookSaltValue="wusU0y/zDbT/2uvy5l6yXg==" workbookSpinCount="100000" lockStructure="1"/>
  <bookViews>
    <workbookView xWindow="6975" yWindow="3990" windowWidth="12990" windowHeight="8415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53" i="1" l="1"/>
  <c r="AY117" i="1"/>
  <c r="AX47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<sst xmlns="http://schemas.openxmlformats.org/spreadsheetml/2006/main" count="1085" uniqueCount="1066">
  <si>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</si>
  <si>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</si>
  <si>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</si>
  <si>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</si>
  <si>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</si>
  <si>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</si>
  <si>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</si>
  <si>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</si>
  <si>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</si>
  <si>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</si>
  <si>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</si>
  <si>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</si>
  <si>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</si>
  <si>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</si>
  <si>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</si>
  <si>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</si>
  <si>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</si>
  <si>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</si>
  <si>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</si>
  <si>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</si>
  <si>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</si>
  <si>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</si>
  <si>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</si>
  <si>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</si>
  <si>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</si>
  <si>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</si>
  <si>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</si>
  <si>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</si>
  <si>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</si>
  <si>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</si>
  <si>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</si>
  <si>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</si>
  <si>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</si>
  <si>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</si>
  <si>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</si>
  <si>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</si>
  <si>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</si>
  <si>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</si>
  <si>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</si>
  <si>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</si>
  <si>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</si>
  <si>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</si>
  <si>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</si>
  <si>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</si>
  <si>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</si>
  <si>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</si>
  <si>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</si>
  <si>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</si>
  <si>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</si>
  <si>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</si>
  <si>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</si>
  <si>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</si>
  <si>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</si>
  <si>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</si>
  <si>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</si>
  <si>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</si>
  <si>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</si>
  <si>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</si>
  <si>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</si>
  <si>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</si>
  <si>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</si>
  <si>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</si>
  <si>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</si>
  <si>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</si>
  <si>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</si>
  <si>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</si>
  <si>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</si>
  <si>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</si>
  <si>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</si>
  <si>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</si>
  <si>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</si>
  <si>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</si>
  <si>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</si>
  <si>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</si>
  <si>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</si>
  <si>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</si>
  <si>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</si>
  <si>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</si>
  <si>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</si>
  <si>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</si>
  <si>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</si>
  <si>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</si>
  <si>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</si>
  <si>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</si>
  <si>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</si>
  <si>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</si>
  <si>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</si>
  <si>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</si>
  <si>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</si>
  <si>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</si>
  <si>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</si>
  <si>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</si>
  <si>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</si>
  <si>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</si>
  <si>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</si>
  <si>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</si>
  <si>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</si>
  <si>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</si>
  <si>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</si>
  <si>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</si>
  <si>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</si>
  <si>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</si>
  <si>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</si>
  <si>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</si>
  <si>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</si>
  <si>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</si>
  <si>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</si>
  <si>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</si>
  <si>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</si>
  <si>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</si>
  <si>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</si>
  <si>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</si>
  <si>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</si>
  <si>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</si>
  <si>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</si>
  <si>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</si>
  <si>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</si>
  <si>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</si>
  <si>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</si>
  <si>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</si>
  <si>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</si>
  <si>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</si>
  <si>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</si>
  <si>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</si>
  <si>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</si>
  <si>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</si>
  <si>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</si>
  <si>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</si>
  <si>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</si>
  <si>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</si>
  <si>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</si>
  <si>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</si>
  <si>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</si>
  <si>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</si>
  <si>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</si>
  <si>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</si>
  <si>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</si>
  <si>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</si>
  <si>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</si>
  <si>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</si>
  <si>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</si>
  <si>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</si>
  <si>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</si>
  <si>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</si>
  <si>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</si>
  <si>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</si>
  <si>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</si>
  <si>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</si>
  <si>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</si>
  <si>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</si>
  <si>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</si>
  <si>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</si>
  <si>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</si>
  <si>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</si>
  <si>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</si>
  <si>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</si>
  <si>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</si>
  <si>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</si>
  <si>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</si>
  <si>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</si>
  <si>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</si>
  <si>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</si>
  <si>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</si>
  <si>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</si>
  <si>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</si>
  <si>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</si>
  <si>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</si>
  <si>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</si>
  <si>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</si>
  <si>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</si>
  <si>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</si>
  <si>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</si>
  <si>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</si>
  <si>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</si>
  <si>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</si>
  <si>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</si>
  <si>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</si>
  <si>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</si>
  <si>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</si>
  <si>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</si>
  <si>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</si>
  <si>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</si>
  <si>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</si>
  <si>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</si>
  <si>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</si>
  <si>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</si>
  <si>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</si>
  <si>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</si>
  <si>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</si>
  <si>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</si>
  <si>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</si>
  <si>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</si>
  <si>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</si>
  <si>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</si>
  <si>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</si>
  <si>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</si>
  <si>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</si>
  <si>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</si>
  <si>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</si>
  <si>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</si>
  <si>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</si>
  <si>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</si>
  <si>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</si>
  <si>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</si>
  <si>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</si>
  <si>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</si>
  <si>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</si>
  <si>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</si>
  <si>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</si>
  <si>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</si>
  <si>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</si>
  <si>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</si>
  <si>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</si>
  <si>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</si>
  <si>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</si>
  <si>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</si>
  <si>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</si>
  <si>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</si>
  <si>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</si>
  <si>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</si>
  <si>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</si>
  <si>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</si>
  <si>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</si>
  <si>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</si>
  <si>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</si>
  <si>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</si>
  <si>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</si>
  <si>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</si>
  <si>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</si>
  <si>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</si>
  <si>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</si>
  <si>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</si>
  <si>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</si>
  <si>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</si>
  <si>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</si>
  <si>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</si>
  <si>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</si>
  <si>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</si>
  <si>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</si>
  <si>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</si>
  <si>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</si>
  <si>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</si>
  <si>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</si>
  <si>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</si>
  <si>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</si>
  <si>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</si>
  <si>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</si>
  <si>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</si>
  <si>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</si>
  <si>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</si>
  <si>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</si>
  <si>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</si>
  <si>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</si>
  <si>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</si>
  <si>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</si>
  <si>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</si>
  <si>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</si>
  <si>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</si>
  <si>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</si>
  <si>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</si>
  <si>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</si>
  <si>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</si>
  <si>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</si>
  <si>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</si>
  <si>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</si>
  <si>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</si>
  <si>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</si>
  <si>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</si>
  <si>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</si>
  <si>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</si>
  <si>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</si>
  <si>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</si>
  <si>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</si>
  <si>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</si>
  <si>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</si>
  <si>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</si>
  <si>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</si>
  <si>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</si>
  <si>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</si>
  <si>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</si>
  <si>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</si>
  <si>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</si>
  <si>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</si>
  <si>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</si>
  <si>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</si>
  <si>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</si>
  <si>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</si>
  <si>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</si>
  <si>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</si>
  <si>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</si>
  <si>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</si>
  <si>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</si>
  <si>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</si>
  <si>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</si>
  <si>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</si>
  <si>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</si>
  <si>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</si>
  <si>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</si>
  <si>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</si>
  <si>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</si>
  <si>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</si>
  <si>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</si>
  <si>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</si>
  <si>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</si>
  <si>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</si>
  <si>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</si>
  <si>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</si>
  <si>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</si>
  <si>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</si>
  <si>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</si>
  <si>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</si>
  <si>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</si>
  <si>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</si>
  <si>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</si>
  <si>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</si>
  <si>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</si>
  <si>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</si>
  <si>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</si>
  <si>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</si>
  <si>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</si>
  <si>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</si>
  <si>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</si>
  <si>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</si>
  <si>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</si>
  <si>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</si>
  <si>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</si>
  <si>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</si>
  <si>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</si>
  <si>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</si>
  <si>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</si>
  <si>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</si>
  <si>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</si>
  <si>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</si>
  <si>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</si>
  <si>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</si>
  <si>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</si>
  <si>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</si>
  <si>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</si>
  <si>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</si>
  <si>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</si>
  <si>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</si>
  <si>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</si>
  <si>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</si>
  <si>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</si>
  <si>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</si>
  <si>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</si>
  <si>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</si>
  <si>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</si>
  <si>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</si>
  <si>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</si>
  <si>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</si>
  <si>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</si>
  <si>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</si>
  <si>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</si>
  <si>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</si>
  <si>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</si>
  <si>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</si>
  <si>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</si>
  <si>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</si>
  <si>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</si>
  <si>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</si>
  <si>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</si>
  <si>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</si>
  <si>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</si>
  <si>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</si>
  <si>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</si>
  <si>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</si>
  <si>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</si>
  <si>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</si>
  <si>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</si>
  <si>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</si>
  <si>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</si>
  <si>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</si>
  <si>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</si>
  <si>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</si>
  <si>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</si>
  <si>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</si>
  <si>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</si>
  <si>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</si>
  <si>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</si>
  <si>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</si>
  <si>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</si>
  <si>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</si>
  <si>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</si>
  <si>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</si>
  <si>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</si>
  <si>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</si>
  <si>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</si>
  <si>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</si>
  <si>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</si>
  <si>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</si>
  <si>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</si>
  <si>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</si>
  <si>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</si>
  <si>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</si>
  <si>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</si>
  <si>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</si>
  <si>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</si>
  <si>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</si>
  <si>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</si>
  <si>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</si>
  <si>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</si>
  <si>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</si>
  <si>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</si>
  <si>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</si>
  <si>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</si>
  <si>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</si>
  <si>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</si>
  <si>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</si>
  <si>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</si>
  <si>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</si>
  <si>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</si>
  <si>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</si>
  <si>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</si>
  <si>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</si>
  <si>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</si>
  <si>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</si>
  <si>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</si>
  <si>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</si>
  <si>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</si>
  <si>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</si>
  <si>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</si>
  <si>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</si>
  <si>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</si>
  <si>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</si>
  <si>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</si>
  <si>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</si>
  <si>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</si>
  <si>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</si>
  <si>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</si>
  <si>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</si>
  <si>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</si>
  <si>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</si>
  <si>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</si>
  <si>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</si>
  <si>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</si>
  <si>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</si>
  <si>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</si>
  <si>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</si>
  <si>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</si>
  <si>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</si>
  <si>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</si>
  <si>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</si>
  <si>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</si>
  <si>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</si>
  <si>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</si>
  <si>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</si>
  <si>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</si>
  <si>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</si>
  <si>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</si>
  <si>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</si>
  <si>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</si>
  <si>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</si>
  <si>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</si>
  <si>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</si>
  <si>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</si>
  <si>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</si>
  <si>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</si>
  <si>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</si>
  <si>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</si>
  <si>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</si>
  <si>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</si>
  <si>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</si>
  <si>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</si>
  <si>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</si>
  <si>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</si>
  <si>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</si>
  <si>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</si>
  <si>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</si>
  <si>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</si>
  <si>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</si>
  <si>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</si>
  <si>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</si>
  <si>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</si>
  <si>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</si>
  <si>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</si>
  <si>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</si>
  <si>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</si>
  <si>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</si>
  <si>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</si>
  <si>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</si>
  <si>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</si>
  <si>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</si>
  <si>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</si>
  <si>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</si>
  <si>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</si>
  <si>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</si>
  <si>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</si>
  <si>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</si>
  <si>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</si>
  <si>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</si>
  <si>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</si>
  <si>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</si>
  <si>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</si>
  <si>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</si>
  <si>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</si>
  <si>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</si>
  <si>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</si>
  <si>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</si>
  <si>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</si>
  <si>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</si>
  <si>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</si>
  <si>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</si>
  <si>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</si>
  <si>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</si>
  <si>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</si>
  <si>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</si>
  <si>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</si>
  <si>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</si>
  <si>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</si>
  <si>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</si>
  <si>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</si>
  <si>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</si>
  <si>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</si>
  <si>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</si>
  <si>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</si>
  <si>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</si>
  <si>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</si>
  <si>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</si>
  <si>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</si>
  <si>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</si>
  <si>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</si>
  <si>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</si>
  <si>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</si>
  <si>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</si>
  <si>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</si>
  <si>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</si>
  <si>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</si>
  <si>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</si>
  <si>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</si>
  <si>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</si>
  <si>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</si>
  <si>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</si>
  <si>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</si>
  <si>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</si>
  <si>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</si>
  <si>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</si>
  <si>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</si>
  <si>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</si>
  <si>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</si>
  <si>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</si>
  <si>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</si>
  <si>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</si>
  <si>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</si>
  <si>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</si>
  <si>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</si>
  <si>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</si>
  <si>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</si>
  <si>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</si>
  <si>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</si>
  <si>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</si>
  <si>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</si>
  <si>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</si>
  <si>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</si>
  <si>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</si>
  <si>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</si>
  <si>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</si>
  <si>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</si>
  <si>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</si>
  <si>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</si>
  <si>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</si>
  <si>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</si>
  <si>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</si>
  <si>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</si>
  <si>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</si>
  <si>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</si>
  <si>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</si>
  <si>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</si>
  <si>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</si>
  <si>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</si>
  <si>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</si>
  <si>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</si>
  <si>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</si>
  <si>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</si>
  <si>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</si>
  <si>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</si>
  <si>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</si>
  <si>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</si>
  <si>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</si>
  <si>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</si>
  <si>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</si>
  <si>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</si>
  <si>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</si>
  <si>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</si>
  <si>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</si>
  <si>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</si>
  <si>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</si>
  <si>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</si>
  <si>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</si>
  <si>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</si>
  <si>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</si>
  <si>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</si>
  <si>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</si>
  <si>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</si>
  <si>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</si>
  <si>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</si>
  <si>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</si>
  <si>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</si>
  <si>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</si>
  <si>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</si>
  <si>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</si>
  <si>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</si>
  <si>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</si>
  <si>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</si>
  <si>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</si>
  <si>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</si>
  <si>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</si>
  <si>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</si>
  <si>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</si>
  <si>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</si>
  <si>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</si>
  <si>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</si>
  <si>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</si>
  <si>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</si>
  <si>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</si>
  <si>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</si>
  <si>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</si>
  <si>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</si>
  <si>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</si>
  <si>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</si>
  <si>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</si>
  <si>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</si>
  <si>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</si>
  <si>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</si>
  <si>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</si>
  <si>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</si>
  <si>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</si>
  <si>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</si>
  <si>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</si>
  <si>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</si>
  <si>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</si>
  <si>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</si>
  <si>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</si>
  <si>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</si>
  <si>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</si>
  <si>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</si>
  <si>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</si>
  <si>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</si>
  <si>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</si>
  <si>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</si>
  <si>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</si>
  <si>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</si>
  <si>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</si>
  <si>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</si>
  <si>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</si>
  <si>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</si>
  <si>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</si>
  <si>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</si>
  <si>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</si>
  <si>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</si>
  <si>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</si>
  <si>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</si>
  <si>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</si>
  <si>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</si>
  <si>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</si>
  <si>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</si>
  <si>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</si>
  <si>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</si>
  <si>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</si>
  <si>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</si>
  <si>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</si>
  <si>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</si>
  <si>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</si>
  <si>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</si>
  <si>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</si>
  <si>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</si>
  <si>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</si>
  <si>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</si>
  <si>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</si>
  <si>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</si>
  <si>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</si>
  <si>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</si>
  <si>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</si>
  <si>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</si>
  <si>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</si>
  <si>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</si>
  <si>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</si>
  <si>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</si>
  <si>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</si>
  <si>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</si>
  <si>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</si>
  <si>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</si>
  <si>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</si>
  <si>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</si>
  <si>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</si>
  <si>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</si>
  <si>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</si>
  <si>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</si>
  <si>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</si>
  <si>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</si>
  <si>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</si>
  <si>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</si>
  <si>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</si>
  <si>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</si>
  <si>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</si>
  <si>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</si>
  <si>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</si>
  <si>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</si>
  <si>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</si>
  <si>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</si>
  <si>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</si>
  <si>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</si>
  <si>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</si>
  <si>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</si>
  <si>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</si>
  <si>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</si>
  <si>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</si>
  <si>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</si>
  <si>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</si>
  <si>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</si>
  <si>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</si>
  <si>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</si>
  <si>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</si>
  <si>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</si>
  <si>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</si>
  <si>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</si>
  <si>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</si>
  <si>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</si>
  <si>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</si>
  <si>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</si>
  <si>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</si>
  <si>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</si>
  <si>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</si>
  <si>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</si>
  <si>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</si>
  <si>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</si>
  <si>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</si>
  <si>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</si>
  <si>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</si>
  <si>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</si>
  <si>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</si>
  <si>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</si>
  <si>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</si>
  <si>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</si>
  <si>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</si>
  <si>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</si>
  <si>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</si>
  <si>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</si>
  <si>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</si>
  <si>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</si>
  <si>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</si>
  <si>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</si>
  <si>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</si>
  <si>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</si>
  <si>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</si>
  <si>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</si>
  <si>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</si>
  <si>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</si>
  <si>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</si>
  <si>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</si>
  <si>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</si>
  <si>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</si>
  <si>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</si>
  <si>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</si>
  <si>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</si>
  <si>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</si>
  <si>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</si>
  <si>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</si>
  <si>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</si>
  <si>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</si>
  <si>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</si>
  <si>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</si>
  <si>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</si>
  <si>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</si>
  <si>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</si>
  <si>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</si>
  <si>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</si>
  <si>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</si>
  <si>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</si>
  <si>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</si>
  <si>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</si>
  <si>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</si>
  <si>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</si>
  <si>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</si>
  <si>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</si>
  <si>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</si>
  <si>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</si>
  <si>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</si>
  <si>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</si>
  <si>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</si>
  <si>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</si>
  <si>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</si>
  <si>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</si>
  <si>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</si>
  <si>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</si>
  <si>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</si>
  <si>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</si>
  <si>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</si>
  <si>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</si>
  <si>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</si>
  <si>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</si>
  <si>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</si>
  <si>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</si>
  <si>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</si>
  <si>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</si>
  <si>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</si>
  <si>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</si>
  <si>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</si>
  <si>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</si>
  <si>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</si>
  <si>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</si>
  <si>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</si>
  <si>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</si>
  <si>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</si>
  <si>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</si>
  <si>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</si>
  <si>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</si>
  <si>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</si>
  <si>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</si>
  <si>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</si>
  <si>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</si>
  <si>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</si>
  <si>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</si>
  <si>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</si>
  <si>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</si>
  <si>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</si>
  <si>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</si>
  <si>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</si>
  <si>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</si>
  <si>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</si>
  <si>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</si>
  <si>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</si>
  <si>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</si>
  <si>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</si>
  <si>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</si>
  <si>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</si>
  <si>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</si>
  <si>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</si>
  <si>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</si>
  <si>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</si>
  <si>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</si>
  <si>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</si>
  <si>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</si>
  <si>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</si>
  <si>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</si>
  <si>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</si>
  <si>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</si>
  <si>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</si>
  <si>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</si>
  <si>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</si>
  <si>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</si>
  <si>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</si>
  <si>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</si>
  <si>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</si>
  <si>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</si>
  <si>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</si>
  <si>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</si>
  <si>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</si>
  <si>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</si>
  <si>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</si>
  <si>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</si>
  <si>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</si>
  <si>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</si>
  <si>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</si>
  <si>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</si>
  <si>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</si>
  <si>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</si>
  <si>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</si>
  <si>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</si>
  <si>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</si>
  <si>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</si>
  <si>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</si>
  <si>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</si>
  <si>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</si>
  <si>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</si>
  <si>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</si>
  <si>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</si>
  <si>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</si>
  <si>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</si>
  <si>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</si>
  <si>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</si>
  <si>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</si>
  <si>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</si>
  <si>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</si>
  <si>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</si>
  <si>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</si>
  <si>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</si>
  <si>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</si>
  <si>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</si>
  <si>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</si>
  <si>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</si>
  <si>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</si>
  <si>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</si>
  <si>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</si>
  <si>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</si>
  <si>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</si>
  <si>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</si>
  <si>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</si>
  <si>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</si>
  <si>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</si>
  <si>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</si>
  <si>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</si>
  <si>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</si>
  <si>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</si>
  <si>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</si>
  <si>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</si>
  <si>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</si>
  <si>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</si>
  <si>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</si>
  <si>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</si>
  <si>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</si>
  <si>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</si>
  <si>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</si>
  <si>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</si>
  <si>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</si>
  <si>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</si>
  <si>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</si>
  <si>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</si>
  <si>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</si>
  <si>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</si>
  <si>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</si>
  <si>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</si>
  <si>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</si>
  <si>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</si>
  <si>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</si>
  <si>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</si>
  <si>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</si>
  <si>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</si>
  <si>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</si>
  <si>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</si>
  <si>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</si>
  <si>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</si>
  <si>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</si>
  <si>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</si>
  <si>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</si>
  <si>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</si>
  <si>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</si>
  <si>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</si>
  <si>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</si>
  <si>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</si>
  <si>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</si>
  <si>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</si>
  <si>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</si>
  <si>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</si>
  <si>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</si>
  <si>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</si>
  <si>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</si>
  <si>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</si>
  <si>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</si>
  <si>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</si>
  <si>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</si>
  <si>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</si>
  <si>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</si>
  <si>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</si>
  <si>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</si>
  <si>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</si>
  <si>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</si>
  <si>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</si>
  <si>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</si>
  <si>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</si>
  <si>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</si>
  <si>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</si>
  <si>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</si>
  <si>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</si>
  <si>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</si>
  <si>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</si>
  <si>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</si>
  <si>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</si>
  <si>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</si>
  <si>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</si>
  <si>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</si>
  <si>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</si>
  <si>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</si>
  <si>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</si>
  <si>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</si>
  <si>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</si>
  <si>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</si>
  <si>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</si>
  <si>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</si>
  <si>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</si>
  <si>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</si>
  <si>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</si>
  <si>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</si>
  <si>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</si>
  <si>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</si>
  <si>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</si>
  <si>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</si>
  <si>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</si>
  <si>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</si>
  <si>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</si>
  <si>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</si>
  <si>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</si>
  <si>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</si>
  <si>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</si>
  <si>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</si>
  <si>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</si>
  <si>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</si>
  <si>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</si>
  <si>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</si>
  <si>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</si>
  <si>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</si>
  <si>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</si>
  <si>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</si>
  <si>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</si>
  <si>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</si>
  <si>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</si>
  <si>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</si>
  <si>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</si>
  <si>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</si>
  <si>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</si>
  <si>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</si>
  <si>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</si>
  <si>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</si>
  <si>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</si>
  <si>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</si>
  <si>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</si>
  <si>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</si>
  <si>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</si>
  <si>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</si>
  <si>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</si>
  <si>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</si>
  <si>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</si>
  <si>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</si>
  <si>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</si>
  <si>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</si>
  <si>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</si>
  <si>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</si>
  <si>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</si>
  <si>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</si>
  <si>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</si>
  <si>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</si>
  <si>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</si>
  <si>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</si>
  <si>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</si>
  <si>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</si>
  <si>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</si>
  <si>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</si>
  <si>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</si>
  <si>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</si>
  <si>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</si>
  <si>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</si>
  <si>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</si>
  <si>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</si>
  <si>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</si>
  <si>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</si>
  <si>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</si>
  <si>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</si>
  <si>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</si>
  <si>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</si>
  <si>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</si>
  <si>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</si>
  <si>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</si>
  <si>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</si>
  <si>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</si>
  <si>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</si>
  <si>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</si>
  <si>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</si>
  <si>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</si>
  <si>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</si>
  <si>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</si>
  <si>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</si>
  <si>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</si>
  <si>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</si>
  <si>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</si>
  <si>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</si>
  <si>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</si>
  <si>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</si>
  <si>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</si>
  <si>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</si>
  <si>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TEOCALTICHE</t>
  </si>
  <si>
    <t>DEL 1 AL 31 DE ENERO DE 2020</t>
  </si>
  <si>
    <t>C. MTRO. ABEL HERNANDEZ MARQUEZ</t>
  </si>
  <si>
    <t>C. L.C.P. MIGUEL ANGEL MOYA ROMO</t>
  </si>
  <si>
    <t>PRESIDENTE MUNICIPAL</t>
  </si>
  <si>
    <t>ENCARGADO DE LA HACIENDA MUNICIPAL</t>
  </si>
  <si>
    <t>ASEJ2020-01-15-07-2020-1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</si>
</sst>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9746739.9999999981</v>
      </c>
      <c r="AY7" s="13">
        <f>AY8+AY29+AY35+AY40+AY72+AY81+AY102+AY114</f>
        <v>35417347.710000001</v>
      </c>
    </row>
    <row r="8" spans="1:51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3112468.0100000002</v>
      </c>
      <c r="AY8" s="15">
        <f>AY9+AY11+AY15+AY16+AY17+AY18+AY19+AY25+AY27</f>
        <v>11155746.529999999</v>
      </c>
    </row>
    <row r="9" spans="1:51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3085610.7</v>
      </c>
      <c r="AY11" s="17">
        <f>SUM(AY12:AY14)</f>
        <v>10844309.99</v>
      </c>
    </row>
    <row r="12" spans="1:51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2523162.4300000002</v>
      </c>
      <c r="AY12" s="20">
        <v>6054580.8499999996</v>
      </c>
    </row>
    <row r="13" spans="1:51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320439.44</v>
      </c>
      <c r="AY13" s="20">
        <v>3356696.83</v>
      </c>
    </row>
    <row r="14" spans="1:51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242008.83</v>
      </c>
      <c r="AY14" s="20">
        <v>1433032.31</v>
      </c>
    </row>
    <row r="15" spans="1:51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26857.309999999998</v>
      </c>
      <c r="AY19" s="17">
        <f>SUM(AY20:AY24)</f>
        <v>311436.53999999998</v>
      </c>
    </row>
    <row r="20" spans="1:51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25976.87</v>
      </c>
      <c r="AY20" s="20">
        <v>297958.25</v>
      </c>
    </row>
    <row r="21" spans="1:51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880.44</v>
      </c>
      <c r="AY23" s="20">
        <v>13478.29</v>
      </c>
    </row>
    <row r="24" spans="1:51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6567769</v>
      </c>
      <c r="AY40" s="15">
        <f>AY41+AY46+AY47+AY62+AY68+AY70</f>
        <v>23361882.770000003</v>
      </c>
    </row>
    <row r="41" spans="1:51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75475</v>
      </c>
      <c r="AY41" s="17">
        <f>SUM(AY42:AY45)</f>
        <v>1269208.1599999999</v>
      </c>
    </row>
    <row r="42" spans="1:51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20867</v>
      </c>
      <c r="AY42" s="20">
        <v>282603.53999999998</v>
      </c>
    </row>
    <row r="43" spans="1:51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5557</v>
      </c>
      <c r="AY44" s="20">
        <v>74283</v>
      </c>
    </row>
    <row r="45" spans="1:51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49051</v>
      </c>
      <c r="AY45" s="20">
        <v>912321.62</v>
      </c>
    </row>
    <row r="46" spans="1:51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6306582.5700000003</v>
      </c>
      <c r="AY47" s="17">
        <f>SUM(AY48:AY61)</f>
        <v>18054737.810000002</v>
      </c>
    </row>
    <row r="48" spans="1:51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179304.17</v>
      </c>
      <c r="AY48" s="20">
        <v>1125574.6000000001</v>
      </c>
    </row>
    <row r="49" spans="1:51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0</v>
      </c>
      <c r="AY49" s="20">
        <v>7131.37</v>
      </c>
    </row>
    <row r="50" spans="1:51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6973.92</v>
      </c>
      <c r="AY50" s="20">
        <v>115101.3</v>
      </c>
    </row>
    <row r="51" spans="1:51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293.51</v>
      </c>
    </row>
    <row r="52" spans="1:51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0</v>
      </c>
      <c r="AY52" s="20">
        <v>0</v>
      </c>
    </row>
    <row r="53" spans="1:51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23441.53</v>
      </c>
    </row>
    <row r="54" spans="1:51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7152</v>
      </c>
      <c r="AY55" s="20">
        <v>102115</v>
      </c>
    </row>
    <row r="56" spans="1:51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5687353.0499999998</v>
      </c>
      <c r="AY57" s="20">
        <v>13556505.050000001</v>
      </c>
    </row>
    <row r="58" spans="1:51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295541.44</v>
      </c>
      <c r="AY58" s="20">
        <v>2317339.5099999998</v>
      </c>
    </row>
    <row r="59" spans="1:51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12932</v>
      </c>
      <c r="AY59" s="20">
        <v>33068.22</v>
      </c>
    </row>
    <row r="60" spans="1:51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91592.15</v>
      </c>
      <c r="AY60" s="20">
        <v>542877.35</v>
      </c>
    </row>
    <row r="61" spans="1:51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25733.84</v>
      </c>
      <c r="AY61" s="20">
        <v>231290.37</v>
      </c>
    </row>
    <row r="62" spans="1:51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74846.919999999984</v>
      </c>
      <c r="AY62" s="17">
        <f>SUM(AY63:AY67)</f>
        <v>924961.7699999999</v>
      </c>
    </row>
    <row r="63" spans="1:51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50334.09</v>
      </c>
      <c r="AY63" s="20">
        <v>347402</v>
      </c>
    </row>
    <row r="64" spans="1:51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23345.71</v>
      </c>
      <c r="AY65" s="20">
        <v>563742.31999999995</v>
      </c>
    </row>
    <row r="66" spans="1:51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1167.1199999999999</v>
      </c>
      <c r="AY66" s="20">
        <v>13817.45</v>
      </c>
    </row>
    <row r="67" spans="1:51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110864.51</v>
      </c>
      <c r="AY70" s="17">
        <f>SUM(AY71)</f>
        <v>3112975.03</v>
      </c>
    </row>
    <row r="71" spans="1:51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110864.51</v>
      </c>
      <c r="AY71" s="20">
        <v>3112975.03</v>
      </c>
    </row>
    <row r="72" spans="1:51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64155.040000000001</v>
      </c>
      <c r="AY72" s="15">
        <f>AY73+AY76+AY77+AY78+AY80</f>
        <v>761146.19</v>
      </c>
    </row>
    <row r="73" spans="1:51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64155.040000000001</v>
      </c>
      <c r="AY73" s="17">
        <f>SUM(AY74:AY75)</f>
        <v>761146.19</v>
      </c>
    </row>
    <row r="74" spans="1:51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64155.040000000001</v>
      </c>
      <c r="AY75" s="20">
        <v>761146.19</v>
      </c>
    </row>
    <row r="76" spans="1:51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2347.9499999999998</v>
      </c>
      <c r="AY81" s="15">
        <f>AY82+AY83+AY85+AY87+AY89+AY91+AY93+AY94+AY100</f>
        <v>138572.22</v>
      </c>
    </row>
    <row r="82" spans="1:51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7968</v>
      </c>
    </row>
    <row r="88" spans="1:51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7968</v>
      </c>
    </row>
    <row r="89" spans="1:51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1012.71</v>
      </c>
    </row>
    <row r="90" spans="1:51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1012.71</v>
      </c>
    </row>
    <row r="91" spans="1:51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18629.52</v>
      </c>
    </row>
    <row r="95" spans="1:51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18629.52</v>
      </c>
    </row>
    <row r="98" spans="1:51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2347.9499999999998</v>
      </c>
      <c r="AY100" s="17">
        <f>SUM(AY101)</f>
        <v>110961.99</v>
      </c>
    </row>
    <row r="101" spans="1:51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2347.9499999999998</v>
      </c>
      <c r="AY101" s="20">
        <v>110961.99</v>
      </c>
    </row>
    <row r="102" spans="1:51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5861756.3299999991</v>
      </c>
      <c r="AY117" s="13">
        <f>AY118+AY149</f>
        <v>136486779.91999996</v>
      </c>
    </row>
    <row r="118" spans="1:51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5861756.3299999991</v>
      </c>
      <c r="AY118" s="15">
        <f>AY119+AY132+AY135+AY140+AY146</f>
        <v>136486779.91999996</v>
      </c>
    </row>
    <row r="119" spans="1:51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5698633.0299999993</v>
      </c>
      <c r="AY119" s="17">
        <f>SUM(AY120:AY131)</f>
        <v>81544783.939999983</v>
      </c>
    </row>
    <row r="120" spans="1:51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4024655.89</v>
      </c>
      <c r="AY120" s="20">
        <v>52435813.490000002</v>
      </c>
    </row>
    <row r="121" spans="1:51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610136.07999999996</v>
      </c>
      <c r="AY121" s="20">
        <v>14057790.67</v>
      </c>
    </row>
    <row r="122" spans="1:51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219278.77</v>
      </c>
      <c r="AY122" s="20">
        <v>2602230.5</v>
      </c>
    </row>
    <row r="123" spans="1:51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121462.24</v>
      </c>
      <c r="AY125" s="20">
        <v>1760860.66</v>
      </c>
    </row>
    <row r="126" spans="1:51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147843.45000000001</v>
      </c>
      <c r="AY128" s="20">
        <v>1995339.82</v>
      </c>
    </row>
    <row r="129" spans="1:51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481487</v>
      </c>
      <c r="AY129" s="20">
        <v>7636671</v>
      </c>
    </row>
    <row r="130" spans="1:51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93769.600000000006</v>
      </c>
      <c r="AY131" s="20">
        <v>1056077.8</v>
      </c>
    </row>
    <row r="132" spans="1:51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30.7</v>
      </c>
      <c r="AY132" s="17">
        <f>SUM(AY133:AY134)</f>
        <v>52427809.25</v>
      </c>
    </row>
    <row r="133" spans="1:51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26.86</v>
      </c>
      <c r="AY133" s="20">
        <v>23694938.510000002</v>
      </c>
    </row>
    <row r="134" spans="1:51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3.84</v>
      </c>
      <c r="AY134" s="20">
        <v>28732870.739999998</v>
      </c>
    </row>
    <row r="135" spans="1:51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964312.03</v>
      </c>
    </row>
    <row r="136" spans="1:51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964312.03</v>
      </c>
    </row>
    <row r="140" spans="1:51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163092.6</v>
      </c>
      <c r="AY140" s="17">
        <f>SUM(AY141:AY145)</f>
        <v>1549874.7</v>
      </c>
    </row>
    <row r="141" spans="1:51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233.81</v>
      </c>
      <c r="AY141" s="20">
        <v>1419.49</v>
      </c>
    </row>
    <row r="142" spans="1:51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22848.14</v>
      </c>
      <c r="AY142" s="20">
        <v>270695.52</v>
      </c>
    </row>
    <row r="143" spans="1:51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140010.65</v>
      </c>
      <c r="AY143" s="20">
        <v>1277759.69</v>
      </c>
    </row>
    <row r="144" spans="1:51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15608496.329999998</v>
      </c>
      <c r="AY184" s="27">
        <f>AY7+AY117+AY161</f>
        <v>171904127.62999997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9114263.4900000002</v>
      </c>
      <c r="AY186" s="13">
        <f>AY187+AY222+AY287</f>
        <v>136346142.12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5745439.7300000004</v>
      </c>
      <c r="AY187" s="15">
        <f>AY188+AY193+AY198+AY207+AY212+AY219</f>
        <v>72114054.689999998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4181311</v>
      </c>
      <c r="AY188" s="17">
        <f>SUM(AY189:AY192)</f>
        <v>46135960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249564</v>
      </c>
      <c r="AY189" s="20">
        <v>2994768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3931747</v>
      </c>
      <c r="AY191" s="20">
        <v>43141192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999598</v>
      </c>
      <c r="AY193" s="17">
        <f>SUM(AY194:AY197)</f>
        <v>10446270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999598</v>
      </c>
      <c r="AY195" s="20">
        <v>10446270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179353</v>
      </c>
      <c r="AY198" s="17">
        <f>SUM(AY199:AY206)</f>
        <v>11965599.390000001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12794</v>
      </c>
      <c r="AY200" s="20">
        <v>9844871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166559</v>
      </c>
      <c r="AY201" s="20">
        <v>2120728.39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219340.36</v>
      </c>
      <c r="AY207" s="17">
        <f>SUM(AY208:AY211)</f>
        <v>2094220.42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111718.38</v>
      </c>
      <c r="AY208" s="20">
        <v>1444177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107621.98</v>
      </c>
      <c r="AY210" s="20">
        <v>650043.42000000004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165837.37</v>
      </c>
      <c r="AY212" s="17">
        <f>SUM(AY213:AY218)</f>
        <v>1472004.88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26639.4</v>
      </c>
      <c r="AY214" s="20">
        <v>463722.43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139197.97</v>
      </c>
      <c r="AY218" s="20">
        <v>1008282.45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780026.60000000009</v>
      </c>
      <c r="AY222" s="15">
        <f>AY223+AY232+AY236+AY246+AY256+AY264+AY267+AY273+AY277</f>
        <v>24785319.420000002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29679.759999999998</v>
      </c>
      <c r="AY223" s="17">
        <f>SUM(AY224:AY231)</f>
        <v>1471980.3199999998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6674.96</v>
      </c>
      <c r="AY224" s="20">
        <v>344329.17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6536</v>
      </c>
      <c r="AY227" s="20">
        <v>66085.539999999994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14708.8</v>
      </c>
      <c r="AY229" s="20">
        <v>683589.11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1760</v>
      </c>
      <c r="AY231" s="20">
        <v>377976.5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8841.6</v>
      </c>
      <c r="AY232" s="17">
        <f>SUM(AY233:AY235)</f>
        <v>677026.72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8841.6</v>
      </c>
      <c r="AY233" s="20">
        <v>677026.72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236467.74000000002</v>
      </c>
      <c r="AY246" s="17">
        <f>SUM(AY247:AY255)</f>
        <v>4662389.16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11194</v>
      </c>
      <c r="AY247" s="20">
        <v>456198.14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221247.13</v>
      </c>
      <c r="AY248" s="20">
        <v>1250798.3999999999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91281.97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564.01</v>
      </c>
      <c r="AY252" s="20">
        <v>1133121.32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3462.6</v>
      </c>
      <c r="AY253" s="20">
        <v>954527.38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776461.95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11307</v>
      </c>
      <c r="AY256" s="17">
        <f>SUM(AY257:AY263)</f>
        <v>2559908.4200000004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223168.64000000001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42035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0</v>
      </c>
      <c r="AY259" s="20">
        <v>824546.1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16014.96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11307</v>
      </c>
      <c r="AY262" s="20">
        <v>1440710.04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13433.68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267118.25</v>
      </c>
      <c r="AY264" s="17">
        <f>SUM(AY265:AY266)</f>
        <v>12159126.83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267118.25</v>
      </c>
      <c r="AY265" s="20">
        <v>12159126.83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10278.17</v>
      </c>
      <c r="AY267" s="17">
        <f>SUM(AY268:AY272)</f>
        <v>554836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152638.39999999999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8743.68</v>
      </c>
      <c r="AY269" s="20">
        <v>289610.23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63792.92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1534.49</v>
      </c>
      <c r="AY271" s="20">
        <v>48794.45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108244.75</v>
      </c>
      <c r="AY273" s="17">
        <f>SUM(AY274:AY276)</f>
        <v>45627.15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108244.75</v>
      </c>
      <c r="AY275" s="20">
        <v>45627.15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108089.33</v>
      </c>
      <c r="AY277" s="17">
        <f>SUM(AY278:AY286)</f>
        <v>2654424.8200000003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6299</v>
      </c>
      <c r="AY278" s="20">
        <v>206862.71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15291.42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1160</v>
      </c>
      <c r="AY281" s="20">
        <v>0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81304</v>
      </c>
      <c r="AY283" s="20">
        <v>2280911.6800000002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19326.330000000002</v>
      </c>
      <c r="AY285" s="20">
        <v>151359.01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2588797.1599999997</v>
      </c>
      <c r="AY287" s="15">
        <f>AY288+AY298+AY308+AY318+AY328+AY338+AY346+AY356+AY362</f>
        <v>39446768.009999998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1821056.39</v>
      </c>
      <c r="AY288" s="17">
        <v>22295150.370000001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1816645.63</v>
      </c>
      <c r="AY289" s="20">
        <v>22020170.969999999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21349.48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4310</v>
      </c>
      <c r="AY292" s="20">
        <v>219275.55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100.76</v>
      </c>
      <c r="AY293" s="20">
        <v>26222.38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4378.54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3753.45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201311.7</v>
      </c>
      <c r="AY298" s="17">
        <f>SUM(AY299:AY307)</f>
        <v>1262014.78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116000</v>
      </c>
      <c r="AY299" s="20">
        <v>127600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38963.82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13804</v>
      </c>
      <c r="AY301" s="20">
        <v>149872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53200</v>
      </c>
      <c r="AY303" s="20">
        <v>658816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2610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18307.7</v>
      </c>
      <c r="AY305" s="20">
        <v>222140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62012.959999999999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21886.79</v>
      </c>
      <c r="AY308" s="17">
        <f>SUM(AY309:AY317)</f>
        <v>7009750.5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33421.4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603200.29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21886.79</v>
      </c>
      <c r="AY312" s="20">
        <v>318833.95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5828482.8600000003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225812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31198.73</v>
      </c>
      <c r="AY318" s="17">
        <f>SUM(AY319:AY327)</f>
        <v>746998.61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31198.73</v>
      </c>
      <c r="AY319" s="20">
        <v>22921.599999999999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11306.07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0</v>
      </c>
      <c r="AY323" s="20">
        <v>712770.94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34665.160000000003</v>
      </c>
      <c r="AY328" s="17">
        <f>SUM(AY329:AY337)</f>
        <v>1839300.2400000002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0</v>
      </c>
      <c r="AY329" s="20">
        <v>23239.4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82969.2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1531.2</v>
      </c>
      <c r="AY331" s="20">
        <v>0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29708.48</v>
      </c>
      <c r="AY333" s="20">
        <v>545655.28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3425.48</v>
      </c>
      <c r="AY335" s="20">
        <v>1145451.03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41985.33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3480</v>
      </c>
      <c r="AY338" s="17">
        <f>SUM(AY339:AY345)</f>
        <v>131291.70000000001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3480</v>
      </c>
      <c r="AY339" s="20">
        <v>131291.70000000001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26886.09</v>
      </c>
      <c r="AY346" s="17">
        <f>SUM(AY347:AY355)</f>
        <v>620114.03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21860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2774</v>
      </c>
      <c r="AY348" s="20">
        <v>23674.53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24112.09</v>
      </c>
      <c r="AY351" s="20">
        <v>574579.5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11890</v>
      </c>
      <c r="AY356" s="17">
        <f>SUM(AY357:AY361)</f>
        <v>537719.56000000006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11890</v>
      </c>
      <c r="AY358" s="20">
        <v>537719.56000000006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436422.3</v>
      </c>
      <c r="AY362" s="17">
        <f>SUM(AY363:AY371)</f>
        <v>5004428.22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106160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376615</v>
      </c>
      <c r="AY364" s="20">
        <v>3295688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55463.3</v>
      </c>
      <c r="AY366" s="20">
        <v>1329192.68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271165.53000000003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4344</v>
      </c>
      <c r="AY368" s="20">
        <v>2222.0100000000002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827747</v>
      </c>
      <c r="AY372" s="13">
        <f>AY373+AY385+AY391+AY403+AY416+AY423+AY433+AY436+AY447</f>
        <v>11615550.09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395908</v>
      </c>
      <c r="AY385" s="15">
        <f>AY386+AY390</f>
        <v>4611388.3900000006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395908</v>
      </c>
      <c r="AY386" s="17">
        <f>SUM(AY387:AY389)</f>
        <v>4531042.9000000004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395908</v>
      </c>
      <c r="AY387" s="20">
        <v>4531042.9000000004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80345.490000000005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5040</v>
      </c>
      <c r="AY403" s="15">
        <f>AY404+AY406+AY408+AY414</f>
        <v>2256556.7000000002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0</v>
      </c>
      <c r="AY404" s="17">
        <f>SUM(AY405)</f>
        <v>34024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0</v>
      </c>
      <c r="AY405" s="20">
        <v>34024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5040</v>
      </c>
      <c r="AY406" s="17">
        <f>SUM(AY407)</f>
        <v>1583762.54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5040</v>
      </c>
      <c r="AY407" s="20">
        <v>1583762.54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638770.15999999992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362372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276398.15999999997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416799</v>
      </c>
      <c r="AY416" s="15">
        <f>AY417+AY419+AY421</f>
        <v>4747605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104229</v>
      </c>
      <c r="AY417" s="17">
        <f>SUM(AY418)</f>
        <v>1052226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104229</v>
      </c>
      <c r="AY418" s="20">
        <v>1052226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312570</v>
      </c>
      <c r="AY419" s="17">
        <f>SUM(AY420)</f>
        <v>3695379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312570</v>
      </c>
      <c r="AY420" s="20">
        <v>3695379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10000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10000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10000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138102.79999999999</v>
      </c>
      <c r="AY477" s="13">
        <f>AY478+AY489+AY494+AY499+AY502</f>
        <v>1798986.59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138102.79999999999</v>
      </c>
      <c r="AY478" s="15">
        <f>AY479+AY483</f>
        <v>1798986.59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138102.79999999999</v>
      </c>
      <c r="AY479" s="17">
        <f>SUM(AY480:AY482)</f>
        <v>1798986.59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138102.79999999999</v>
      </c>
      <c r="AY480" s="20">
        <v>1798986.59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10080113.290000001</v>
      </c>
      <c r="AY543" s="30">
        <f>AY186+AY372+AY453+AY477+AY507+AY540</f>
        <v>149760678.80000001</v>
      </c>
    </row>
    <row r="544" spans="1:51" ht="16.5" customHeight="1" thickBot="1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5528383.0399999972</v>
      </c>
      <c r="AY544" s="31">
        <f>AY184-AY543</f>
        <v>22143448.829999954</v>
      </c>
    </row>
    <row r="545" spans="2:51" ht="15.75" thickTop="1"/>
    <row r="546" spans="2:51" ht="18.75">
      <c r="B546" s="34" t="s">
        <v>2</v>
      </c>
    </row>
    <row r="547" spans="2:51">
      <c r="B547" s="1"/>
    </row>
    <row r="548" spans="2:51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/>
    <row r="557" spans="2:51" hidden="1"/>
    <row r="558" spans="2:51" hidden="1"/>
    <row r="559" spans="2:51" hidden="1"/>
    <row r="560" spans="2:51" hidden="1"/>
    <row r="561"/>
    <row r="562"/>
    <row r="563"/>
    <row r="564"/>
  </sheetData>
  <sheetProtection algorithmName="SHA-512" hashValue="EnRxluOgVsI96JMTfxBVmx67iwHv1JGyJIVkmz0Uf2knHtclDOdLNjBwn3tRxKtmhxMk2ne7tk7Bwxmpzd0gNQ==" saltValue="E0r4O/BK93AYcFPbmdfqS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TesoreriaSAT</cp:lastModifiedBy>
  <cp:lastPrinted>2020-01-24T18:04:04Z</cp:lastPrinted>
  <dcterms:created xsi:type="dcterms:W3CDTF">2020-01-21T01:41:42Z</dcterms:created>
  <dcterms:modified xsi:type="dcterms:W3CDTF">2020-07-15T14:15:27Z</dcterms:modified>
</cp:coreProperties>
</file>