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Y541" i="1"/>
  <c r="AX541"/>
  <c r="AY540"/>
  <c r="AX540"/>
  <c r="AY530"/>
  <c r="AX530"/>
  <c r="AY528"/>
  <c r="AX528"/>
  <c r="AY526"/>
  <c r="AX526"/>
  <c r="AY520"/>
  <c r="AX520"/>
  <c r="AY517"/>
  <c r="AX517"/>
  <c r="AY508"/>
  <c r="AX508"/>
  <c r="AY507"/>
  <c r="AX507"/>
  <c r="AY505"/>
  <c r="AX505"/>
  <c r="AY503"/>
  <c r="AX503"/>
  <c r="AY502"/>
  <c r="AX502"/>
  <c r="AY500"/>
  <c r="AX500"/>
  <c r="AY499"/>
  <c r="AX499"/>
  <c r="AY497"/>
  <c r="AX497"/>
  <c r="AY495"/>
  <c r="AX495"/>
  <c r="AY494"/>
  <c r="AX494"/>
  <c r="AY492"/>
  <c r="AX492"/>
  <c r="AY490"/>
  <c r="AX490"/>
  <c r="AY489"/>
  <c r="AX489"/>
  <c r="AY483"/>
  <c r="AX483"/>
  <c r="AY479"/>
  <c r="AX479"/>
  <c r="AY478"/>
  <c r="AX478"/>
  <c r="AY477"/>
  <c r="AX477"/>
  <c r="AY474"/>
  <c r="AX474"/>
  <c r="AY472"/>
  <c r="AX472"/>
  <c r="AY471"/>
  <c r="AX471"/>
  <c r="AY469"/>
  <c r="AX469"/>
  <c r="AY463"/>
  <c r="AX463"/>
  <c r="AY459"/>
  <c r="AX459"/>
  <c r="AY455"/>
  <c r="AX455"/>
  <c r="AY454"/>
  <c r="AX454"/>
  <c r="AY453"/>
  <c r="AX453"/>
  <c r="AY451"/>
  <c r="AX451"/>
  <c r="AY448"/>
  <c r="AX448"/>
  <c r="AY447"/>
  <c r="AX447"/>
  <c r="AY445"/>
  <c r="AX445"/>
  <c r="AY443"/>
  <c r="AX443"/>
  <c r="AY441"/>
  <c r="AX441"/>
  <c r="AY439"/>
  <c r="AX439"/>
  <c r="AY437"/>
  <c r="AX437"/>
  <c r="AY436"/>
  <c r="AX436"/>
  <c r="AY434"/>
  <c r="AX434"/>
  <c r="AY433"/>
  <c r="AX433"/>
  <c r="AY428"/>
  <c r="AX428"/>
  <c r="AY424"/>
  <c r="AX424"/>
  <c r="AY423"/>
  <c r="AX423"/>
  <c r="AY421"/>
  <c r="AX421"/>
  <c r="AY419"/>
  <c r="AX419"/>
  <c r="AY417"/>
  <c r="AX417"/>
  <c r="AY416"/>
  <c r="AX416"/>
  <c r="AY414"/>
  <c r="AX414"/>
  <c r="AY408"/>
  <c r="AX408"/>
  <c r="AY406"/>
  <c r="AX406"/>
  <c r="AY404"/>
  <c r="AX404"/>
  <c r="AY403"/>
  <c r="AX403"/>
  <c r="AY401"/>
  <c r="AX401"/>
  <c r="AY392"/>
  <c r="AX392"/>
  <c r="AY391"/>
  <c r="AX391"/>
  <c r="AY386"/>
  <c r="AX386"/>
  <c r="AY385"/>
  <c r="AX385"/>
  <c r="AY374"/>
  <c r="AX374"/>
  <c r="AY373"/>
  <c r="AX373"/>
  <c r="AY372"/>
  <c r="AX372"/>
  <c r="AY362"/>
  <c r="AX362"/>
  <c r="AY356"/>
  <c r="AX356"/>
  <c r="AY346"/>
  <c r="AX346"/>
  <c r="AY338"/>
  <c r="AX338"/>
  <c r="AY328"/>
  <c r="AX328"/>
  <c r="AY318"/>
  <c r="AX318"/>
  <c r="AY308"/>
  <c r="AX308"/>
  <c r="AY298"/>
  <c r="AX298"/>
  <c r="AY287"/>
  <c r="AX287"/>
  <c r="AY277"/>
  <c r="AX277"/>
  <c r="AY273"/>
  <c r="AX273"/>
  <c r="AY267"/>
  <c r="AX267"/>
  <c r="AY264"/>
  <c r="AX264"/>
  <c r="AY256"/>
  <c r="AX256"/>
  <c r="AY246"/>
  <c r="AX246"/>
  <c r="AY236"/>
  <c r="AX236"/>
  <c r="AY232"/>
  <c r="AX232"/>
  <c r="AY223"/>
  <c r="AX223"/>
  <c r="AY222"/>
  <c r="AX222"/>
  <c r="AY212"/>
  <c r="AX212"/>
  <c r="AY207"/>
  <c r="AX207"/>
  <c r="AY198"/>
  <c r="AX198"/>
  <c r="AY193"/>
  <c r="AX193"/>
  <c r="AY188"/>
  <c r="AX188"/>
  <c r="AY187"/>
  <c r="AX187"/>
  <c r="AY186"/>
  <c r="AY543" s="1"/>
  <c r="AX186"/>
  <c r="AX543" s="1"/>
  <c r="AY175"/>
  <c r="AX175"/>
  <c r="AY173"/>
  <c r="AX173"/>
  <c r="AY171"/>
  <c r="AX171"/>
  <c r="AY165"/>
  <c r="AX165"/>
  <c r="AY162"/>
  <c r="AX162"/>
  <c r="AY161"/>
  <c r="AX161"/>
  <c r="AY159"/>
  <c r="AX159"/>
  <c r="AY156"/>
  <c r="AX156"/>
  <c r="AY153"/>
  <c r="AX153"/>
  <c r="AY150"/>
  <c r="AX150"/>
  <c r="AY149"/>
  <c r="AX149"/>
  <c r="AY146"/>
  <c r="AX146"/>
  <c r="AY140"/>
  <c r="AX140"/>
  <c r="AY135"/>
  <c r="AX135"/>
  <c r="AY132"/>
  <c r="AX132"/>
  <c r="AY119"/>
  <c r="AX119"/>
  <c r="AY118"/>
  <c r="AX118"/>
  <c r="AY117"/>
  <c r="AX117"/>
  <c r="AY114"/>
  <c r="AX114"/>
  <c r="AY111"/>
  <c r="AX111"/>
  <c r="AY106"/>
  <c r="AX106"/>
  <c r="AY103"/>
  <c r="AX103"/>
  <c r="AY102"/>
  <c r="AX102"/>
  <c r="AY100"/>
  <c r="AX100"/>
  <c r="AY94"/>
  <c r="AX94"/>
  <c r="AY91"/>
  <c r="AX91"/>
  <c r="AY89"/>
  <c r="AX89"/>
  <c r="AY87"/>
  <c r="AX87"/>
  <c r="AY85"/>
  <c r="AX85"/>
  <c r="AY83"/>
  <c r="AX83"/>
  <c r="AY81"/>
  <c r="AX81"/>
  <c r="AY78"/>
  <c r="AX78"/>
  <c r="AY73"/>
  <c r="AX73"/>
  <c r="AY72"/>
  <c r="AX72"/>
  <c r="AY70"/>
  <c r="AX70"/>
  <c r="AY68"/>
  <c r="AX68"/>
  <c r="AY62"/>
  <c r="AX62"/>
  <c r="AY47"/>
  <c r="AX47"/>
  <c r="AY41"/>
  <c r="AX41"/>
  <c r="AY40"/>
  <c r="AX40"/>
  <c r="AY38"/>
  <c r="AX38"/>
  <c r="AY36"/>
  <c r="AX36"/>
  <c r="AY35"/>
  <c r="AX35"/>
  <c r="AY29"/>
  <c r="AX29"/>
  <c r="AY27"/>
  <c r="AX27"/>
  <c r="AY25"/>
  <c r="AX25"/>
  <c r="AY19"/>
  <c r="AX19"/>
  <c r="AY11"/>
  <c r="AX11"/>
  <c r="AY9"/>
  <c r="AX9"/>
  <c r="AY8"/>
  <c r="AX8"/>
  <c r="AY7"/>
  <c r="AY184" s="1"/>
  <c r="AX7"/>
  <c r="AX184" s="1"/>
  <c r="AX544" s="1"/>
  <c r="AY544" l="1"/>
</calcChain>
</file>

<file path=xl/sharedStrings.xml><?xml version="1.0" encoding="utf-8"?>
<sst xmlns="http://schemas.openxmlformats.org/spreadsheetml/2006/main" count="1085" uniqueCount="1066">
  <si>
    <t>MUNICIPIO TEOCALTICHE</t>
  </si>
  <si>
    <t>ESTADO DE ACTIVIDADES</t>
  </si>
  <si>
    <t>DEL 1 AL 31 DE AGOSTO DE 2020</t>
  </si>
  <si>
    <t>CTA.</t>
  </si>
  <si>
    <t>DESCRIPCIÓN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</si>
  <si>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</si>
  <si>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</si>
  <si>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</si>
  <si>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</si>
  <si>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</si>
  <si>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</si>
  <si>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</si>
  <si>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</si>
  <si>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</si>
  <si>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</si>
  <si>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</si>
  <si>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</si>
  <si>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</si>
  <si>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</si>
  <si>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</si>
  <si>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</si>
  <si>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</si>
  <si>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</si>
  <si>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</si>
  <si>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</si>
  <si>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</si>
  <si>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</si>
  <si>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</si>
  <si>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</si>
  <si>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</si>
  <si>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</si>
  <si>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</si>
  <si>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</si>
  <si>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</si>
  <si>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</si>
  <si>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</si>
  <si>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</si>
  <si>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</si>
  <si>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</si>
  <si>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</si>
  <si>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</si>
  <si>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</si>
  <si>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</si>
  <si>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</si>
  <si>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</si>
  <si>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</si>
  <si>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</si>
  <si>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</si>
  <si>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</si>
  <si>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</si>
  <si>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</si>
  <si>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</si>
  <si>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</si>
  <si>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</si>
  <si>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</si>
  <si>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</si>
  <si>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</si>
  <si>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</si>
  <si>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</si>
  <si>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</si>
  <si>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</si>
  <si>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</si>
  <si>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</si>
  <si>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</si>
  <si>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</si>
  <si>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</si>
  <si>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</si>
  <si>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</si>
  <si>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</si>
  <si>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</si>
  <si>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</si>
  <si>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</si>
  <si>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</si>
  <si>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</si>
  <si>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</si>
  <si>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</si>
  <si>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</si>
  <si>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</si>
  <si>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</si>
  <si>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</si>
  <si>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</si>
  <si>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</si>
  <si>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</si>
  <si>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</si>
  <si>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</si>
  <si>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</si>
  <si>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</si>
  <si>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</si>
  <si>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</si>
  <si>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</si>
  <si>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</si>
  <si>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</si>
  <si>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</si>
  <si>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</si>
  <si>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</si>
  <si>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</si>
  <si>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</si>
  <si>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</si>
  <si>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</si>
  <si>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</si>
  <si>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</si>
  <si>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</si>
  <si>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</si>
  <si>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</si>
  <si>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</si>
  <si>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</si>
  <si>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</si>
  <si>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</si>
  <si>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</si>
  <si>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</si>
  <si>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</si>
  <si>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</si>
  <si>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</si>
  <si>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</si>
  <si>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</si>
  <si>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</si>
  <si>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</si>
  <si>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</si>
  <si>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</si>
  <si>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</si>
  <si>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</si>
  <si>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</si>
  <si>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</si>
  <si>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</si>
  <si>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</si>
  <si>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</si>
  <si>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</si>
  <si>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</si>
  <si>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</si>
  <si>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</si>
  <si>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</si>
  <si>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</si>
  <si>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</si>
  <si>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</si>
  <si>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</si>
  <si>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</si>
  <si>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</si>
  <si>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</si>
  <si>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</si>
  <si>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</si>
  <si>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</si>
  <si>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</si>
  <si>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</si>
  <si>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</si>
  <si>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</si>
  <si>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</si>
  <si>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</si>
  <si>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</si>
  <si>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</si>
  <si>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</si>
  <si>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</si>
  <si>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</si>
  <si>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</si>
  <si>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</si>
  <si>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</si>
  <si>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</si>
  <si>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</si>
  <si>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</si>
  <si>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</si>
  <si>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</si>
  <si>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</si>
  <si>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</si>
  <si>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</si>
  <si>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</si>
  <si>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</si>
  <si>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</si>
  <si>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</si>
  <si>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</si>
  <si>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</si>
  <si>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</si>
  <si>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</si>
  <si>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</si>
  <si>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</si>
  <si>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</si>
  <si>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</si>
  <si>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</si>
  <si>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</si>
  <si>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</si>
  <si>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</si>
  <si>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</si>
  <si>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</si>
  <si>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</si>
  <si>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</si>
  <si>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</si>
  <si>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</si>
  <si>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</si>
  <si>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</si>
  <si>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</si>
  <si>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</si>
  <si>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</si>
  <si>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</si>
  <si>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</si>
  <si>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</si>
  <si>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</si>
  <si>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</si>
  <si>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</si>
  <si>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</si>
  <si>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</si>
  <si>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</si>
  <si>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</si>
  <si>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</si>
  <si>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</si>
  <si>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</si>
  <si>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</si>
  <si>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</si>
  <si>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</si>
  <si>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</si>
  <si>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</si>
  <si>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</si>
  <si>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</si>
  <si>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</si>
  <si>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</si>
  <si>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</si>
  <si>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</si>
  <si>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</si>
  <si>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</si>
  <si>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</si>
  <si>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</si>
  <si>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</si>
  <si>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</si>
  <si>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</si>
  <si>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</si>
  <si>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</si>
  <si>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</si>
  <si>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</si>
  <si>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</si>
  <si>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</si>
  <si>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</si>
  <si>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</si>
  <si>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</si>
  <si>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</si>
  <si>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</si>
  <si>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</si>
  <si>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</si>
  <si>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</si>
  <si>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</si>
  <si>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</si>
  <si>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</si>
  <si>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</si>
  <si>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</si>
  <si>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</si>
  <si>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</si>
  <si>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</si>
  <si>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</si>
  <si>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</si>
  <si>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</si>
  <si>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</si>
  <si>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</si>
  <si>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</si>
  <si>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</si>
  <si>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</si>
  <si>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</si>
  <si>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</si>
  <si>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</si>
  <si>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</si>
  <si>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</si>
  <si>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</si>
  <si>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</si>
  <si>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</si>
  <si>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</si>
  <si>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</si>
  <si>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</si>
  <si>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</si>
  <si>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</si>
  <si>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</si>
  <si>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</si>
  <si>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</si>
  <si>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</si>
  <si>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</si>
  <si>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</si>
  <si>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</si>
  <si>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</si>
  <si>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</si>
  <si>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</si>
  <si>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</si>
  <si>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</si>
  <si>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</si>
  <si>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</si>
  <si>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</si>
  <si>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</si>
  <si>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</si>
  <si>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</si>
  <si>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</si>
  <si>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</si>
  <si>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</si>
  <si>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</si>
  <si>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</si>
  <si>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</si>
  <si>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</si>
  <si>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</si>
  <si>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</si>
  <si>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</si>
  <si>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</si>
  <si>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</si>
  <si>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</si>
  <si>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</si>
  <si>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</si>
  <si>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</si>
  <si>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</si>
  <si>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</si>
  <si>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</si>
  <si>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</si>
  <si>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</si>
  <si>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</si>
  <si>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</si>
  <si>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</si>
  <si>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</si>
  <si>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</si>
  <si>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</si>
  <si>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</si>
  <si>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</si>
  <si>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</si>
  <si>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</si>
  <si>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</si>
  <si>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</si>
  <si>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</si>
  <si>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</si>
  <si>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</si>
  <si>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</si>
  <si>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</si>
  <si>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</si>
  <si>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</si>
  <si>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</si>
  <si>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</si>
  <si>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</si>
  <si>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</si>
  <si>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</si>
  <si>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</si>
  <si>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</si>
  <si>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</si>
  <si>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</si>
  <si>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</si>
  <si>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</si>
  <si>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</si>
  <si>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</si>
  <si>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</si>
  <si>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</si>
  <si>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</si>
  <si>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</si>
  <si>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</si>
  <si>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</si>
  <si>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</si>
  <si>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</si>
  <si>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</si>
  <si>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</si>
  <si>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</si>
  <si>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</si>
  <si>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</si>
  <si>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</si>
  <si>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</si>
  <si>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</si>
  <si>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</si>
  <si>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</si>
  <si>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</si>
  <si>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</si>
  <si>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</si>
  <si>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</si>
  <si>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</si>
  <si>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</si>
  <si>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</si>
  <si>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</si>
  <si>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</si>
  <si>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</si>
  <si>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</si>
  <si>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</si>
  <si>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</si>
  <si>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</si>
  <si>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</si>
  <si>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</si>
  <si>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</si>
  <si>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</si>
  <si>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</si>
  <si>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</si>
  <si>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</si>
  <si>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</si>
  <si>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</si>
  <si>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</si>
  <si>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</si>
  <si>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</si>
  <si>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</si>
  <si>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</si>
  <si>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</si>
  <si>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</si>
  <si>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</si>
  <si>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</si>
  <si>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</si>
  <si>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</si>
  <si>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</si>
  <si>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</si>
  <si>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</si>
  <si>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</si>
  <si>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</si>
  <si>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</si>
  <si>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</si>
  <si>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</si>
  <si>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</si>
  <si>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</si>
  <si>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</si>
  <si>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</si>
  <si>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</si>
  <si>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</si>
  <si>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</si>
  <si>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</si>
  <si>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</si>
  <si>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</si>
  <si>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</si>
  <si>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</si>
  <si>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</si>
  <si>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</si>
  <si>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</si>
  <si>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</si>
  <si>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</si>
  <si>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</si>
  <si>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</si>
  <si>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</si>
  <si>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</si>
  <si>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</si>
  <si>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</si>
  <si>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</si>
  <si>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</si>
  <si>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</si>
  <si>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</si>
  <si>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</si>
  <si>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</si>
  <si>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</si>
  <si>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</si>
  <si>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</si>
  <si>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</si>
  <si>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</si>
  <si>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</si>
  <si>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</si>
  <si>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</si>
  <si>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</si>
  <si>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</si>
  <si>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</si>
  <si>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</si>
  <si>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</si>
  <si>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</si>
  <si>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</si>
  <si>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</si>
  <si>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</si>
  <si>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</si>
  <si>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</si>
  <si>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</si>
  <si>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</si>
  <si>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</si>
  <si>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</si>
  <si>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</si>
  <si>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</si>
  <si>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</si>
  <si>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</si>
  <si>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</si>
  <si>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</si>
  <si>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</si>
  <si>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</si>
  <si>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</si>
  <si>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</si>
  <si>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</si>
  <si>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</si>
  <si>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</si>
  <si>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</si>
  <si>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</si>
  <si>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</si>
  <si>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</si>
  <si>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</si>
  <si>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</si>
  <si>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</si>
  <si>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</si>
  <si>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</si>
  <si>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</si>
  <si>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</si>
  <si>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</si>
  <si>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</si>
  <si>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</si>
  <si>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</si>
  <si>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</si>
  <si>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</si>
  <si>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</si>
  <si>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</si>
  <si>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</si>
  <si>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</si>
  <si>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</si>
  <si>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</si>
  <si>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</si>
  <si>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</si>
  <si>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</si>
  <si>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</si>
  <si>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</si>
  <si>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</si>
  <si>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</si>
  <si>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</si>
  <si>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</si>
  <si>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</si>
  <si>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</si>
  <si>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</si>
  <si>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</si>
  <si>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</si>
  <si>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</si>
  <si>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</si>
  <si>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</si>
  <si>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</si>
  <si>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</si>
  <si>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</si>
  <si>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</si>
  <si>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</si>
  <si>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</si>
  <si>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</si>
  <si>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</si>
  <si>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</si>
  <si>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</si>
  <si>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</si>
  <si>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</si>
  <si>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</si>
  <si>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</si>
  <si>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</si>
  <si>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</si>
  <si>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</si>
  <si>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</si>
  <si>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</si>
  <si>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</si>
  <si>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</si>
  <si>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</si>
  <si>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</si>
  <si>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</si>
  <si>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</si>
  <si>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</si>
  <si>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</si>
  <si>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</si>
  <si>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</si>
  <si>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</si>
  <si>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</si>
  <si>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</si>
  <si>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</si>
  <si>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</si>
  <si>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</si>
  <si>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</si>
  <si>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</si>
  <si>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</si>
  <si>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</si>
  <si>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</si>
  <si>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</si>
  <si>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</si>
  <si>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</si>
  <si>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</si>
  <si>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</si>
  <si>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</si>
  <si>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</si>
  <si>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</si>
  <si>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</si>
  <si>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</si>
  <si>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</si>
  <si>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</si>
  <si>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</si>
  <si>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</si>
  <si>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</si>
  <si>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</si>
  <si>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</si>
  <si>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</si>
  <si>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</si>
  <si>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</si>
  <si>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</si>
  <si>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</si>
  <si>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</si>
  <si>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</si>
  <si>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</si>
  <si>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</si>
  <si>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</si>
  <si>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</si>
  <si>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</si>
  <si>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</si>
  <si>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</si>
  <si>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</si>
  <si>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</si>
  <si>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</si>
  <si>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</si>
  <si>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</si>
  <si>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</si>
  <si>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</si>
  <si>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</si>
  <si>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</si>
  <si>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</si>
  <si>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</si>
  <si>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</si>
  <si>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</si>
  <si>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</si>
  <si>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</si>
  <si>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</si>
  <si>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</si>
  <si>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</si>
  <si>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</si>
  <si>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</si>
  <si>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</si>
  <si>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</si>
  <si>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</si>
  <si>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</si>
  <si>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</si>
  <si>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</si>
  <si>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</si>
  <si>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</si>
  <si>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</si>
  <si>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</si>
  <si>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</si>
  <si>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</si>
  <si>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</si>
  <si>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</si>
  <si>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</si>
  <si>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</si>
  <si>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</si>
  <si>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</si>
  <si>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</si>
  <si>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</si>
  <si>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</si>
  <si>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</si>
  <si>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</si>
  <si>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</si>
  <si>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</si>
  <si>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</si>
  <si>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</si>
  <si>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</si>
  <si>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</si>
  <si>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</si>
  <si>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</si>
  <si>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</si>
  <si>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</si>
  <si>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</si>
  <si>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</si>
  <si>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</si>
  <si>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</si>
  <si>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</si>
  <si>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</si>
  <si>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</si>
  <si>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</si>
  <si>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</si>
  <si>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</si>
  <si>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</si>
  <si>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</si>
  <si>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</si>
  <si>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</si>
  <si>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</si>
  <si>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</si>
  <si>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</si>
  <si>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</si>
  <si>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</si>
  <si>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</si>
  <si>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</si>
  <si>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</si>
  <si>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</si>
  <si>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</si>
  <si>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</si>
  <si>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</si>
  <si>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</si>
  <si>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</si>
  <si>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</si>
  <si>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</si>
  <si>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</si>
  <si>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</si>
  <si>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</si>
  <si>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</si>
  <si>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</si>
  <si>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</si>
  <si>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</si>
  <si>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</si>
  <si>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</si>
  <si>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</si>
  <si>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</si>
  <si>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</si>
  <si>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</si>
  <si>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</si>
  <si>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</si>
  <si>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</si>
  <si>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</si>
  <si>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</si>
  <si>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</si>
  <si>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</si>
  <si>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</si>
  <si>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</si>
  <si>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</si>
  <si>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</si>
  <si>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</si>
  <si>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</si>
  <si>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</si>
  <si>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</si>
  <si>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</si>
  <si>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</si>
  <si>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</si>
  <si>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</si>
  <si>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</si>
  <si>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</si>
  <si>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</si>
  <si>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</si>
  <si>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</si>
  <si>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</si>
  <si>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</si>
  <si>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</si>
  <si>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</si>
  <si>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</si>
  <si>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</si>
  <si>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</si>
  <si>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</si>
  <si>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</si>
  <si>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</si>
  <si>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</si>
  <si>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</si>
  <si>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</si>
  <si>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</si>
  <si>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</si>
  <si>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</si>
  <si>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</si>
  <si>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</si>
  <si>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</si>
  <si>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</si>
  <si>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</si>
  <si>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</si>
  <si>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</si>
  <si>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</si>
  <si>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</si>
  <si>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</si>
  <si>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</si>
  <si>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</si>
  <si>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</si>
  <si>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</si>
  <si>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</si>
  <si>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</si>
  <si>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</si>
  <si>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</si>
  <si>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</si>
  <si>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</si>
  <si>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</si>
  <si>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</si>
  <si>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</si>
  <si>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</si>
  <si>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</si>
  <si>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</si>
  <si>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</si>
  <si>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</si>
  <si>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</si>
  <si>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</si>
  <si>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</si>
  <si>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</si>
  <si>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</si>
  <si>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</si>
  <si>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</si>
  <si>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</si>
  <si>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</si>
  <si>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</si>
  <si>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</si>
  <si>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</si>
  <si>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</si>
  <si>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</si>
  <si>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</si>
  <si>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</si>
  <si>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</si>
  <si>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</si>
  <si>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</si>
  <si>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</si>
  <si>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</si>
  <si>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</si>
  <si>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</si>
  <si>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</si>
  <si>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</si>
  <si>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</si>
  <si>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</si>
  <si>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</si>
  <si>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</si>
  <si>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</si>
  <si>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</si>
  <si>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</si>
  <si>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</si>
  <si>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</si>
  <si>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</si>
  <si>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</si>
  <si>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</si>
  <si>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</si>
  <si>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</si>
  <si>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</si>
  <si>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</si>
  <si>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</si>
  <si>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</si>
  <si>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</si>
  <si>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</si>
  <si>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</si>
  <si>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</si>
  <si>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</si>
  <si>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</si>
  <si>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</si>
  <si>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</si>
  <si>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</si>
  <si>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</si>
  <si>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</si>
  <si>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</si>
  <si>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</si>
  <si>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</si>
  <si>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</si>
  <si>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</si>
  <si>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</si>
  <si>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</si>
  <si>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</si>
  <si>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</si>
  <si>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</si>
  <si>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</si>
  <si>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</si>
  <si>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</si>
  <si>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</si>
  <si>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</si>
  <si>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</si>
  <si>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</si>
  <si>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</si>
  <si>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</si>
  <si>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</si>
  <si>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</si>
  <si>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</si>
  <si>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</si>
  <si>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</si>
  <si>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</si>
  <si>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</si>
  <si>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</si>
  <si>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</si>
  <si>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</si>
  <si>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</si>
  <si>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</si>
  <si>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</si>
  <si>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</si>
  <si>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</si>
  <si>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</si>
  <si>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</si>
  <si>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</si>
  <si>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</si>
  <si>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</si>
  <si>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</si>
  <si>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</si>
  <si>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</si>
  <si>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</si>
  <si>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</si>
  <si>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</si>
  <si>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</si>
  <si>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</si>
  <si>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</si>
  <si>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</si>
  <si>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</si>
  <si>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</si>
  <si>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</si>
  <si>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</si>
  <si>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</si>
  <si>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</si>
  <si>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</si>
  <si>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</si>
  <si>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</si>
  <si>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</si>
  <si>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</si>
  <si>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</si>
  <si>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</si>
  <si>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</si>
  <si>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</si>
  <si>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</si>
  <si>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</si>
  <si>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</si>
  <si>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</si>
  <si>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</si>
  <si>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</si>
  <si>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</si>
  <si>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</si>
  <si>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</si>
  <si>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</si>
  <si>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</si>
  <si>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</si>
  <si>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</si>
  <si>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</si>
  <si>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</si>
  <si>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</si>
  <si>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</si>
  <si>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</si>
  <si>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</si>
  <si>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</si>
  <si>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</si>
  <si>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</si>
  <si>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</si>
  <si>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</si>
  <si>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</si>
  <si>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</si>
  <si>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</si>
  <si>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</si>
  <si>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</si>
  <si>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</si>
  <si>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</si>
  <si>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</si>
  <si>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</si>
  <si>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</si>
  <si>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</si>
  <si>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</si>
  <si>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</si>
  <si>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</si>
  <si>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</si>
  <si>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</si>
  <si>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</si>
  <si>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</si>
  <si>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</si>
  <si>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</si>
  <si>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</si>
  <si>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</si>
  <si>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</si>
  <si>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</si>
  <si>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</si>
  <si>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</si>
  <si>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</si>
  <si>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</si>
  <si>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</si>
  <si>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</si>
  <si>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</si>
  <si>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</si>
  <si>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</si>
  <si>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</si>
  <si>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</si>
  <si>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</si>
  <si>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</si>
  <si>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</si>
  <si>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</si>
  <si>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</si>
  <si>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</si>
  <si>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</si>
  <si>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</si>
  <si>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</si>
  <si>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</si>
  <si>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</si>
  <si>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</si>
  <si>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</si>
  <si>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</si>
  <si>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</si>
  <si>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</si>
  <si>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</si>
  <si>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</si>
  <si>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</si>
  <si>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</si>
  <si>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</si>
  <si>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</si>
  <si>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</si>
  <si>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</si>
  <si>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</si>
  <si>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</si>
  <si>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</si>
  <si>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</si>
  <si>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</si>
  <si>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</si>
  <si>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</si>
  <si>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</si>
  <si>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</si>
  <si>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</si>
  <si>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</si>
  <si>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</si>
  <si>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</si>
  <si>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</si>
  <si>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</si>
  <si>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</si>
  <si>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</si>
  <si>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</si>
  <si>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</si>
  <si>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</si>
  <si>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</si>
  <si>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</si>
  <si>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</si>
  <si>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</si>
  <si>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</si>
  <si>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</si>
  <si>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</si>
  <si>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</si>
  <si>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</si>
  <si>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</si>
  <si>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</si>
  <si>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</si>
  <si>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</si>
  <si>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</si>
  <si>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</si>
  <si>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</si>
  <si>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</si>
  <si>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</si>
  <si>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</si>
  <si>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</si>
  <si>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</si>
  <si>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</si>
  <si>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</si>
  <si>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</si>
  <si>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</si>
  <si>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</si>
  <si>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</si>
  <si>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</si>
  <si>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</si>
  <si>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</si>
  <si>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</si>
  <si>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</si>
  <si>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</si>
  <si>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</si>
  <si>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</si>
  <si>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</si>
  <si>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</si>
  <si>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</si>
  <si>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</si>
  <si>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</si>
  <si>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</si>
  <si>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</si>
  <si>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</si>
  <si>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</si>
  <si>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</si>
  <si>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</si>
  <si>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</si>
  <si>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</si>
  <si>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</si>
  <si>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</si>
  <si>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</si>
  <si>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</si>
  <si>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</si>
  <si>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</si>
  <si>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</si>
  <si>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</si>
  <si>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</si>
  <si>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</si>
  <si>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</si>
  <si>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</si>
  <si>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</si>
  <si>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</si>
  <si>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</si>
  <si>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</si>
  <si>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</si>
  <si>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</si>
  <si>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</si>
  <si>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</si>
  <si>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</si>
  <si>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</si>
  <si>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</si>
  <si>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</si>
  <si>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</si>
  <si>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</si>
  <si>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</si>
  <si>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</si>
  <si>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</si>
  <si>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</si>
  <si>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</si>
  <si>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</si>
  <si>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</si>
  <si>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</si>
  <si>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</si>
  <si>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</si>
  <si>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</si>
  <si>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</si>
  <si>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</si>
  <si>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</si>
  <si>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</si>
  <si>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</si>
  <si>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</si>
  <si>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</si>
  <si>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</si>
  <si>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</si>
  <si>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</si>
  <si>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</si>
  <si>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</si>
  <si>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</si>
  <si>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</si>
  <si>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</si>
  <si>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</si>
  <si>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</si>
  <si>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</si>
  <si>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 son razonablemente correctos y responsabilidad del emisor.</t>
  </si>
  <si>
    <t>ASEJ2020-08-11-12-2020-1</t>
  </si>
  <si>
    <t xml:space="preserve"> </t>
  </si>
  <si>
    <t>C. MTRO. ABEL HERNANDEZ MARQUEZ</t>
  </si>
  <si>
    <t>C. L.C.P. MIGUEL ANGEL MOYA ROMO</t>
  </si>
  <si>
    <t>PRESIDENTE MUNICIPAL</t>
  </si>
  <si>
    <t>ENCARGADO DE LA HACIENDA MUNICIPAL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</si>
</sst>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7" fillId="0" borderId="4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4" xfId="0" applyFont="1" applyBorder="1"/>
    <xf numFmtId="4" fontId="5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0" fillId="0" borderId="0" xfId="0" applyFont="1"/>
    <xf numFmtId="0" fontId="11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56"/>
  <sheetViews>
    <sheetView tabSelected="1" topLeftCell="A532" workbookViewId="0">
      <selection activeCell="AR9" sqref="AR9"/>
    </sheetView>
  </sheetViews>
  <sheetFormatPr baseColWidth="10" defaultRowHeight="15"/>
  <cols>
    <col min="1" max="1" width="8.7109375" customWidth="1"/>
    <col min="2" max="49" width="2.7109375" customWidth="1"/>
    <col min="50" max="50" width="19.7109375" customWidth="1"/>
    <col min="51" max="51" width="17.42578125" customWidth="1"/>
  </cols>
  <sheetData>
    <row r="1" spans="1:51" ht="23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1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8.75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8.7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21">
      <c r="A5" s="6" t="s">
        <v>3</v>
      </c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 t="s">
        <v>5</v>
      </c>
      <c r="AY5" s="8" t="s">
        <v>6</v>
      </c>
    </row>
    <row r="6" spans="1:51" ht="18.75">
      <c r="A6" s="9" t="s">
        <v>7</v>
      </c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>
      <c r="A7" s="13" t="s">
        <v>9</v>
      </c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30521618.700000003</v>
      </c>
      <c r="AY7" s="16">
        <f>AY8+AY29+AY35+AY40+AY72+AY81+AY102+AY114</f>
        <v>35417347.710000001</v>
      </c>
    </row>
    <row r="8" spans="1:51">
      <c r="A8" s="13" t="s">
        <v>11</v>
      </c>
      <c r="B8" s="17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10179762.189999999</v>
      </c>
      <c r="AY8" s="18">
        <f>AY9+AY11+AY15+AY16+AY17+AY18+AY19+AY25+AY27</f>
        <v>11155757.279999999</v>
      </c>
    </row>
    <row r="9" spans="1:51">
      <c r="A9" s="13">
        <v>41110</v>
      </c>
      <c r="B9" s="19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0</v>
      </c>
      <c r="AY9" s="20">
        <f>SUM(AY10)</f>
        <v>0</v>
      </c>
    </row>
    <row r="10" spans="1:51">
      <c r="A10" s="21" t="s">
        <v>14</v>
      </c>
      <c r="B10" s="22" t="s">
        <v>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0</v>
      </c>
      <c r="AY10" s="23">
        <v>0</v>
      </c>
    </row>
    <row r="11" spans="1:51">
      <c r="A11" s="13">
        <v>41120</v>
      </c>
      <c r="B11" s="19" t="s">
        <v>16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9976115.459999999</v>
      </c>
      <c r="AY11" s="20">
        <f>SUM(AY12:AY14)</f>
        <v>10844309.99</v>
      </c>
    </row>
    <row r="12" spans="1:51">
      <c r="A12" s="21" t="s">
        <v>17</v>
      </c>
      <c r="B12" s="2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6262948.79</v>
      </c>
      <c r="AY12" s="23">
        <v>6054580.8499999996</v>
      </c>
    </row>
    <row r="13" spans="1:51">
      <c r="A13" s="21" t="s">
        <v>19</v>
      </c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1760841.89</v>
      </c>
      <c r="AY13" s="23">
        <v>3356696.83</v>
      </c>
    </row>
    <row r="14" spans="1:51">
      <c r="A14" s="21" t="s">
        <v>21</v>
      </c>
      <c r="B14" s="22" t="s">
        <v>22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1952324.78</v>
      </c>
      <c r="AY14" s="23">
        <v>1433032.31</v>
      </c>
    </row>
    <row r="15" spans="1:51">
      <c r="A15" s="13" t="s">
        <v>23</v>
      </c>
      <c r="B15" s="19" t="s">
        <v>24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>
      <c r="A16" s="13" t="s">
        <v>25</v>
      </c>
      <c r="B16" s="19" t="s">
        <v>26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>
      <c r="A17" s="13" t="s">
        <v>27</v>
      </c>
      <c r="B17" s="19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>
      <c r="A18" s="13" t="s">
        <v>29</v>
      </c>
      <c r="B18" s="19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>
      <c r="A19" s="13" t="s">
        <v>31</v>
      </c>
      <c r="B19" s="19" t="s">
        <v>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203646.72999999998</v>
      </c>
      <c r="AY19" s="20">
        <f>SUM(AY20:AY24)</f>
        <v>311447.28999999998</v>
      </c>
    </row>
    <row r="20" spans="1:51">
      <c r="A20" s="21" t="s">
        <v>33</v>
      </c>
      <c r="B20" s="22" t="s">
        <v>34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199128.58</v>
      </c>
      <c r="AY20" s="23">
        <v>297958.25</v>
      </c>
    </row>
    <row r="21" spans="1:51">
      <c r="A21" s="21" t="s">
        <v>35</v>
      </c>
      <c r="B21" s="22" t="s">
        <v>36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>
      <c r="A22" s="21" t="s">
        <v>37</v>
      </c>
      <c r="B22" s="22" t="s">
        <v>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0</v>
      </c>
      <c r="AY22" s="23">
        <v>0</v>
      </c>
    </row>
    <row r="23" spans="1:51">
      <c r="A23" s="21" t="s">
        <v>39</v>
      </c>
      <c r="B23" s="22" t="s">
        <v>40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4518.1499999999996</v>
      </c>
      <c r="AY23" s="23">
        <v>13489.04</v>
      </c>
    </row>
    <row r="24" spans="1:51">
      <c r="A24" s="21" t="s">
        <v>41</v>
      </c>
      <c r="B24" s="22" t="s">
        <v>42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0</v>
      </c>
    </row>
    <row r="25" spans="1:51">
      <c r="A25" s="13" t="s">
        <v>43</v>
      </c>
      <c r="B25" s="19" t="s">
        <v>44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>
      <c r="A26" s="21" t="s">
        <v>45</v>
      </c>
      <c r="B26" s="22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>
      <c r="A27" s="13" t="s">
        <v>46</v>
      </c>
      <c r="B27" s="19" t="s">
        <v>47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0</v>
      </c>
      <c r="AY27" s="20">
        <f>SUM(AY28)</f>
        <v>0</v>
      </c>
    </row>
    <row r="28" spans="1:51">
      <c r="A28" s="21" t="s">
        <v>48</v>
      </c>
      <c r="B28" s="22" t="s">
        <v>49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0</v>
      </c>
      <c r="AY28" s="23">
        <v>0</v>
      </c>
    </row>
    <row r="29" spans="1:51">
      <c r="A29" s="13" t="s">
        <v>50</v>
      </c>
      <c r="B29" s="24" t="s">
        <v>51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>
      <c r="A30" s="13" t="s">
        <v>52</v>
      </c>
      <c r="B30" s="19" t="s">
        <v>53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>
      <c r="A31" s="13" t="s">
        <v>54</v>
      </c>
      <c r="B31" s="19" t="s">
        <v>55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>
      <c r="A32" s="13" t="s">
        <v>56</v>
      </c>
      <c r="B32" s="19" t="s">
        <v>57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>
      <c r="A33" s="13" t="s">
        <v>58</v>
      </c>
      <c r="B33" s="19" t="s">
        <v>59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>
      <c r="A34" s="13" t="s">
        <v>60</v>
      </c>
      <c r="B34" s="19" t="s">
        <v>61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>
      <c r="A35" s="13" t="s">
        <v>62</v>
      </c>
      <c r="B35" s="24" t="s">
        <v>63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0</v>
      </c>
      <c r="AY35" s="18">
        <f>AY36+AY38</f>
        <v>0</v>
      </c>
    </row>
    <row r="36" spans="1:51">
      <c r="A36" s="13" t="s">
        <v>64</v>
      </c>
      <c r="B36" s="19" t="s">
        <v>65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0</v>
      </c>
      <c r="AY36" s="20">
        <f>SUM(AY37)</f>
        <v>0</v>
      </c>
    </row>
    <row r="37" spans="1:51">
      <c r="A37" s="21" t="s">
        <v>66</v>
      </c>
      <c r="B37" s="22" t="s">
        <v>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0</v>
      </c>
      <c r="AY37" s="23">
        <v>0</v>
      </c>
    </row>
    <row r="38" spans="1:51">
      <c r="A38" s="13" t="s">
        <v>68</v>
      </c>
      <c r="B38" s="19" t="s">
        <v>69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>
      <c r="A39" s="21" t="s">
        <v>70</v>
      </c>
      <c r="B39" s="22" t="s">
        <v>71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>
      <c r="A40" s="13" t="s">
        <v>72</v>
      </c>
      <c r="B40" s="24" t="s">
        <v>73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19699694.190000001</v>
      </c>
      <c r="AY40" s="18">
        <f>AY41+AY46+AY47+AY62+AY68+AY70</f>
        <v>23361872.020000003</v>
      </c>
    </row>
    <row r="41" spans="1:51">
      <c r="A41" s="13" t="s">
        <v>74</v>
      </c>
      <c r="B41" s="19" t="s">
        <v>75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587702.80000000005</v>
      </c>
      <c r="AY41" s="20">
        <f>SUM(AY42:AY45)</f>
        <v>1269208.1599999999</v>
      </c>
    </row>
    <row r="42" spans="1:51">
      <c r="A42" s="21" t="s">
        <v>76</v>
      </c>
      <c r="B42" s="22" t="s">
        <v>77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116644</v>
      </c>
      <c r="AY42" s="23">
        <v>282603.53999999998</v>
      </c>
    </row>
    <row r="43" spans="1:51">
      <c r="A43" s="21" t="s">
        <v>78</v>
      </c>
      <c r="B43" s="22" t="s">
        <v>79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0</v>
      </c>
      <c r="AY43" s="23">
        <v>0</v>
      </c>
    </row>
    <row r="44" spans="1:51">
      <c r="A44" s="21" t="s">
        <v>80</v>
      </c>
      <c r="B44" s="22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69503.8</v>
      </c>
      <c r="AY44" s="23">
        <v>74283</v>
      </c>
    </row>
    <row r="45" spans="1:51">
      <c r="A45" s="21" t="s">
        <v>82</v>
      </c>
      <c r="B45" s="22" t="s">
        <v>83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401555</v>
      </c>
      <c r="AY45" s="23">
        <v>912321.62</v>
      </c>
    </row>
    <row r="46" spans="1:51">
      <c r="A46" s="13" t="s">
        <v>84</v>
      </c>
      <c r="B46" s="19" t="s">
        <v>85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>
      <c r="A47" s="13" t="s">
        <v>86</v>
      </c>
      <c r="B47" s="19" t="s">
        <v>87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17955210.57</v>
      </c>
      <c r="AY47" s="20">
        <f>SUM(AY48:AY61)</f>
        <v>18054737.810000002</v>
      </c>
    </row>
    <row r="48" spans="1:51">
      <c r="A48" s="21" t="s">
        <v>88</v>
      </c>
      <c r="B48" s="22" t="s">
        <v>89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1034470.37</v>
      </c>
      <c r="AY48" s="23">
        <v>1125574.6000000001</v>
      </c>
    </row>
    <row r="49" spans="1:51">
      <c r="A49" s="21" t="s">
        <v>90</v>
      </c>
      <c r="B49" s="22" t="s">
        <v>91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0</v>
      </c>
      <c r="AY49" s="23">
        <v>7131.37</v>
      </c>
    </row>
    <row r="50" spans="1:51">
      <c r="A50" s="21" t="s">
        <v>92</v>
      </c>
      <c r="B50" s="22" t="s">
        <v>93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42357.919999999998</v>
      </c>
      <c r="AY50" s="23">
        <v>115101.3</v>
      </c>
    </row>
    <row r="51" spans="1:51">
      <c r="A51" s="21" t="s">
        <v>94</v>
      </c>
      <c r="B51" s="22" t="s">
        <v>95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>
      <c r="A52" s="21" t="s">
        <v>96</v>
      </c>
      <c r="B52" s="22" t="s">
        <v>97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92</v>
      </c>
      <c r="AY52" s="23">
        <v>293.51</v>
      </c>
    </row>
    <row r="53" spans="1:51">
      <c r="A53" s="21" t="s">
        <v>98</v>
      </c>
      <c r="B53" s="22" t="s">
        <v>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0</v>
      </c>
      <c r="AY53" s="23">
        <v>0</v>
      </c>
    </row>
    <row r="54" spans="1:51">
      <c r="A54" s="21" t="s">
        <v>100</v>
      </c>
      <c r="B54" s="22" t="s">
        <v>101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18765.23</v>
      </c>
      <c r="AY54" s="23">
        <v>23441.53</v>
      </c>
    </row>
    <row r="55" spans="1:51">
      <c r="A55" s="21" t="s">
        <v>102</v>
      </c>
      <c r="B55" s="22" t="s">
        <v>103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69285</v>
      </c>
      <c r="AY55" s="23">
        <v>102115</v>
      </c>
    </row>
    <row r="56" spans="1:51">
      <c r="A56" s="21" t="s">
        <v>104</v>
      </c>
      <c r="B56" s="22" t="s">
        <v>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0</v>
      </c>
      <c r="AY56" s="23">
        <v>0</v>
      </c>
    </row>
    <row r="57" spans="1:51">
      <c r="A57" s="21" t="s">
        <v>106</v>
      </c>
      <c r="B57" s="22" t="s">
        <v>107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14521848.42</v>
      </c>
      <c r="AY57" s="23">
        <v>13556505.050000001</v>
      </c>
    </row>
    <row r="58" spans="1:51">
      <c r="A58" s="21" t="s">
        <v>108</v>
      </c>
      <c r="B58" s="22" t="s">
        <v>109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1677651.22</v>
      </c>
      <c r="AY58" s="23">
        <v>2317339.5099999998</v>
      </c>
    </row>
    <row r="59" spans="1:51">
      <c r="A59" s="21" t="s">
        <v>110</v>
      </c>
      <c r="B59" s="22" t="s">
        <v>111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27074</v>
      </c>
      <c r="AY59" s="23">
        <v>33068.22</v>
      </c>
    </row>
    <row r="60" spans="1:51">
      <c r="A60" s="21" t="s">
        <v>112</v>
      </c>
      <c r="B60" s="22" t="s">
        <v>113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424894.55</v>
      </c>
      <c r="AY60" s="23">
        <v>542877.35</v>
      </c>
    </row>
    <row r="61" spans="1:51">
      <c r="A61" s="21" t="s">
        <v>114</v>
      </c>
      <c r="B61" s="22" t="s">
        <v>115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138771.85999999999</v>
      </c>
      <c r="AY61" s="23">
        <v>231290.37</v>
      </c>
    </row>
    <row r="62" spans="1:51">
      <c r="A62" s="13" t="s">
        <v>116</v>
      </c>
      <c r="B62" s="19" t="s">
        <v>117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1156780.82</v>
      </c>
      <c r="AY62" s="20">
        <f>SUM(AY63:AY67)</f>
        <v>4037926.05</v>
      </c>
    </row>
    <row r="63" spans="1:51">
      <c r="A63" s="21" t="s">
        <v>118</v>
      </c>
      <c r="B63" s="22" t="s">
        <v>34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502888.21</v>
      </c>
      <c r="AY63" s="23">
        <v>923131.22</v>
      </c>
    </row>
    <row r="64" spans="1:51">
      <c r="A64" s="21" t="s">
        <v>119</v>
      </c>
      <c r="B64" s="22" t="s">
        <v>36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>
      <c r="A65" s="21" t="s">
        <v>120</v>
      </c>
      <c r="B65" s="22" t="s">
        <v>38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0</v>
      </c>
      <c r="AY65" s="23">
        <v>0</v>
      </c>
    </row>
    <row r="66" spans="1:51">
      <c r="A66" s="21" t="s">
        <v>121</v>
      </c>
      <c r="B66" s="22" t="s">
        <v>40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590.53</v>
      </c>
      <c r="AY66" s="23">
        <v>0</v>
      </c>
    </row>
    <row r="67" spans="1:51">
      <c r="A67" s="21" t="s">
        <v>122</v>
      </c>
      <c r="B67" s="22" t="s">
        <v>42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653302.07999999996</v>
      </c>
      <c r="AY67" s="23">
        <v>3114794.83</v>
      </c>
    </row>
    <row r="68" spans="1:51">
      <c r="A68" s="13" t="s">
        <v>123</v>
      </c>
      <c r="B68" s="19" t="s">
        <v>124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>
      <c r="A69" s="21" t="s">
        <v>125</v>
      </c>
      <c r="B69" s="22" t="s">
        <v>126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>
      <c r="A70" s="13" t="s">
        <v>127</v>
      </c>
      <c r="B70" s="19" t="s">
        <v>128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0</v>
      </c>
      <c r="AY70" s="20">
        <f>SUM(AY71)</f>
        <v>0</v>
      </c>
    </row>
    <row r="71" spans="1:51">
      <c r="A71" s="21" t="s">
        <v>129</v>
      </c>
      <c r="B71" s="22" t="s">
        <v>130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0</v>
      </c>
      <c r="AY71" s="23">
        <v>0</v>
      </c>
    </row>
    <row r="72" spans="1:51">
      <c r="A72" s="13" t="s">
        <v>131</v>
      </c>
      <c r="B72" s="24" t="s">
        <v>132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593546.23</v>
      </c>
      <c r="AY72" s="18">
        <f>AY73+AY76+AY77+AY78+AY80</f>
        <v>761146.19</v>
      </c>
    </row>
    <row r="73" spans="1:51">
      <c r="A73" s="13" t="s">
        <v>133</v>
      </c>
      <c r="B73" s="19" t="s">
        <v>134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593546.23</v>
      </c>
      <c r="AY73" s="20">
        <f>SUM(AY74:AY75)</f>
        <v>761146.19</v>
      </c>
    </row>
    <row r="74" spans="1:51">
      <c r="A74" s="21" t="s">
        <v>135</v>
      </c>
      <c r="B74" s="22" t="s">
        <v>136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0</v>
      </c>
      <c r="AY74" s="23">
        <v>0</v>
      </c>
    </row>
    <row r="75" spans="1:51">
      <c r="A75" s="21" t="s">
        <v>137</v>
      </c>
      <c r="B75" s="22" t="s">
        <v>138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593546.23</v>
      </c>
      <c r="AY75" s="23">
        <v>761146.19</v>
      </c>
    </row>
    <row r="76" spans="1:51">
      <c r="A76" s="13" t="s">
        <v>139</v>
      </c>
      <c r="B76" s="19" t="s">
        <v>140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>
      <c r="A77" s="13" t="s">
        <v>141</v>
      </c>
      <c r="B77" s="19" t="s">
        <v>142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>
      <c r="A78" s="13" t="s">
        <v>143</v>
      </c>
      <c r="B78" s="19" t="s">
        <v>144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>
      <c r="A79" s="21" t="s">
        <v>145</v>
      </c>
      <c r="B79" s="26" t="s">
        <v>146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>
      <c r="A80" s="13" t="s">
        <v>147</v>
      </c>
      <c r="B80" s="19" t="s">
        <v>148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>
      <c r="A81" s="13" t="s">
        <v>149</v>
      </c>
      <c r="B81" s="24" t="s">
        <v>150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48616.09</v>
      </c>
      <c r="AY81" s="18">
        <f>AY82+AY83+AY85+AY87+AY89+AY91+AY93+AY94+AY100</f>
        <v>138572.22</v>
      </c>
    </row>
    <row r="82" spans="1:51">
      <c r="A82" s="13" t="s">
        <v>151</v>
      </c>
      <c r="B82" s="19" t="s">
        <v>152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>
      <c r="A83" s="13" t="s">
        <v>153</v>
      </c>
      <c r="B83" s="19" t="s">
        <v>154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0</v>
      </c>
      <c r="AY83" s="20">
        <f>SUM(AY84)</f>
        <v>1012.71</v>
      </c>
    </row>
    <row r="84" spans="1:51">
      <c r="A84" s="21" t="s">
        <v>155</v>
      </c>
      <c r="B84" s="26" t="s">
        <v>38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0</v>
      </c>
      <c r="AY84" s="23">
        <v>1012.71</v>
      </c>
    </row>
    <row r="85" spans="1:51">
      <c r="A85" s="13" t="s">
        <v>156</v>
      </c>
      <c r="B85" s="19" t="s">
        <v>157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>
      <c r="A86" s="21" t="s">
        <v>158</v>
      </c>
      <c r="B86" s="26" t="s">
        <v>159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>
      <c r="A87" s="13" t="s">
        <v>160</v>
      </c>
      <c r="B87" s="19" t="s">
        <v>161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0</v>
      </c>
      <c r="AY87" s="20">
        <f>SUM(AY88)</f>
        <v>7968</v>
      </c>
    </row>
    <row r="88" spans="1:51">
      <c r="A88" s="21" t="s">
        <v>162</v>
      </c>
      <c r="B88" s="26" t="s">
        <v>163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0</v>
      </c>
      <c r="AY88" s="23">
        <v>7968</v>
      </c>
    </row>
    <row r="89" spans="1:51">
      <c r="A89" s="13" t="s">
        <v>164</v>
      </c>
      <c r="B89" s="19" t="s">
        <v>165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>
      <c r="A90" s="21" t="s">
        <v>162</v>
      </c>
      <c r="B90" s="26" t="s">
        <v>166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>
      <c r="A91" s="13" t="s">
        <v>167</v>
      </c>
      <c r="B91" s="19" t="s">
        <v>168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>
      <c r="A92" s="21" t="s">
        <v>162</v>
      </c>
      <c r="B92" s="26" t="s">
        <v>169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>
      <c r="A93" s="13" t="s">
        <v>170</v>
      </c>
      <c r="B93" s="19" t="s">
        <v>171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>
      <c r="A94" s="13" t="s">
        <v>172</v>
      </c>
      <c r="B94" s="19" t="s">
        <v>173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48616.09</v>
      </c>
      <c r="AY94" s="20">
        <f>SUM(AY95:AY99)</f>
        <v>129591.51000000001</v>
      </c>
    </row>
    <row r="95" spans="1:51">
      <c r="A95" s="21" t="s">
        <v>174</v>
      </c>
      <c r="B95" s="26" t="s">
        <v>34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18629.52</v>
      </c>
    </row>
    <row r="96" spans="1:51">
      <c r="A96" s="21" t="s">
        <v>175</v>
      </c>
      <c r="B96" s="26" t="s">
        <v>36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>
      <c r="A97" s="21" t="s">
        <v>176</v>
      </c>
      <c r="B97" s="26" t="s">
        <v>38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>
      <c r="A98" s="21" t="s">
        <v>177</v>
      </c>
      <c r="B98" s="26" t="s">
        <v>40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>
      <c r="A99" s="21" t="s">
        <v>178</v>
      </c>
      <c r="B99" s="26" t="s">
        <v>42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48616.09</v>
      </c>
      <c r="AY99" s="23">
        <v>110961.99</v>
      </c>
    </row>
    <row r="100" spans="1:51">
      <c r="A100" s="13" t="s">
        <v>179</v>
      </c>
      <c r="B100" s="19" t="s">
        <v>180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0</v>
      </c>
      <c r="AY100" s="20">
        <f>SUM(AY101)</f>
        <v>0</v>
      </c>
    </row>
    <row r="101" spans="1:51">
      <c r="A101" s="21" t="s">
        <v>181</v>
      </c>
      <c r="B101" s="26" t="s">
        <v>182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0</v>
      </c>
      <c r="AY101" s="23">
        <v>0</v>
      </c>
    </row>
    <row r="102" spans="1:51">
      <c r="A102" s="13" t="s">
        <v>183</v>
      </c>
      <c r="B102" s="24" t="s">
        <v>184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>
      <c r="A103" s="13" t="s">
        <v>185</v>
      </c>
      <c r="B103" s="19" t="s">
        <v>186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>
      <c r="A104" s="21" t="s">
        <v>187</v>
      </c>
      <c r="B104" s="22" t="s">
        <v>188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>
      <c r="A105" s="13" t="s">
        <v>189</v>
      </c>
      <c r="B105" s="19" t="s">
        <v>190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>
      <c r="A106" s="13" t="s">
        <v>191</v>
      </c>
      <c r="B106" s="19" t="s">
        <v>192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>
      <c r="A107" s="21" t="s">
        <v>193</v>
      </c>
      <c r="B107" s="22" t="s">
        <v>194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>
      <c r="A108" s="13" t="s">
        <v>195</v>
      </c>
      <c r="B108" s="19" t="s">
        <v>196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>
      <c r="A109" s="13" t="s">
        <v>197</v>
      </c>
      <c r="B109" s="19" t="s">
        <v>198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>
      <c r="A110" s="21" t="s">
        <v>199</v>
      </c>
      <c r="B110" s="19" t="s">
        <v>200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>
      <c r="A111" s="13" t="s">
        <v>201</v>
      </c>
      <c r="B111" s="19" t="s">
        <v>202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>
      <c r="A112" s="21" t="s">
        <v>203</v>
      </c>
      <c r="B112" s="22" t="s">
        <v>204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>
      <c r="A113" s="13" t="s">
        <v>205</v>
      </c>
      <c r="B113" s="19" t="s">
        <v>206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>
      <c r="A114" s="13" t="s">
        <v>207</v>
      </c>
      <c r="B114" s="24" t="s">
        <v>208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>
      <c r="A115" s="13" t="s">
        <v>209</v>
      </c>
      <c r="B115" s="19" t="s">
        <v>210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>
      <c r="A116" s="13" t="s">
        <v>211</v>
      </c>
      <c r="B116" s="19" t="s">
        <v>212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>
      <c r="A117" s="13" t="s">
        <v>213</v>
      </c>
      <c r="B117" s="27" t="s">
        <v>214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95013812.889999986</v>
      </c>
      <c r="AY117" s="16">
        <f>AY118+AY149</f>
        <v>136486779.91999996</v>
      </c>
    </row>
    <row r="118" spans="1:51">
      <c r="A118" s="13" t="s">
        <v>215</v>
      </c>
      <c r="B118" s="24" t="s">
        <v>216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95013812.889999986</v>
      </c>
      <c r="AY118" s="18">
        <f>AY119+AY132+AY135+AY140+AY146</f>
        <v>136486779.91999996</v>
      </c>
    </row>
    <row r="119" spans="1:51">
      <c r="A119" s="13" t="s">
        <v>217</v>
      </c>
      <c r="B119" s="19" t="s">
        <v>218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54061591.879999995</v>
      </c>
      <c r="AY119" s="20">
        <f>SUM(AY120:AY131)</f>
        <v>81544783.939999983</v>
      </c>
    </row>
    <row r="120" spans="1:51">
      <c r="A120" s="21" t="s">
        <v>219</v>
      </c>
      <c r="B120" s="22" t="s">
        <v>220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37972764.219999999</v>
      </c>
      <c r="AY120" s="23">
        <v>49491323.740000002</v>
      </c>
    </row>
    <row r="121" spans="1:51">
      <c r="A121" s="21" t="s">
        <v>221</v>
      </c>
      <c r="B121" s="22" t="s">
        <v>222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7926455.1399999997</v>
      </c>
      <c r="AY121" s="23">
        <v>17002280.420000002</v>
      </c>
    </row>
    <row r="122" spans="1:51">
      <c r="A122" s="21" t="s">
        <v>223</v>
      </c>
      <c r="B122" s="22" t="s">
        <v>224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1843841.11</v>
      </c>
      <c r="AY122" s="23">
        <v>2602230.5</v>
      </c>
    </row>
    <row r="123" spans="1:51">
      <c r="A123" s="21" t="s">
        <v>225</v>
      </c>
      <c r="B123" s="22" t="s">
        <v>226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0</v>
      </c>
      <c r="AY123" s="23">
        <v>0</v>
      </c>
    </row>
    <row r="124" spans="1:51">
      <c r="A124" s="21" t="s">
        <v>227</v>
      </c>
      <c r="B124" s="22" t="s">
        <v>228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>
      <c r="A125" s="21" t="s">
        <v>229</v>
      </c>
      <c r="B125" s="22" t="s">
        <v>230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945929.11</v>
      </c>
      <c r="AY125" s="23">
        <v>1760860.66</v>
      </c>
    </row>
    <row r="126" spans="1:51">
      <c r="A126" s="21" t="s">
        <v>231</v>
      </c>
      <c r="B126" s="22" t="s">
        <v>232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>
      <c r="A127" s="21" t="s">
        <v>233</v>
      </c>
      <c r="B127" s="22" t="s">
        <v>234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>
      <c r="A128" s="21" t="s">
        <v>235</v>
      </c>
      <c r="B128" s="22" t="s">
        <v>236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1117201.3</v>
      </c>
      <c r="AY128" s="23">
        <v>1995339.82</v>
      </c>
    </row>
    <row r="129" spans="1:51">
      <c r="A129" s="21" t="s">
        <v>237</v>
      </c>
      <c r="B129" s="22" t="s">
        <v>238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3554075</v>
      </c>
      <c r="AY129" s="23">
        <v>7636671</v>
      </c>
    </row>
    <row r="130" spans="1:51">
      <c r="A130" s="21" t="s">
        <v>239</v>
      </c>
      <c r="B130" s="22" t="s">
        <v>240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>
      <c r="A131" s="21" t="s">
        <v>241</v>
      </c>
      <c r="B131" s="22" t="s">
        <v>242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701326</v>
      </c>
      <c r="AY131" s="23">
        <v>1056077.8</v>
      </c>
    </row>
    <row r="132" spans="1:51">
      <c r="A132" s="13" t="s">
        <v>243</v>
      </c>
      <c r="B132" s="19" t="s">
        <v>244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40062939.289999999</v>
      </c>
      <c r="AY132" s="20">
        <f>SUM(AY133:AY134)</f>
        <v>52427809.25</v>
      </c>
    </row>
    <row r="133" spans="1:51">
      <c r="A133" s="21" t="s">
        <v>245</v>
      </c>
      <c r="B133" s="22" t="s">
        <v>246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20299253.329999998</v>
      </c>
      <c r="AY133" s="23">
        <v>23694938.510000002</v>
      </c>
    </row>
    <row r="134" spans="1:51">
      <c r="A134" s="21" t="s">
        <v>247</v>
      </c>
      <c r="B134" s="22" t="s">
        <v>248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19763685.960000001</v>
      </c>
      <c r="AY134" s="23">
        <v>28732870.739999998</v>
      </c>
    </row>
    <row r="135" spans="1:51">
      <c r="A135" s="13" t="s">
        <v>249</v>
      </c>
      <c r="B135" s="19" t="s">
        <v>250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0</v>
      </c>
      <c r="AY135" s="20">
        <f>SUM(AY136:AY139)</f>
        <v>964312.03</v>
      </c>
    </row>
    <row r="136" spans="1:51">
      <c r="A136" s="21" t="s">
        <v>251</v>
      </c>
      <c r="B136" s="22" t="s">
        <v>252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>
      <c r="A137" s="21" t="s">
        <v>253</v>
      </c>
      <c r="B137" s="22" t="s">
        <v>254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>
      <c r="A138" s="21" t="s">
        <v>255</v>
      </c>
      <c r="B138" s="22" t="s">
        <v>256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>
      <c r="A139" s="21" t="s">
        <v>257</v>
      </c>
      <c r="B139" s="22" t="s">
        <v>258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0</v>
      </c>
      <c r="AY139" s="23">
        <v>964312.03</v>
      </c>
    </row>
    <row r="140" spans="1:51">
      <c r="A140" s="13" t="s">
        <v>259</v>
      </c>
      <c r="B140" s="19" t="s">
        <v>260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889281.72</v>
      </c>
      <c r="AY140" s="20">
        <f>SUM(AY141:AY145)</f>
        <v>1549874.7</v>
      </c>
    </row>
    <row r="141" spans="1:51">
      <c r="A141" s="21" t="s">
        <v>261</v>
      </c>
      <c r="B141" s="22" t="s">
        <v>262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1240.71</v>
      </c>
      <c r="AY141" s="23">
        <v>1419.49</v>
      </c>
    </row>
    <row r="142" spans="1:51">
      <c r="A142" s="21" t="s">
        <v>263</v>
      </c>
      <c r="B142" s="22" t="s">
        <v>264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182785.12</v>
      </c>
      <c r="AY142" s="23">
        <v>270695.52</v>
      </c>
    </row>
    <row r="143" spans="1:51">
      <c r="A143" s="21" t="s">
        <v>265</v>
      </c>
      <c r="B143" s="22" t="s">
        <v>266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705255.89</v>
      </c>
      <c r="AY143" s="23">
        <v>1277759.69</v>
      </c>
    </row>
    <row r="144" spans="1:51">
      <c r="A144" s="21" t="s">
        <v>267</v>
      </c>
      <c r="B144" s="22" t="s">
        <v>268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>
      <c r="A145" s="21" t="s">
        <v>269</v>
      </c>
      <c r="B145" s="22" t="s">
        <v>270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0</v>
      </c>
      <c r="AY145" s="23">
        <v>0</v>
      </c>
    </row>
    <row r="146" spans="1:51">
      <c r="A146" s="13" t="s">
        <v>271</v>
      </c>
      <c r="B146" s="19" t="s">
        <v>272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>
      <c r="A147" s="13" t="s">
        <v>273</v>
      </c>
      <c r="B147" s="22" t="s">
        <v>274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>
      <c r="A148" s="13" t="s">
        <v>275</v>
      </c>
      <c r="B148" s="22" t="s">
        <v>276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>
      <c r="A149" s="13" t="s">
        <v>277</v>
      </c>
      <c r="B149" s="24" t="s">
        <v>278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0</v>
      </c>
      <c r="AY149" s="18">
        <f>AY150+AY152+AY153+AY155+AY156+AY158+AY159</f>
        <v>0</v>
      </c>
    </row>
    <row r="150" spans="1:51">
      <c r="A150" s="13" t="s">
        <v>279</v>
      </c>
      <c r="B150" s="19" t="s">
        <v>280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>
      <c r="A151" s="21" t="s">
        <v>281</v>
      </c>
      <c r="B151" s="22" t="s">
        <v>282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>
      <c r="A152" s="13" t="s">
        <v>283</v>
      </c>
      <c r="B152" s="19" t="s">
        <v>284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>
      <c r="A153" s="13" t="s">
        <v>285</v>
      </c>
      <c r="B153" s="19" t="s">
        <v>286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0</v>
      </c>
      <c r="AY153" s="20">
        <f>SUM(AY154)</f>
        <v>0</v>
      </c>
    </row>
    <row r="154" spans="1:51">
      <c r="A154" s="21" t="s">
        <v>287</v>
      </c>
      <c r="B154" s="22" t="s">
        <v>288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0</v>
      </c>
      <c r="AY154" s="23">
        <v>0</v>
      </c>
    </row>
    <row r="155" spans="1:51">
      <c r="A155" s="13" t="s">
        <v>289</v>
      </c>
      <c r="B155" s="19" t="s">
        <v>290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>
      <c r="A156" s="13" t="s">
        <v>291</v>
      </c>
      <c r="B156" s="19" t="s">
        <v>292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>
      <c r="A157" s="21" t="s">
        <v>293</v>
      </c>
      <c r="B157" s="22" t="s">
        <v>294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>
      <c r="A158" s="13" t="s">
        <v>295</v>
      </c>
      <c r="B158" s="19" t="s">
        <v>296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>
      <c r="A159" s="13" t="s">
        <v>297</v>
      </c>
      <c r="B159" s="19" t="s">
        <v>298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>
      <c r="A160" s="21" t="s">
        <v>299</v>
      </c>
      <c r="B160" s="22" t="s">
        <v>300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1" ht="15.75">
      <c r="A161" s="13" t="s">
        <v>301</v>
      </c>
      <c r="B161" s="27" t="s">
        <v>302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0</v>
      </c>
      <c r="AY161" s="16">
        <f>AY162+AY165+AY171+AY173+AY175</f>
        <v>0</v>
      </c>
    </row>
    <row r="162" spans="1:51">
      <c r="A162" s="13" t="s">
        <v>303</v>
      </c>
      <c r="B162" s="24" t="s">
        <v>304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0</v>
      </c>
      <c r="AY162" s="18">
        <f>SUM(AY163:AY164)</f>
        <v>0</v>
      </c>
    </row>
    <row r="163" spans="1:51">
      <c r="A163" s="13" t="s">
        <v>305</v>
      </c>
      <c r="B163" s="19" t="s">
        <v>306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</row>
    <row r="164" spans="1:51">
      <c r="A164" s="13" t="s">
        <v>307</v>
      </c>
      <c r="B164" s="19" t="s">
        <v>308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0</v>
      </c>
      <c r="AY164" s="20">
        <v>0</v>
      </c>
    </row>
    <row r="165" spans="1:51">
      <c r="A165" s="13" t="s">
        <v>309</v>
      </c>
      <c r="B165" s="24" t="s">
        <v>310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</row>
    <row r="166" spans="1:51">
      <c r="A166" s="13" t="s">
        <v>311</v>
      </c>
      <c r="B166" s="19" t="s">
        <v>312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</row>
    <row r="167" spans="1:51">
      <c r="A167" s="13" t="s">
        <v>313</v>
      </c>
      <c r="B167" s="19" t="s">
        <v>314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</row>
    <row r="168" spans="1:51">
      <c r="A168" s="13" t="s">
        <v>315</v>
      </c>
      <c r="B168" s="19" t="s">
        <v>316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</row>
    <row r="169" spans="1:51">
      <c r="A169" s="13" t="s">
        <v>317</v>
      </c>
      <c r="B169" s="19" t="s">
        <v>318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</row>
    <row r="170" spans="1:51">
      <c r="A170" s="13" t="s">
        <v>319</v>
      </c>
      <c r="B170" s="19" t="s">
        <v>320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</row>
    <row r="171" spans="1:51">
      <c r="A171" s="13" t="s">
        <v>321</v>
      </c>
      <c r="B171" s="24" t="s">
        <v>322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</row>
    <row r="172" spans="1:51">
      <c r="A172" s="13" t="s">
        <v>323</v>
      </c>
      <c r="B172" s="19" t="s">
        <v>324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</row>
    <row r="173" spans="1:51">
      <c r="A173" s="13" t="s">
        <v>325</v>
      </c>
      <c r="B173" s="24" t="s">
        <v>326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</row>
    <row r="174" spans="1:51">
      <c r="A174" s="13" t="s">
        <v>327</v>
      </c>
      <c r="B174" s="19" t="s">
        <v>328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</row>
    <row r="175" spans="1:51">
      <c r="A175" s="13" t="s">
        <v>329</v>
      </c>
      <c r="B175" s="24" t="s">
        <v>330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</row>
    <row r="176" spans="1:51">
      <c r="A176" s="13" t="s">
        <v>331</v>
      </c>
      <c r="B176" s="19" t="s">
        <v>332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</row>
    <row r="177" spans="1:51">
      <c r="A177" s="13" t="s">
        <v>333</v>
      </c>
      <c r="B177" s="19" t="s">
        <v>334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</row>
    <row r="178" spans="1:51">
      <c r="A178" s="13" t="s">
        <v>335</v>
      </c>
      <c r="B178" s="19" t="s">
        <v>336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</row>
    <row r="179" spans="1:51">
      <c r="A179" s="13" t="s">
        <v>337</v>
      </c>
      <c r="B179" s="19" t="s">
        <v>338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</row>
    <row r="180" spans="1:51">
      <c r="A180" s="13" t="s">
        <v>339</v>
      </c>
      <c r="B180" s="19" t="s">
        <v>340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</row>
    <row r="181" spans="1:51">
      <c r="A181" s="13" t="s">
        <v>341</v>
      </c>
      <c r="B181" s="19" t="s">
        <v>342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</row>
    <row r="182" spans="1:51">
      <c r="A182" s="13" t="s">
        <v>343</v>
      </c>
      <c r="B182" s="19" t="s">
        <v>344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</row>
    <row r="183" spans="1:51">
      <c r="A183" s="13" t="s">
        <v>345</v>
      </c>
      <c r="B183" s="19" t="s">
        <v>346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8">
        <v>0</v>
      </c>
      <c r="AY183" s="28">
        <v>0</v>
      </c>
    </row>
    <row r="184" spans="1:51" ht="15.75">
      <c r="A184" s="21"/>
      <c r="B184" s="29" t="s">
        <v>347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30">
        <f>AX7+AX117+AX161</f>
        <v>125535431.58999999</v>
      </c>
      <c r="AY184" s="30">
        <f>AY7+AY117+AY161</f>
        <v>171904127.62999997</v>
      </c>
    </row>
    <row r="185" spans="1:51" ht="18.75">
      <c r="A185" s="13" t="s">
        <v>348</v>
      </c>
      <c r="B185" s="31" t="s">
        <v>349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1" ht="15.75">
      <c r="A186" s="13" t="s">
        <v>350</v>
      </c>
      <c r="B186" s="27" t="s">
        <v>351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80204259.469999999</v>
      </c>
      <c r="AY186" s="16">
        <f>AY187+AY222+AY287</f>
        <v>136346142.12</v>
      </c>
    </row>
    <row r="187" spans="1:51">
      <c r="A187" s="13" t="s">
        <v>352</v>
      </c>
      <c r="B187" s="24" t="s">
        <v>353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45017263.619999997</v>
      </c>
      <c r="AY187" s="18">
        <f>AY188+AY193+AY198+AY207+AY212+AY219</f>
        <v>72114054.689999998</v>
      </c>
    </row>
    <row r="188" spans="1:51">
      <c r="A188" s="13" t="s">
        <v>354</v>
      </c>
      <c r="B188" s="19" t="s">
        <v>355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31226578</v>
      </c>
      <c r="AY188" s="20">
        <f>SUM(AY189:AY192)</f>
        <v>46135960</v>
      </c>
    </row>
    <row r="189" spans="1:51">
      <c r="A189" s="21" t="s">
        <v>356</v>
      </c>
      <c r="B189" s="22" t="s">
        <v>357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1996512</v>
      </c>
      <c r="AY189" s="23">
        <v>2994768</v>
      </c>
    </row>
    <row r="190" spans="1:51">
      <c r="A190" s="21" t="s">
        <v>358</v>
      </c>
      <c r="B190" s="22" t="s">
        <v>359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1">
      <c r="A191" s="21" t="s">
        <v>360</v>
      </c>
      <c r="B191" s="22" t="s">
        <v>361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29230066</v>
      </c>
      <c r="AY191" s="23">
        <v>43141192</v>
      </c>
    </row>
    <row r="192" spans="1:51">
      <c r="A192" s="21" t="s">
        <v>362</v>
      </c>
      <c r="B192" s="22" t="s">
        <v>363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>
      <c r="A193" s="13" t="s">
        <v>364</v>
      </c>
      <c r="B193" s="19" t="s">
        <v>365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8940760</v>
      </c>
      <c r="AY193" s="20">
        <f>SUM(AY194:AY197)</f>
        <v>10446270</v>
      </c>
    </row>
    <row r="194" spans="1:51">
      <c r="A194" s="21" t="s">
        <v>366</v>
      </c>
      <c r="B194" s="22" t="s">
        <v>367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0</v>
      </c>
      <c r="AY194" s="23">
        <v>0</v>
      </c>
    </row>
    <row r="195" spans="1:51">
      <c r="A195" s="21" t="s">
        <v>368</v>
      </c>
      <c r="B195" s="22" t="s">
        <v>369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8940760</v>
      </c>
      <c r="AY195" s="23">
        <v>10446270</v>
      </c>
    </row>
    <row r="196" spans="1:51">
      <c r="A196" s="21" t="s">
        <v>370</v>
      </c>
      <c r="B196" s="22" t="s">
        <v>371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>
      <c r="A197" s="21" t="s">
        <v>372</v>
      </c>
      <c r="B197" s="22" t="s">
        <v>373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>
      <c r="A198" s="13" t="s">
        <v>374</v>
      </c>
      <c r="B198" s="19" t="s">
        <v>375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1905010</v>
      </c>
      <c r="AY198" s="20">
        <f>SUM(AY199:AY206)</f>
        <v>11965599.390000001</v>
      </c>
    </row>
    <row r="199" spans="1:51">
      <c r="A199" s="21" t="s">
        <v>376</v>
      </c>
      <c r="B199" s="22" t="s">
        <v>377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0</v>
      </c>
      <c r="AY199" s="23">
        <v>0</v>
      </c>
    </row>
    <row r="200" spans="1:51">
      <c r="A200" s="21" t="s">
        <v>378</v>
      </c>
      <c r="B200" s="22" t="s">
        <v>379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613527</v>
      </c>
      <c r="AY200" s="23">
        <v>9844871</v>
      </c>
    </row>
    <row r="201" spans="1:51">
      <c r="A201" s="21" t="s">
        <v>380</v>
      </c>
      <c r="B201" s="22" t="s">
        <v>381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1291483</v>
      </c>
      <c r="AY201" s="23">
        <v>2120728.39</v>
      </c>
    </row>
    <row r="202" spans="1:51">
      <c r="A202" s="21" t="s">
        <v>382</v>
      </c>
      <c r="B202" s="22" t="s">
        <v>383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>
      <c r="A203" s="21" t="s">
        <v>384</v>
      </c>
      <c r="B203" s="22" t="s">
        <v>385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>
      <c r="A204" s="21" t="s">
        <v>386</v>
      </c>
      <c r="B204" s="22" t="s">
        <v>387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>
      <c r="A205" s="21" t="s">
        <v>388</v>
      </c>
      <c r="B205" s="22" t="s">
        <v>389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>
      <c r="A206" s="21" t="s">
        <v>390</v>
      </c>
      <c r="B206" s="22" t="s">
        <v>391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>
      <c r="A207" s="13" t="s">
        <v>392</v>
      </c>
      <c r="B207" s="19" t="s">
        <v>393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1760906.1099999999</v>
      </c>
      <c r="AY207" s="20">
        <f>SUM(AY208:AY211)</f>
        <v>2094220.42</v>
      </c>
    </row>
    <row r="208" spans="1:51">
      <c r="A208" s="21" t="s">
        <v>394</v>
      </c>
      <c r="B208" s="22" t="s">
        <v>395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945187.93</v>
      </c>
      <c r="AY208" s="23">
        <v>1444177</v>
      </c>
    </row>
    <row r="209" spans="1:51">
      <c r="A209" s="21" t="s">
        <v>396</v>
      </c>
      <c r="B209" s="22" t="s">
        <v>397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>
      <c r="A210" s="21" t="s">
        <v>398</v>
      </c>
      <c r="B210" s="22" t="s">
        <v>399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411721.58</v>
      </c>
      <c r="AY210" s="23">
        <v>650043.42000000004</v>
      </c>
    </row>
    <row r="211" spans="1:51">
      <c r="A211" s="21" t="s">
        <v>400</v>
      </c>
      <c r="B211" s="22" t="s">
        <v>401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403996.6</v>
      </c>
      <c r="AY211" s="23">
        <v>0</v>
      </c>
    </row>
    <row r="212" spans="1:51">
      <c r="A212" s="13" t="s">
        <v>402</v>
      </c>
      <c r="B212" s="19" t="s">
        <v>403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1184009.51</v>
      </c>
      <c r="AY212" s="20">
        <f>SUM(AY213:AY218)</f>
        <v>1472004.88</v>
      </c>
    </row>
    <row r="213" spans="1:51">
      <c r="A213" s="21" t="s">
        <v>404</v>
      </c>
      <c r="B213" s="22" t="s">
        <v>405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>
      <c r="A214" s="21" t="s">
        <v>406</v>
      </c>
      <c r="B214" s="22" t="s">
        <v>159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475221.94</v>
      </c>
      <c r="AY214" s="23">
        <v>463722.43</v>
      </c>
    </row>
    <row r="215" spans="1:51">
      <c r="A215" s="21" t="s">
        <v>407</v>
      </c>
      <c r="B215" s="22" t="s">
        <v>408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0</v>
      </c>
      <c r="AY215" s="23">
        <v>0</v>
      </c>
    </row>
    <row r="216" spans="1:51">
      <c r="A216" s="21" t="s">
        <v>409</v>
      </c>
      <c r="B216" s="22" t="s">
        <v>410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>
      <c r="A217" s="21" t="s">
        <v>411</v>
      </c>
      <c r="B217" s="22" t="s">
        <v>412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>
      <c r="A218" s="21" t="s">
        <v>413</v>
      </c>
      <c r="B218" s="22" t="s">
        <v>414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708787.57</v>
      </c>
      <c r="AY218" s="23">
        <v>1008282.45</v>
      </c>
    </row>
    <row r="219" spans="1:51">
      <c r="A219" s="13" t="s">
        <v>415</v>
      </c>
      <c r="B219" s="19" t="s">
        <v>416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>
      <c r="A220" s="21" t="s">
        <v>417</v>
      </c>
      <c r="B220" s="22" t="s">
        <v>418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>
      <c r="A221" s="21" t="s">
        <v>419</v>
      </c>
      <c r="B221" s="22" t="s">
        <v>420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>
      <c r="A222" s="13" t="s">
        <v>421</v>
      </c>
      <c r="B222" s="24" t="s">
        <v>422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15036629.84</v>
      </c>
      <c r="AY222" s="18">
        <f>AY223+AY232+AY236+AY246+AY256+AY264+AY267+AY273+AY277</f>
        <v>24785319.420000002</v>
      </c>
    </row>
    <row r="223" spans="1:51">
      <c r="A223" s="13" t="s">
        <v>423</v>
      </c>
      <c r="B223" s="19" t="s">
        <v>424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620670.82000000007</v>
      </c>
      <c r="AY223" s="20">
        <f>SUM(AY224:AY231)</f>
        <v>1471980.3199999998</v>
      </c>
    </row>
    <row r="224" spans="1:51">
      <c r="A224" s="21" t="s">
        <v>425</v>
      </c>
      <c r="B224" s="22" t="s">
        <v>426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161860.25</v>
      </c>
      <c r="AY224" s="23">
        <v>344329.17</v>
      </c>
    </row>
    <row r="225" spans="1:51">
      <c r="A225" s="21" t="s">
        <v>427</v>
      </c>
      <c r="B225" s="22" t="s">
        <v>428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0</v>
      </c>
      <c r="AY225" s="23">
        <v>0</v>
      </c>
    </row>
    <row r="226" spans="1:51">
      <c r="A226" s="21" t="s">
        <v>429</v>
      </c>
      <c r="B226" s="22" t="s">
        <v>430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>
      <c r="A227" s="21" t="s">
        <v>431</v>
      </c>
      <c r="B227" s="22" t="s">
        <v>432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25377.02</v>
      </c>
      <c r="AY227" s="23">
        <v>66085.539999999994</v>
      </c>
    </row>
    <row r="228" spans="1:51">
      <c r="A228" s="21" t="s">
        <v>433</v>
      </c>
      <c r="B228" s="22" t="s">
        <v>434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0</v>
      </c>
      <c r="AY228" s="23">
        <v>0</v>
      </c>
    </row>
    <row r="229" spans="1:51">
      <c r="A229" s="21" t="s">
        <v>435</v>
      </c>
      <c r="B229" s="22" t="s">
        <v>436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217197.87</v>
      </c>
      <c r="AY229" s="23">
        <v>683589.11</v>
      </c>
    </row>
    <row r="230" spans="1:51">
      <c r="A230" s="21" t="s">
        <v>437</v>
      </c>
      <c r="B230" s="22" t="s">
        <v>438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>
      <c r="A231" s="21" t="s">
        <v>439</v>
      </c>
      <c r="B231" s="22" t="s">
        <v>440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216235.68</v>
      </c>
      <c r="AY231" s="23">
        <v>377976.5</v>
      </c>
    </row>
    <row r="232" spans="1:51">
      <c r="A232" s="13" t="s">
        <v>441</v>
      </c>
      <c r="B232" s="19" t="s">
        <v>442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429914.08</v>
      </c>
      <c r="AY232" s="20">
        <f>SUM(AY233:AY235)</f>
        <v>677026.72</v>
      </c>
    </row>
    <row r="233" spans="1:51">
      <c r="A233" s="21" t="s">
        <v>443</v>
      </c>
      <c r="B233" s="22" t="s">
        <v>444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425214.08</v>
      </c>
      <c r="AY233" s="23">
        <v>677026.72</v>
      </c>
    </row>
    <row r="234" spans="1:51">
      <c r="A234" s="21" t="s">
        <v>445</v>
      </c>
      <c r="B234" s="22" t="s">
        <v>446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0</v>
      </c>
      <c r="AY234" s="23">
        <v>0</v>
      </c>
    </row>
    <row r="235" spans="1:51">
      <c r="A235" s="21" t="s">
        <v>447</v>
      </c>
      <c r="B235" s="22" t="s">
        <v>448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4700</v>
      </c>
      <c r="AY235" s="23">
        <v>0</v>
      </c>
    </row>
    <row r="236" spans="1:51">
      <c r="A236" s="13" t="s">
        <v>449</v>
      </c>
      <c r="B236" s="19" t="s">
        <v>450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>
      <c r="A237" s="21" t="s">
        <v>451</v>
      </c>
      <c r="B237" s="22" t="s">
        <v>452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>
      <c r="A238" s="21" t="s">
        <v>453</v>
      </c>
      <c r="B238" s="22" t="s">
        <v>454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>
      <c r="A239" s="21" t="s">
        <v>455</v>
      </c>
      <c r="B239" s="22" t="s">
        <v>456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>
      <c r="A240" s="21" t="s">
        <v>457</v>
      </c>
      <c r="B240" s="22" t="s">
        <v>458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>
      <c r="A241" s="21" t="s">
        <v>459</v>
      </c>
      <c r="B241" s="22" t="s">
        <v>460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>
      <c r="A242" s="21" t="s">
        <v>461</v>
      </c>
      <c r="B242" s="22" t="s">
        <v>462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>
      <c r="A243" s="21" t="s">
        <v>463</v>
      </c>
      <c r="B243" s="22" t="s">
        <v>464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>
      <c r="A244" s="21" t="s">
        <v>465</v>
      </c>
      <c r="B244" s="22" t="s">
        <v>466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>
      <c r="A245" s="21" t="s">
        <v>467</v>
      </c>
      <c r="B245" s="22" t="s">
        <v>468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>
      <c r="A246" s="13" t="s">
        <v>469</v>
      </c>
      <c r="B246" s="19" t="s">
        <v>470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2822710.33</v>
      </c>
      <c r="AY246" s="20">
        <f>SUM(AY247:AY255)</f>
        <v>4662389.16</v>
      </c>
    </row>
    <row r="247" spans="1:51">
      <c r="A247" s="21" t="s">
        <v>471</v>
      </c>
      <c r="B247" s="22" t="s">
        <v>472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327374.83</v>
      </c>
      <c r="AY247" s="23">
        <v>456198.14</v>
      </c>
    </row>
    <row r="248" spans="1:51">
      <c r="A248" s="21" t="s">
        <v>473</v>
      </c>
      <c r="B248" s="22" t="s">
        <v>474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732185.58</v>
      </c>
      <c r="AY248" s="23">
        <v>1250798.3999999999</v>
      </c>
    </row>
    <row r="249" spans="1:51">
      <c r="A249" s="21" t="s">
        <v>475</v>
      </c>
      <c r="B249" s="22" t="s">
        <v>476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300</v>
      </c>
      <c r="AY249" s="23">
        <v>0</v>
      </c>
    </row>
    <row r="250" spans="1:51">
      <c r="A250" s="21" t="s">
        <v>477</v>
      </c>
      <c r="B250" s="22" t="s">
        <v>478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112969.08</v>
      </c>
      <c r="AY250" s="23">
        <v>91281.97</v>
      </c>
    </row>
    <row r="251" spans="1:51">
      <c r="A251" s="21" t="s">
        <v>479</v>
      </c>
      <c r="B251" s="22" t="s">
        <v>480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0</v>
      </c>
      <c r="AY251" s="23">
        <v>0</v>
      </c>
    </row>
    <row r="252" spans="1:51">
      <c r="A252" s="21" t="s">
        <v>481</v>
      </c>
      <c r="B252" s="22" t="s">
        <v>482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718827.26</v>
      </c>
      <c r="AY252" s="23">
        <v>1133121.32</v>
      </c>
    </row>
    <row r="253" spans="1:51">
      <c r="A253" s="21" t="s">
        <v>483</v>
      </c>
      <c r="B253" s="22" t="s">
        <v>484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491310.57</v>
      </c>
      <c r="AY253" s="23">
        <v>954527.38</v>
      </c>
    </row>
    <row r="254" spans="1:51">
      <c r="A254" s="21" t="s">
        <v>485</v>
      </c>
      <c r="B254" s="22" t="s">
        <v>486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0</v>
      </c>
      <c r="AY254" s="23">
        <v>0</v>
      </c>
    </row>
    <row r="255" spans="1:51">
      <c r="A255" s="21" t="s">
        <v>487</v>
      </c>
      <c r="B255" s="22" t="s">
        <v>488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439743.01</v>
      </c>
      <c r="AY255" s="23">
        <v>776461.95</v>
      </c>
    </row>
    <row r="256" spans="1:51">
      <c r="A256" s="13" t="s">
        <v>489</v>
      </c>
      <c r="B256" s="19" t="s">
        <v>490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1175575.8</v>
      </c>
      <c r="AY256" s="20">
        <f>SUM(AY257:AY263)</f>
        <v>2559908.4200000004</v>
      </c>
    </row>
    <row r="257" spans="1:51">
      <c r="A257" s="21" t="s">
        <v>491</v>
      </c>
      <c r="B257" s="22" t="s">
        <v>492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225378.86</v>
      </c>
      <c r="AY257" s="23">
        <v>223168.64000000001</v>
      </c>
    </row>
    <row r="258" spans="1:51">
      <c r="A258" s="21" t="s">
        <v>493</v>
      </c>
      <c r="B258" s="22" t="s">
        <v>494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4745</v>
      </c>
      <c r="AY258" s="23">
        <v>42035</v>
      </c>
    </row>
    <row r="259" spans="1:51">
      <c r="A259" s="21" t="s">
        <v>495</v>
      </c>
      <c r="B259" s="22" t="s">
        <v>496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431591.05</v>
      </c>
      <c r="AY259" s="23">
        <v>824546.1</v>
      </c>
    </row>
    <row r="260" spans="1:51">
      <c r="A260" s="21" t="s">
        <v>497</v>
      </c>
      <c r="B260" s="22" t="s">
        <v>498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0</v>
      </c>
      <c r="AY260" s="23">
        <v>16014.96</v>
      </c>
    </row>
    <row r="261" spans="1:51">
      <c r="A261" s="21" t="s">
        <v>499</v>
      </c>
      <c r="B261" s="22" t="s">
        <v>500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>
      <c r="A262" s="21" t="s">
        <v>501</v>
      </c>
      <c r="B262" s="22" t="s">
        <v>502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512563.05</v>
      </c>
      <c r="AY262" s="23">
        <v>1440710.04</v>
      </c>
    </row>
    <row r="263" spans="1:51">
      <c r="A263" s="21" t="s">
        <v>503</v>
      </c>
      <c r="B263" s="22" t="s">
        <v>504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1297.8399999999999</v>
      </c>
      <c r="AY263" s="23">
        <v>13433.68</v>
      </c>
    </row>
    <row r="264" spans="1:51">
      <c r="A264" s="13" t="s">
        <v>505</v>
      </c>
      <c r="B264" s="19" t="s">
        <v>506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7565610.21</v>
      </c>
      <c r="AY264" s="20">
        <f>SUM(AY265:AY266)</f>
        <v>12159126.83</v>
      </c>
    </row>
    <row r="265" spans="1:51">
      <c r="A265" s="21" t="s">
        <v>507</v>
      </c>
      <c r="B265" s="22" t="s">
        <v>508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7565610.21</v>
      </c>
      <c r="AY265" s="23">
        <v>12159126.83</v>
      </c>
    </row>
    <row r="266" spans="1:51">
      <c r="A266" s="21" t="s">
        <v>509</v>
      </c>
      <c r="B266" s="22" t="s">
        <v>510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>
      <c r="A267" s="13" t="s">
        <v>511</v>
      </c>
      <c r="B267" s="19" t="s">
        <v>512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690273.86</v>
      </c>
      <c r="AY267" s="20">
        <f>SUM(AY268:AY272)</f>
        <v>554836</v>
      </c>
    </row>
    <row r="268" spans="1:51">
      <c r="A268" s="21" t="s">
        <v>513</v>
      </c>
      <c r="B268" s="22" t="s">
        <v>514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453066.84</v>
      </c>
      <c r="AY268" s="23">
        <v>152638.39999999999</v>
      </c>
    </row>
    <row r="269" spans="1:51">
      <c r="A269" s="21" t="s">
        <v>515</v>
      </c>
      <c r="B269" s="22" t="s">
        <v>516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211405.52</v>
      </c>
      <c r="AY269" s="23">
        <v>289610.23</v>
      </c>
    </row>
    <row r="270" spans="1:51">
      <c r="A270" s="21" t="s">
        <v>517</v>
      </c>
      <c r="B270" s="22" t="s">
        <v>518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24267.01</v>
      </c>
      <c r="AY270" s="23">
        <v>63792.92</v>
      </c>
    </row>
    <row r="271" spans="1:51">
      <c r="A271" s="21" t="s">
        <v>519</v>
      </c>
      <c r="B271" s="22" t="s">
        <v>520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1534.49</v>
      </c>
      <c r="AY271" s="23">
        <v>48794.45</v>
      </c>
    </row>
    <row r="272" spans="1:51">
      <c r="A272" s="21" t="s">
        <v>521</v>
      </c>
      <c r="B272" s="22" t="s">
        <v>522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>
      <c r="A273" s="13" t="s">
        <v>523</v>
      </c>
      <c r="B273" s="19" t="s">
        <v>524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352180.28</v>
      </c>
      <c r="AY273" s="20">
        <f>SUM(AY274:AY276)</f>
        <v>45627.15</v>
      </c>
    </row>
    <row r="274" spans="1:51">
      <c r="A274" s="21" t="s">
        <v>525</v>
      </c>
      <c r="B274" s="22" t="s">
        <v>526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>
      <c r="A275" s="21" t="s">
        <v>527</v>
      </c>
      <c r="B275" s="22" t="s">
        <v>528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352180.28</v>
      </c>
      <c r="AY275" s="23">
        <v>45627.15</v>
      </c>
    </row>
    <row r="276" spans="1:51">
      <c r="A276" s="21" t="s">
        <v>529</v>
      </c>
      <c r="B276" s="22" t="s">
        <v>530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0</v>
      </c>
      <c r="AY276" s="23">
        <v>0</v>
      </c>
    </row>
    <row r="277" spans="1:51">
      <c r="A277" s="13" t="s">
        <v>531</v>
      </c>
      <c r="B277" s="19" t="s">
        <v>532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1379694.4600000002</v>
      </c>
      <c r="AY277" s="20">
        <f>SUM(AY278:AY286)</f>
        <v>2654424.8200000003</v>
      </c>
    </row>
    <row r="278" spans="1:51">
      <c r="A278" s="21" t="s">
        <v>533</v>
      </c>
      <c r="B278" s="22" t="s">
        <v>534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133991.72</v>
      </c>
      <c r="AY278" s="23">
        <v>206862.71</v>
      </c>
    </row>
    <row r="279" spans="1:51">
      <c r="A279" s="21" t="s">
        <v>535</v>
      </c>
      <c r="B279" s="22" t="s">
        <v>536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5544.78</v>
      </c>
      <c r="AY279" s="23">
        <v>15291.42</v>
      </c>
    </row>
    <row r="280" spans="1:51">
      <c r="A280" s="21" t="s">
        <v>537</v>
      </c>
      <c r="B280" s="22" t="s">
        <v>538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0</v>
      </c>
      <c r="AY280" s="23">
        <v>0</v>
      </c>
    </row>
    <row r="281" spans="1:51">
      <c r="A281" s="21" t="s">
        <v>539</v>
      </c>
      <c r="B281" s="22" t="s">
        <v>540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37556.370000000003</v>
      </c>
      <c r="AY281" s="23">
        <v>0</v>
      </c>
    </row>
    <row r="282" spans="1:51">
      <c r="A282" s="21" t="s">
        <v>541</v>
      </c>
      <c r="B282" s="22" t="s">
        <v>542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0</v>
      </c>
      <c r="AY282" s="23">
        <v>0</v>
      </c>
    </row>
    <row r="283" spans="1:51">
      <c r="A283" s="21" t="s">
        <v>543</v>
      </c>
      <c r="B283" s="22" t="s">
        <v>544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1069177.75</v>
      </c>
      <c r="AY283" s="23">
        <v>2280911.6800000002</v>
      </c>
    </row>
    <row r="284" spans="1:51">
      <c r="A284" s="21" t="s">
        <v>545</v>
      </c>
      <c r="B284" s="22" t="s">
        <v>546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>
      <c r="A285" s="21" t="s">
        <v>547</v>
      </c>
      <c r="B285" s="22" t="s">
        <v>548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133423.84</v>
      </c>
      <c r="AY285" s="23">
        <v>151359.01</v>
      </c>
    </row>
    <row r="286" spans="1:51">
      <c r="A286" s="21" t="s">
        <v>549</v>
      </c>
      <c r="B286" s="22" t="s">
        <v>550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0</v>
      </c>
    </row>
    <row r="287" spans="1:51">
      <c r="A287" s="13" t="s">
        <v>551</v>
      </c>
      <c r="B287" s="24" t="s">
        <v>552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20150366.009999998</v>
      </c>
      <c r="AY287" s="18">
        <f>AY288+AY298+AY308+AY318+AY328+AY338+AY346+AY356+AY362</f>
        <v>39446768.009999998</v>
      </c>
    </row>
    <row r="288" spans="1:51">
      <c r="A288" s="13" t="s">
        <v>553</v>
      </c>
      <c r="B288" s="19" t="s">
        <v>554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14339907.77</v>
      </c>
      <c r="AY288" s="20">
        <v>22295150.370000001</v>
      </c>
    </row>
    <row r="289" spans="1:51">
      <c r="A289" s="21" t="s">
        <v>555</v>
      </c>
      <c r="B289" s="22" t="s">
        <v>556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14190511.630000001</v>
      </c>
      <c r="AY289" s="23">
        <v>22020170.969999999</v>
      </c>
    </row>
    <row r="290" spans="1:51">
      <c r="A290" s="21" t="s">
        <v>557</v>
      </c>
      <c r="B290" s="22" t="s">
        <v>558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4495</v>
      </c>
      <c r="AY290" s="23">
        <v>21349.48</v>
      </c>
    </row>
    <row r="291" spans="1:51">
      <c r="A291" s="21" t="s">
        <v>559</v>
      </c>
      <c r="B291" s="22" t="s">
        <v>560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0</v>
      </c>
      <c r="AY291" s="23">
        <v>0</v>
      </c>
    </row>
    <row r="292" spans="1:51">
      <c r="A292" s="21" t="s">
        <v>561</v>
      </c>
      <c r="B292" s="22" t="s">
        <v>562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130900.17</v>
      </c>
      <c r="AY292" s="23">
        <v>219275.55</v>
      </c>
    </row>
    <row r="293" spans="1:51">
      <c r="A293" s="21" t="s">
        <v>563</v>
      </c>
      <c r="B293" s="22" t="s">
        <v>564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12442.45</v>
      </c>
      <c r="AY293" s="23">
        <v>26222.38</v>
      </c>
    </row>
    <row r="294" spans="1:51">
      <c r="A294" s="21" t="s">
        <v>565</v>
      </c>
      <c r="B294" s="22" t="s">
        <v>566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0</v>
      </c>
      <c r="AY294" s="23">
        <v>0</v>
      </c>
    </row>
    <row r="295" spans="1:51">
      <c r="A295" s="21" t="s">
        <v>567</v>
      </c>
      <c r="B295" s="22" t="s">
        <v>568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1287.5999999999999</v>
      </c>
      <c r="AY295" s="23">
        <v>4378.54</v>
      </c>
    </row>
    <row r="296" spans="1:51">
      <c r="A296" s="21" t="s">
        <v>569</v>
      </c>
      <c r="B296" s="22" t="s">
        <v>570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270.92</v>
      </c>
      <c r="AY296" s="23">
        <v>3753.45</v>
      </c>
    </row>
    <row r="297" spans="1:51">
      <c r="A297" s="21" t="s">
        <v>571</v>
      </c>
      <c r="B297" s="22" t="s">
        <v>572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>
      <c r="A298" s="13" t="s">
        <v>573</v>
      </c>
      <c r="B298" s="19" t="s">
        <v>574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1009868.33</v>
      </c>
      <c r="AY298" s="20">
        <f>SUM(AY299:AY307)</f>
        <v>1262014.78</v>
      </c>
    </row>
    <row r="299" spans="1:51">
      <c r="A299" s="21" t="s">
        <v>575</v>
      </c>
      <c r="B299" s="22" t="s">
        <v>576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116000</v>
      </c>
      <c r="AY299" s="23">
        <v>127600</v>
      </c>
    </row>
    <row r="300" spans="1:51">
      <c r="A300" s="21" t="s">
        <v>577</v>
      </c>
      <c r="B300" s="22" t="s">
        <v>578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32923.97</v>
      </c>
      <c r="AY300" s="23">
        <v>38963.82</v>
      </c>
    </row>
    <row r="301" spans="1:51">
      <c r="A301" s="21" t="s">
        <v>579</v>
      </c>
      <c r="B301" s="22" t="s">
        <v>580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110432</v>
      </c>
      <c r="AY301" s="23">
        <v>149872</v>
      </c>
    </row>
    <row r="302" spans="1:51">
      <c r="A302" s="21" t="s">
        <v>581</v>
      </c>
      <c r="B302" s="22" t="s">
        <v>582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>
      <c r="A303" s="21" t="s">
        <v>583</v>
      </c>
      <c r="B303" s="22" t="s">
        <v>584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325000</v>
      </c>
      <c r="AY303" s="23">
        <v>658816</v>
      </c>
    </row>
    <row r="304" spans="1:51">
      <c r="A304" s="21" t="s">
        <v>585</v>
      </c>
      <c r="B304" s="22" t="s">
        <v>586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222859.2</v>
      </c>
      <c r="AY304" s="23">
        <v>2610</v>
      </c>
    </row>
    <row r="305" spans="1:51">
      <c r="A305" s="21" t="s">
        <v>587</v>
      </c>
      <c r="B305" s="22" t="s">
        <v>588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152818.4</v>
      </c>
      <c r="AY305" s="23">
        <v>222140</v>
      </c>
    </row>
    <row r="306" spans="1:51">
      <c r="A306" s="21" t="s">
        <v>589</v>
      </c>
      <c r="B306" s="22" t="s">
        <v>590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>
      <c r="A307" s="21" t="s">
        <v>591</v>
      </c>
      <c r="B307" s="22" t="s">
        <v>592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49834.76</v>
      </c>
      <c r="AY307" s="23">
        <v>62012.959999999999</v>
      </c>
    </row>
    <row r="308" spans="1:51">
      <c r="A308" s="13" t="s">
        <v>593</v>
      </c>
      <c r="B308" s="19" t="s">
        <v>594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835967</v>
      </c>
      <c r="AY308" s="20">
        <f>SUM(AY309:AY317)</f>
        <v>7009750.5</v>
      </c>
    </row>
    <row r="309" spans="1:51">
      <c r="A309" s="21" t="s">
        <v>595</v>
      </c>
      <c r="B309" s="22" t="s">
        <v>596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431257.64</v>
      </c>
      <c r="AY309" s="23">
        <v>33421.4</v>
      </c>
    </row>
    <row r="310" spans="1:51">
      <c r="A310" s="21" t="s">
        <v>597</v>
      </c>
      <c r="B310" s="22" t="s">
        <v>598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0</v>
      </c>
      <c r="AY310" s="23">
        <v>0</v>
      </c>
    </row>
    <row r="311" spans="1:51">
      <c r="A311" s="21" t="s">
        <v>599</v>
      </c>
      <c r="B311" s="22" t="s">
        <v>600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116863.03999999999</v>
      </c>
      <c r="AY311" s="23">
        <v>603200.29</v>
      </c>
    </row>
    <row r="312" spans="1:51">
      <c r="A312" s="21" t="s">
        <v>601</v>
      </c>
      <c r="B312" s="22" t="s">
        <v>602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272534.32</v>
      </c>
      <c r="AY312" s="23">
        <v>318833.95</v>
      </c>
    </row>
    <row r="313" spans="1:51">
      <c r="A313" s="21" t="s">
        <v>603</v>
      </c>
      <c r="B313" s="22" t="s">
        <v>604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>
      <c r="A314" s="21" t="s">
        <v>605</v>
      </c>
      <c r="B314" s="22" t="s">
        <v>606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8700</v>
      </c>
      <c r="AY314" s="23">
        <v>5828482.8600000003</v>
      </c>
    </row>
    <row r="315" spans="1:51">
      <c r="A315" s="21" t="s">
        <v>607</v>
      </c>
      <c r="B315" s="22" t="s">
        <v>608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0</v>
      </c>
      <c r="AY315" s="23">
        <v>0</v>
      </c>
    </row>
    <row r="316" spans="1:51">
      <c r="A316" s="21" t="s">
        <v>609</v>
      </c>
      <c r="B316" s="22" t="s">
        <v>610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>
      <c r="A317" s="21" t="s">
        <v>611</v>
      </c>
      <c r="B317" s="22" t="s">
        <v>612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6612</v>
      </c>
      <c r="AY317" s="23">
        <v>225812</v>
      </c>
    </row>
    <row r="318" spans="1:51">
      <c r="A318" s="13" t="s">
        <v>613</v>
      </c>
      <c r="B318" s="19" t="s">
        <v>614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809728.82</v>
      </c>
      <c r="AY318" s="20">
        <f>SUM(AY319:AY327)</f>
        <v>746998.61</v>
      </c>
    </row>
    <row r="319" spans="1:51">
      <c r="A319" s="21" t="s">
        <v>615</v>
      </c>
      <c r="B319" s="22" t="s">
        <v>616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182908.55</v>
      </c>
      <c r="AY319" s="23">
        <v>22921.599999999999</v>
      </c>
    </row>
    <row r="320" spans="1:51">
      <c r="A320" s="21" t="s">
        <v>617</v>
      </c>
      <c r="B320" s="22" t="s">
        <v>618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>
      <c r="A321" s="21" t="s">
        <v>619</v>
      </c>
      <c r="B321" s="22" t="s">
        <v>620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>
      <c r="A322" s="21" t="s">
        <v>621</v>
      </c>
      <c r="B322" s="22" t="s">
        <v>622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8498.16</v>
      </c>
      <c r="AY322" s="23">
        <v>11306.07</v>
      </c>
    </row>
    <row r="323" spans="1:51">
      <c r="A323" s="21" t="s">
        <v>623</v>
      </c>
      <c r="B323" s="22" t="s">
        <v>624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610821.13</v>
      </c>
      <c r="AY323" s="23">
        <v>712770.94</v>
      </c>
    </row>
    <row r="324" spans="1:51">
      <c r="A324" s="21" t="s">
        <v>625</v>
      </c>
      <c r="B324" s="22" t="s">
        <v>626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>
      <c r="A325" s="21" t="s">
        <v>627</v>
      </c>
      <c r="B325" s="22" t="s">
        <v>628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7500.98</v>
      </c>
      <c r="AY325" s="23">
        <v>0</v>
      </c>
    </row>
    <row r="326" spans="1:51">
      <c r="A326" s="21" t="s">
        <v>629</v>
      </c>
      <c r="B326" s="22" t="s">
        <v>630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>
      <c r="A327" s="21" t="s">
        <v>631</v>
      </c>
      <c r="B327" s="22" t="s">
        <v>632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>
      <c r="A328" s="13" t="s">
        <v>633</v>
      </c>
      <c r="B328" s="19" t="s">
        <v>634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932910.29</v>
      </c>
      <c r="AY328" s="20">
        <f>SUM(AY329:AY337)</f>
        <v>1839300.2400000002</v>
      </c>
    </row>
    <row r="329" spans="1:51">
      <c r="A329" s="21" t="s">
        <v>635</v>
      </c>
      <c r="B329" s="22" t="s">
        <v>636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24900</v>
      </c>
      <c r="AY329" s="23">
        <v>23239.4</v>
      </c>
    </row>
    <row r="330" spans="1:51">
      <c r="A330" s="21" t="s">
        <v>637</v>
      </c>
      <c r="B330" s="22" t="s">
        <v>638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83706</v>
      </c>
      <c r="AY330" s="23">
        <v>82969.2</v>
      </c>
    </row>
    <row r="331" spans="1:51">
      <c r="A331" s="21" t="s">
        <v>639</v>
      </c>
      <c r="B331" s="22" t="s">
        <v>640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1531.2</v>
      </c>
      <c r="AY331" s="23">
        <v>0</v>
      </c>
    </row>
    <row r="332" spans="1:51">
      <c r="A332" s="21" t="s">
        <v>641</v>
      </c>
      <c r="B332" s="22" t="s">
        <v>642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>
      <c r="A333" s="21" t="s">
        <v>643</v>
      </c>
      <c r="B333" s="22" t="s">
        <v>644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249488.88</v>
      </c>
      <c r="AY333" s="23">
        <v>545655.28</v>
      </c>
    </row>
    <row r="334" spans="1:51">
      <c r="A334" s="21" t="s">
        <v>645</v>
      </c>
      <c r="B334" s="22" t="s">
        <v>646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>
      <c r="A335" s="21" t="s">
        <v>647</v>
      </c>
      <c r="B335" s="22" t="s">
        <v>648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573284.21</v>
      </c>
      <c r="AY335" s="23">
        <v>1145451.03</v>
      </c>
    </row>
    <row r="336" spans="1:51">
      <c r="A336" s="21" t="s">
        <v>649</v>
      </c>
      <c r="B336" s="22" t="s">
        <v>650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0</v>
      </c>
      <c r="AY336" s="23">
        <v>0</v>
      </c>
    </row>
    <row r="337" spans="1:51">
      <c r="A337" s="21" t="s">
        <v>651</v>
      </c>
      <c r="B337" s="22" t="s">
        <v>652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41985.33</v>
      </c>
    </row>
    <row r="338" spans="1:51">
      <c r="A338" s="13" t="s">
        <v>653</v>
      </c>
      <c r="B338" s="19" t="s">
        <v>654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30635.599999999999</v>
      </c>
      <c r="AY338" s="20">
        <f>SUM(AY339:AY345)</f>
        <v>131291.70000000001</v>
      </c>
    </row>
    <row r="339" spans="1:51">
      <c r="A339" s="21" t="s">
        <v>655</v>
      </c>
      <c r="B339" s="22" t="s">
        <v>656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30635.599999999999</v>
      </c>
      <c r="AY339" s="23">
        <v>131291.70000000001</v>
      </c>
    </row>
    <row r="340" spans="1:51">
      <c r="A340" s="21" t="s">
        <v>657</v>
      </c>
      <c r="B340" s="22" t="s">
        <v>658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>
      <c r="A341" s="21" t="s">
        <v>659</v>
      </c>
      <c r="B341" s="22" t="s">
        <v>660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>
      <c r="A342" s="21" t="s">
        <v>661</v>
      </c>
      <c r="B342" s="22" t="s">
        <v>662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0</v>
      </c>
      <c r="AY342" s="23">
        <v>0</v>
      </c>
    </row>
    <row r="343" spans="1:51">
      <c r="A343" s="21" t="s">
        <v>663</v>
      </c>
      <c r="B343" s="22" t="s">
        <v>664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>
      <c r="A344" s="21" t="s">
        <v>665</v>
      </c>
      <c r="B344" s="22" t="s">
        <v>666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>
      <c r="A345" s="21" t="s">
        <v>667</v>
      </c>
      <c r="B345" s="22" t="s">
        <v>668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>
      <c r="A346" s="13" t="s">
        <v>669</v>
      </c>
      <c r="B346" s="19" t="s">
        <v>670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167140.81</v>
      </c>
      <c r="AY346" s="20">
        <f>SUM(AY347:AY355)</f>
        <v>620114.03</v>
      </c>
    </row>
    <row r="347" spans="1:51">
      <c r="A347" s="21" t="s">
        <v>671</v>
      </c>
      <c r="B347" s="22" t="s">
        <v>672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6760</v>
      </c>
      <c r="AY347" s="23">
        <v>21860</v>
      </c>
    </row>
    <row r="348" spans="1:51">
      <c r="A348" s="21" t="s">
        <v>673</v>
      </c>
      <c r="B348" s="22" t="s">
        <v>674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6856</v>
      </c>
      <c r="AY348" s="23">
        <v>23674.53</v>
      </c>
    </row>
    <row r="349" spans="1:51">
      <c r="A349" s="21" t="s">
        <v>675</v>
      </c>
      <c r="B349" s="22" t="s">
        <v>676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>
      <c r="A350" s="21" t="s">
        <v>677</v>
      </c>
      <c r="B350" s="22" t="s">
        <v>678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>
      <c r="A351" s="21" t="s">
        <v>679</v>
      </c>
      <c r="B351" s="22" t="s">
        <v>680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153524.81</v>
      </c>
      <c r="AY351" s="23">
        <v>574579.5</v>
      </c>
    </row>
    <row r="352" spans="1:51">
      <c r="A352" s="21" t="s">
        <v>681</v>
      </c>
      <c r="B352" s="22" t="s">
        <v>682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>
      <c r="A353" s="21" t="s">
        <v>683</v>
      </c>
      <c r="B353" s="22" t="s">
        <v>684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>
      <c r="A354" s="21" t="s">
        <v>685</v>
      </c>
      <c r="B354" s="22" t="s">
        <v>686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>
      <c r="A355" s="21" t="s">
        <v>687</v>
      </c>
      <c r="B355" s="22" t="s">
        <v>688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>
      <c r="A356" s="13" t="s">
        <v>689</v>
      </c>
      <c r="B356" s="19" t="s">
        <v>690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41213.22</v>
      </c>
      <c r="AY356" s="20">
        <f>SUM(AY357:AY361)</f>
        <v>537719.56000000006</v>
      </c>
    </row>
    <row r="357" spans="1:51">
      <c r="A357" s="21" t="s">
        <v>691</v>
      </c>
      <c r="B357" s="22" t="s">
        <v>692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>
      <c r="A358" s="21" t="s">
        <v>693</v>
      </c>
      <c r="B358" s="22" t="s">
        <v>694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41213.22</v>
      </c>
      <c r="AY358" s="23">
        <v>537719.56000000006</v>
      </c>
    </row>
    <row r="359" spans="1:51">
      <c r="A359" s="21" t="s">
        <v>695</v>
      </c>
      <c r="B359" s="22" t="s">
        <v>696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>
      <c r="A360" s="21" t="s">
        <v>697</v>
      </c>
      <c r="B360" s="22" t="s">
        <v>698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>
      <c r="A361" s="21" t="s">
        <v>699</v>
      </c>
      <c r="B361" s="22" t="s">
        <v>700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>
      <c r="A362" s="13" t="s">
        <v>701</v>
      </c>
      <c r="B362" s="19" t="s">
        <v>702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1982994.17</v>
      </c>
      <c r="AY362" s="20">
        <f>SUM(AY363:AY371)</f>
        <v>5004428.22</v>
      </c>
    </row>
    <row r="363" spans="1:51">
      <c r="A363" s="21" t="s">
        <v>703</v>
      </c>
      <c r="B363" s="22" t="s">
        <v>704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109782.2</v>
      </c>
      <c r="AY363" s="23">
        <v>106160</v>
      </c>
    </row>
    <row r="364" spans="1:51">
      <c r="A364" s="21" t="s">
        <v>705</v>
      </c>
      <c r="B364" s="22" t="s">
        <v>706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1226351</v>
      </c>
      <c r="AY364" s="23">
        <v>3295688</v>
      </c>
    </row>
    <row r="365" spans="1:51">
      <c r="A365" s="21" t="s">
        <v>707</v>
      </c>
      <c r="B365" s="22" t="s">
        <v>708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>
      <c r="A366" s="21" t="s">
        <v>709</v>
      </c>
      <c r="B366" s="22" t="s">
        <v>710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642516.97</v>
      </c>
      <c r="AY366" s="23">
        <v>1329192.68</v>
      </c>
    </row>
    <row r="367" spans="1:51">
      <c r="A367" s="21" t="s">
        <v>711</v>
      </c>
      <c r="B367" s="22" t="s">
        <v>712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0</v>
      </c>
      <c r="AY367" s="23">
        <v>271165.53000000003</v>
      </c>
    </row>
    <row r="368" spans="1:51">
      <c r="A368" s="21" t="s">
        <v>713</v>
      </c>
      <c r="B368" s="22" t="s">
        <v>714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4344</v>
      </c>
      <c r="AY368" s="23">
        <v>2222.0100000000002</v>
      </c>
    </row>
    <row r="369" spans="1:51">
      <c r="A369" s="21" t="s">
        <v>715</v>
      </c>
      <c r="B369" s="22" t="s">
        <v>716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>
      <c r="A370" s="21" t="s">
        <v>717</v>
      </c>
      <c r="B370" s="22" t="s">
        <v>718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>
      <c r="A371" s="21" t="s">
        <v>719</v>
      </c>
      <c r="B371" s="22" t="s">
        <v>720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0</v>
      </c>
      <c r="AY371" s="23">
        <v>0</v>
      </c>
    </row>
    <row r="372" spans="1:51" ht="15.75">
      <c r="A372" s="13" t="s">
        <v>721</v>
      </c>
      <c r="B372" s="27" t="s">
        <v>722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7089254.4399999995</v>
      </c>
      <c r="AY372" s="16">
        <f>AY373+AY385+AY391+AY403+AY416+AY423+AY433+AY436+AY447</f>
        <v>11615550.09</v>
      </c>
    </row>
    <row r="373" spans="1:51">
      <c r="A373" s="13" t="s">
        <v>723</v>
      </c>
      <c r="B373" s="24" t="s">
        <v>724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>
      <c r="A374" s="13" t="s">
        <v>725</v>
      </c>
      <c r="B374" s="19" t="s">
        <v>726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>
      <c r="A375" s="21" t="s">
        <v>727</v>
      </c>
      <c r="B375" s="22" t="s">
        <v>728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>
      <c r="A376" s="21" t="s">
        <v>729</v>
      </c>
      <c r="B376" s="22" t="s">
        <v>730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>
      <c r="A377" s="21" t="s">
        <v>731</v>
      </c>
      <c r="B377" s="22" t="s">
        <v>732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>
      <c r="A378" s="21" t="s">
        <v>733</v>
      </c>
      <c r="B378" s="22" t="s">
        <v>734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>
      <c r="A379" s="21" t="s">
        <v>735</v>
      </c>
      <c r="B379" s="22" t="s">
        <v>736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>
      <c r="A380" s="21" t="s">
        <v>737</v>
      </c>
      <c r="B380" s="22" t="s">
        <v>738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>
      <c r="A381" s="21" t="s">
        <v>739</v>
      </c>
      <c r="B381" s="22" t="s">
        <v>740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>
      <c r="A382" s="21" t="s">
        <v>741</v>
      </c>
      <c r="B382" s="22" t="s">
        <v>742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>
      <c r="A383" s="21" t="s">
        <v>743</v>
      </c>
      <c r="B383" s="22" t="s">
        <v>744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>
      <c r="A384" s="13" t="s">
        <v>745</v>
      </c>
      <c r="B384" s="19" t="s">
        <v>746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>
      <c r="A385" s="13" t="s">
        <v>747</v>
      </c>
      <c r="B385" s="24" t="s">
        <v>748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3174208</v>
      </c>
      <c r="AY385" s="18">
        <f>AY386+AY390</f>
        <v>4611388.3900000006</v>
      </c>
    </row>
    <row r="386" spans="1:51">
      <c r="A386" s="13">
        <v>52210</v>
      </c>
      <c r="B386" s="19" t="s">
        <v>749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3167264</v>
      </c>
      <c r="AY386" s="20">
        <f>SUM(AY387:AY389)</f>
        <v>4531042.9000000004</v>
      </c>
    </row>
    <row r="387" spans="1:51">
      <c r="A387" s="21" t="s">
        <v>750</v>
      </c>
      <c r="B387" s="22" t="s">
        <v>751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3167264</v>
      </c>
      <c r="AY387" s="23">
        <v>4531042.9000000004</v>
      </c>
    </row>
    <row r="388" spans="1:51">
      <c r="A388" s="21" t="s">
        <v>752</v>
      </c>
      <c r="B388" s="22" t="s">
        <v>753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>
      <c r="A389" s="21" t="s">
        <v>754</v>
      </c>
      <c r="B389" s="22" t="s">
        <v>755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>
      <c r="A390" s="13">
        <v>52220</v>
      </c>
      <c r="B390" s="19" t="s">
        <v>756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6944</v>
      </c>
      <c r="AY390" s="20">
        <v>80345.490000000005</v>
      </c>
    </row>
    <row r="391" spans="1:51">
      <c r="A391" s="13" t="s">
        <v>757</v>
      </c>
      <c r="B391" s="24" t="s">
        <v>758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0</v>
      </c>
      <c r="AY391" s="18">
        <f>AY392+AY401</f>
        <v>0</v>
      </c>
    </row>
    <row r="392" spans="1:51">
      <c r="A392" s="13" t="s">
        <v>759</v>
      </c>
      <c r="B392" s="19" t="s">
        <v>760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0</v>
      </c>
      <c r="AY392" s="20">
        <f>SUM(AY393:AY400)</f>
        <v>0</v>
      </c>
    </row>
    <row r="393" spans="1:51">
      <c r="A393" s="21" t="s">
        <v>761</v>
      </c>
      <c r="B393" s="22" t="s">
        <v>762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>
      <c r="A394" s="21" t="s">
        <v>763</v>
      </c>
      <c r="B394" s="22" t="s">
        <v>764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>
      <c r="A395" s="21" t="s">
        <v>765</v>
      </c>
      <c r="B395" s="22" t="s">
        <v>766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>
      <c r="A396" s="21" t="s">
        <v>767</v>
      </c>
      <c r="B396" s="22" t="s">
        <v>768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>
      <c r="A397" s="21" t="s">
        <v>769</v>
      </c>
      <c r="B397" s="22" t="s">
        <v>770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>
      <c r="A398" s="21" t="s">
        <v>771</v>
      </c>
      <c r="B398" s="22" t="s">
        <v>772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>
      <c r="A399" s="21" t="s">
        <v>773</v>
      </c>
      <c r="B399" s="22" t="s">
        <v>774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>
      <c r="A400" s="21" t="s">
        <v>775</v>
      </c>
      <c r="B400" s="22" t="s">
        <v>776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0</v>
      </c>
      <c r="AY400" s="23">
        <v>0</v>
      </c>
    </row>
    <row r="401" spans="1:51">
      <c r="A401" s="13" t="s">
        <v>777</v>
      </c>
      <c r="B401" s="19" t="s">
        <v>778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>
      <c r="A402" s="21" t="s">
        <v>779</v>
      </c>
      <c r="B402" s="22" t="s">
        <v>780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>
      <c r="A403" s="13" t="s">
        <v>781</v>
      </c>
      <c r="B403" s="24" t="s">
        <v>782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414003.44</v>
      </c>
      <c r="AY403" s="18">
        <f>AY404+AY406+AY408+AY414</f>
        <v>2256556.7000000002</v>
      </c>
    </row>
    <row r="404" spans="1:51">
      <c r="A404" s="13" t="s">
        <v>783</v>
      </c>
      <c r="B404" s="19" t="s">
        <v>784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35070.43</v>
      </c>
      <c r="AY404" s="20">
        <f>SUM(AY405)</f>
        <v>34024</v>
      </c>
    </row>
    <row r="405" spans="1:51">
      <c r="A405" s="21" t="s">
        <v>785</v>
      </c>
      <c r="B405" s="22" t="s">
        <v>786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35070.43</v>
      </c>
      <c r="AY405" s="23">
        <v>34024</v>
      </c>
    </row>
    <row r="406" spans="1:51">
      <c r="A406" s="13" t="s">
        <v>787</v>
      </c>
      <c r="B406" s="19" t="s">
        <v>788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370800</v>
      </c>
      <c r="AY406" s="20">
        <f>SUM(AY407)</f>
        <v>1583762.54</v>
      </c>
    </row>
    <row r="407" spans="1:51">
      <c r="A407" s="21" t="s">
        <v>789</v>
      </c>
      <c r="B407" s="22" t="s">
        <v>790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370800</v>
      </c>
      <c r="AY407" s="23">
        <v>1583762.54</v>
      </c>
    </row>
    <row r="408" spans="1:51">
      <c r="A408" s="13" t="s">
        <v>791</v>
      </c>
      <c r="B408" s="19" t="s">
        <v>792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8133.01</v>
      </c>
      <c r="AY408" s="20">
        <f>SUM(AY409:AY413)</f>
        <v>638770.15999999992</v>
      </c>
    </row>
    <row r="409" spans="1:51">
      <c r="A409" s="21" t="s">
        <v>793</v>
      </c>
      <c r="B409" s="22" t="s">
        <v>794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6995.01</v>
      </c>
      <c r="AY409" s="23">
        <v>362372</v>
      </c>
    </row>
    <row r="410" spans="1:51">
      <c r="A410" s="21" t="s">
        <v>795</v>
      </c>
      <c r="B410" s="22" t="s">
        <v>796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0</v>
      </c>
    </row>
    <row r="411" spans="1:51">
      <c r="A411" s="21" t="s">
        <v>797</v>
      </c>
      <c r="B411" s="22" t="s">
        <v>798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1138</v>
      </c>
      <c r="AY411" s="23">
        <v>276398.15999999997</v>
      </c>
    </row>
    <row r="412" spans="1:51">
      <c r="A412" s="21" t="s">
        <v>799</v>
      </c>
      <c r="B412" s="22" t="s">
        <v>800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>
      <c r="A413" s="21" t="s">
        <v>801</v>
      </c>
      <c r="B413" s="22" t="s">
        <v>802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>
      <c r="A414" s="13" t="s">
        <v>803</v>
      </c>
      <c r="B414" s="19" t="s">
        <v>804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>
      <c r="A415" s="21" t="s">
        <v>805</v>
      </c>
      <c r="B415" s="22" t="s">
        <v>806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>
      <c r="A416" s="13" t="s">
        <v>807</v>
      </c>
      <c r="B416" s="24" t="s">
        <v>808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3441043</v>
      </c>
      <c r="AY416" s="18">
        <f>AY417+AY419+AY421</f>
        <v>4747605</v>
      </c>
    </row>
    <row r="417" spans="1:51">
      <c r="A417" s="13" t="s">
        <v>809</v>
      </c>
      <c r="B417" s="19" t="s">
        <v>810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958295</v>
      </c>
      <c r="AY417" s="20">
        <f>SUM(AY418)</f>
        <v>1052226</v>
      </c>
    </row>
    <row r="418" spans="1:51">
      <c r="A418" s="21" t="s">
        <v>811</v>
      </c>
      <c r="B418" s="22" t="s">
        <v>812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958295</v>
      </c>
      <c r="AY418" s="23">
        <v>1052226</v>
      </c>
    </row>
    <row r="419" spans="1:51">
      <c r="A419" s="13" t="s">
        <v>813</v>
      </c>
      <c r="B419" s="19" t="s">
        <v>814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2482748</v>
      </c>
      <c r="AY419" s="20">
        <f>SUM(AY420)</f>
        <v>3695379</v>
      </c>
    </row>
    <row r="420" spans="1:51">
      <c r="A420" s="21" t="s">
        <v>815</v>
      </c>
      <c r="B420" s="22" t="s">
        <v>816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2482748</v>
      </c>
      <c r="AY420" s="23">
        <v>3695379</v>
      </c>
    </row>
    <row r="421" spans="1:51">
      <c r="A421" s="13" t="s">
        <v>817</v>
      </c>
      <c r="B421" s="19" t="s">
        <v>818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>
      <c r="A422" s="21" t="s">
        <v>819</v>
      </c>
      <c r="B422" s="22" t="s">
        <v>820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>
      <c r="A423" s="13" t="s">
        <v>821</v>
      </c>
      <c r="B423" s="24" t="s">
        <v>822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>
      <c r="A424" s="13" t="s">
        <v>823</v>
      </c>
      <c r="B424" s="19" t="s">
        <v>824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>
      <c r="A425" s="21" t="s">
        <v>825</v>
      </c>
      <c r="B425" s="22" t="s">
        <v>826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>
      <c r="A426" s="21" t="s">
        <v>827</v>
      </c>
      <c r="B426" s="22" t="s">
        <v>828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>
      <c r="A427" s="21" t="s">
        <v>829</v>
      </c>
      <c r="B427" s="22" t="s">
        <v>830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>
      <c r="A428" s="13" t="s">
        <v>831</v>
      </c>
      <c r="B428" s="19" t="s">
        <v>832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>
      <c r="A429" s="21" t="s">
        <v>825</v>
      </c>
      <c r="B429" s="22" t="s">
        <v>833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>
      <c r="A430" s="21" t="s">
        <v>827</v>
      </c>
      <c r="B430" s="22" t="s">
        <v>834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>
      <c r="A431" s="21" t="s">
        <v>829</v>
      </c>
      <c r="B431" s="22" t="s">
        <v>835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>
      <c r="A432" s="21" t="s">
        <v>836</v>
      </c>
      <c r="B432" s="22" t="s">
        <v>837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>
      <c r="A433" s="13" t="s">
        <v>838</v>
      </c>
      <c r="B433" s="24" t="s">
        <v>839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>
      <c r="A434" s="13" t="s">
        <v>840</v>
      </c>
      <c r="B434" s="19" t="s">
        <v>841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>
      <c r="A435" s="21" t="s">
        <v>842</v>
      </c>
      <c r="B435" s="22" t="s">
        <v>843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>
      <c r="A436" s="13" t="s">
        <v>844</v>
      </c>
      <c r="B436" s="24" t="s">
        <v>845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60000</v>
      </c>
      <c r="AY436" s="18">
        <f>AY437+AY439+AY441+AY443+AY445</f>
        <v>0</v>
      </c>
    </row>
    <row r="437" spans="1:51">
      <c r="A437" s="13" t="s">
        <v>846</v>
      </c>
      <c r="B437" s="19" t="s">
        <v>847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60000</v>
      </c>
      <c r="AY437" s="20">
        <f>SUM(AY438)</f>
        <v>0</v>
      </c>
    </row>
    <row r="438" spans="1:51">
      <c r="A438" s="21" t="s">
        <v>848</v>
      </c>
      <c r="B438" s="22" t="s">
        <v>849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60000</v>
      </c>
      <c r="AY438" s="23">
        <v>0</v>
      </c>
    </row>
    <row r="439" spans="1:51">
      <c r="A439" s="13" t="s">
        <v>850</v>
      </c>
      <c r="B439" s="19" t="s">
        <v>851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>
      <c r="A440" s="21" t="s">
        <v>852</v>
      </c>
      <c r="B440" s="22" t="s">
        <v>853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>
      <c r="A441" s="13" t="s">
        <v>854</v>
      </c>
      <c r="B441" s="19" t="s">
        <v>855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>
      <c r="A442" s="21" t="s">
        <v>856</v>
      </c>
      <c r="B442" s="22" t="s">
        <v>857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>
      <c r="A443" s="13" t="s">
        <v>858</v>
      </c>
      <c r="B443" s="19" t="s">
        <v>859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>
      <c r="A444" s="21" t="s">
        <v>860</v>
      </c>
      <c r="B444" s="22" t="s">
        <v>861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>
      <c r="A445" s="13" t="s">
        <v>862</v>
      </c>
      <c r="B445" s="19" t="s">
        <v>863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>
      <c r="A446" s="21" t="s">
        <v>864</v>
      </c>
      <c r="B446" s="22" t="s">
        <v>865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>
      <c r="A447" s="13" t="s">
        <v>866</v>
      </c>
      <c r="B447" s="24" t="s">
        <v>867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>
      <c r="A448" s="13" t="s">
        <v>868</v>
      </c>
      <c r="B448" s="19" t="s">
        <v>869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>
      <c r="A449" s="21" t="s">
        <v>870</v>
      </c>
      <c r="B449" s="22" t="s">
        <v>871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>
      <c r="A450" s="21" t="s">
        <v>872</v>
      </c>
      <c r="B450" s="22" t="s">
        <v>873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>
      <c r="A451" s="13" t="s">
        <v>874</v>
      </c>
      <c r="B451" s="19" t="s">
        <v>875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>
      <c r="A452" s="21" t="s">
        <v>876</v>
      </c>
      <c r="B452" s="22" t="s">
        <v>877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>
      <c r="A453" s="13" t="s">
        <v>878</v>
      </c>
      <c r="B453" s="27" t="s">
        <v>879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>
      <c r="A454" s="13" t="s">
        <v>880</v>
      </c>
      <c r="B454" s="24" t="s">
        <v>881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>
      <c r="A455" s="13" t="s">
        <v>882</v>
      </c>
      <c r="B455" s="19" t="s">
        <v>883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>
      <c r="A456" s="21" t="s">
        <v>884</v>
      </c>
      <c r="B456" s="22" t="s">
        <v>885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>
      <c r="A457" s="21" t="s">
        <v>886</v>
      </c>
      <c r="B457" s="22" t="s">
        <v>887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>
      <c r="A458" s="21" t="s">
        <v>888</v>
      </c>
      <c r="B458" s="22" t="s">
        <v>889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>
      <c r="A459" s="13" t="s">
        <v>890</v>
      </c>
      <c r="B459" s="19" t="s">
        <v>891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>
      <c r="A460" s="21" t="s">
        <v>892</v>
      </c>
      <c r="B460" s="22" t="s">
        <v>893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>
      <c r="A461" s="21" t="s">
        <v>894</v>
      </c>
      <c r="B461" s="22" t="s">
        <v>895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>
      <c r="A462" s="21" t="s">
        <v>896</v>
      </c>
      <c r="B462" s="22" t="s">
        <v>897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>
      <c r="A463" s="13" t="s">
        <v>898</v>
      </c>
      <c r="B463" s="24" t="s">
        <v>899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>
      <c r="A464" s="13" t="s">
        <v>900</v>
      </c>
      <c r="B464" s="19" t="s">
        <v>901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>
      <c r="A465" s="21" t="s">
        <v>902</v>
      </c>
      <c r="B465" s="22" t="s">
        <v>903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>
      <c r="A466" s="21" t="s">
        <v>904</v>
      </c>
      <c r="B466" s="22" t="s">
        <v>905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>
      <c r="A467" s="21" t="s">
        <v>906</v>
      </c>
      <c r="B467" s="22" t="s">
        <v>907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>
      <c r="A468" s="21" t="s">
        <v>908</v>
      </c>
      <c r="B468" s="22" t="s">
        <v>909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>
      <c r="A469" s="13" t="s">
        <v>910</v>
      </c>
      <c r="B469" s="19" t="s">
        <v>911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>
      <c r="A470" s="21" t="s">
        <v>912</v>
      </c>
      <c r="B470" s="22" t="s">
        <v>913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>
      <c r="A471" s="13" t="s">
        <v>914</v>
      </c>
      <c r="B471" s="24" t="s">
        <v>915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>
      <c r="A472" s="13" t="s">
        <v>916</v>
      </c>
      <c r="B472" s="19" t="s">
        <v>917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>
      <c r="A473" s="21" t="s">
        <v>918</v>
      </c>
      <c r="B473" s="22" t="s">
        <v>919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>
      <c r="A474" s="13" t="s">
        <v>920</v>
      </c>
      <c r="B474" s="19" t="s">
        <v>921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>
      <c r="A475" s="21" t="s">
        <v>922</v>
      </c>
      <c r="B475" s="22" t="s">
        <v>923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>
      <c r="A476" s="21" t="s">
        <v>924</v>
      </c>
      <c r="B476" s="22" t="s">
        <v>925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>
      <c r="A477" s="13" t="s">
        <v>926</v>
      </c>
      <c r="B477" s="27" t="s">
        <v>927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943065.8</v>
      </c>
      <c r="AY477" s="16">
        <f>AY478+AY489+AY494+AY499+AY502</f>
        <v>1798986.59</v>
      </c>
    </row>
    <row r="478" spans="1:51">
      <c r="A478" s="13" t="s">
        <v>928</v>
      </c>
      <c r="B478" s="24" t="s">
        <v>929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943065.8</v>
      </c>
      <c r="AY478" s="18">
        <f>AY479+AY483</f>
        <v>1798986.59</v>
      </c>
    </row>
    <row r="479" spans="1:51">
      <c r="A479" s="13" t="s">
        <v>930</v>
      </c>
      <c r="B479" s="19" t="s">
        <v>931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943065.8</v>
      </c>
      <c r="AY479" s="20">
        <f>SUM(AY480:AY482)</f>
        <v>1798986.59</v>
      </c>
    </row>
    <row r="480" spans="1:51">
      <c r="A480" s="21" t="s">
        <v>932</v>
      </c>
      <c r="B480" s="22" t="s">
        <v>933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943065.8</v>
      </c>
      <c r="AY480" s="23">
        <v>1798986.59</v>
      </c>
    </row>
    <row r="481" spans="1:51">
      <c r="A481" s="21" t="s">
        <v>934</v>
      </c>
      <c r="B481" s="22" t="s">
        <v>935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>
      <c r="A482" s="21" t="s">
        <v>936</v>
      </c>
      <c r="B482" s="22" t="s">
        <v>937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>
      <c r="A483" s="13" t="s">
        <v>938</v>
      </c>
      <c r="B483" s="19" t="s">
        <v>939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>
      <c r="A484" s="21" t="s">
        <v>940</v>
      </c>
      <c r="B484" s="22" t="s">
        <v>941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>
      <c r="A485" s="21" t="s">
        <v>942</v>
      </c>
      <c r="B485" s="22" t="s">
        <v>943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>
      <c r="A486" s="21" t="s">
        <v>944</v>
      </c>
      <c r="B486" s="22" t="s">
        <v>945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>
      <c r="A487" s="21" t="s">
        <v>946</v>
      </c>
      <c r="B487" s="22" t="s">
        <v>947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>
      <c r="A488" s="21" t="s">
        <v>948</v>
      </c>
      <c r="B488" s="22" t="s">
        <v>949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>
      <c r="A489" s="13" t="s">
        <v>950</v>
      </c>
      <c r="B489" s="24" t="s">
        <v>951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>
      <c r="A490" s="13" t="s">
        <v>952</v>
      </c>
      <c r="B490" s="19" t="s">
        <v>953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>
      <c r="A491" s="21" t="s">
        <v>954</v>
      </c>
      <c r="B491" s="22" t="s">
        <v>955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>
      <c r="A492" s="13" t="s">
        <v>956</v>
      </c>
      <c r="B492" s="19" t="s">
        <v>957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>
      <c r="A493" s="21" t="s">
        <v>958</v>
      </c>
      <c r="B493" s="22" t="s">
        <v>959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>
      <c r="A494" s="13" t="s">
        <v>960</v>
      </c>
      <c r="B494" s="24" t="s">
        <v>961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>
      <c r="A495" s="13" t="s">
        <v>962</v>
      </c>
      <c r="B495" s="19" t="s">
        <v>963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>
      <c r="A496" s="21" t="s">
        <v>964</v>
      </c>
      <c r="B496" s="22" t="s">
        <v>965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>
      <c r="A497" s="13" t="s">
        <v>966</v>
      </c>
      <c r="B497" s="19" t="s">
        <v>967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>
      <c r="A498" s="21" t="s">
        <v>968</v>
      </c>
      <c r="B498" s="22" t="s">
        <v>969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>
      <c r="A499" s="13" t="s">
        <v>970</v>
      </c>
      <c r="B499" s="24" t="s">
        <v>971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>
      <c r="A500" s="13" t="s">
        <v>972</v>
      </c>
      <c r="B500" s="19" t="s">
        <v>973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>
      <c r="A501" s="21" t="s">
        <v>974</v>
      </c>
      <c r="B501" s="22" t="s">
        <v>975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>
      <c r="A502" s="13" t="s">
        <v>976</v>
      </c>
      <c r="B502" s="24" t="s">
        <v>977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>
      <c r="A503" s="13" t="s">
        <v>978</v>
      </c>
      <c r="B503" s="19" t="s">
        <v>979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>
      <c r="A504" s="21" t="s">
        <v>980</v>
      </c>
      <c r="B504" s="22" t="s">
        <v>981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>
      <c r="A505" s="13" t="s">
        <v>982</v>
      </c>
      <c r="B505" s="19" t="s">
        <v>983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>
      <c r="A506" s="21" t="s">
        <v>984</v>
      </c>
      <c r="B506" s="22" t="s">
        <v>985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>
      <c r="A507" s="13" t="s">
        <v>986</v>
      </c>
      <c r="B507" s="27" t="s">
        <v>987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>
      <c r="A508" s="13" t="s">
        <v>988</v>
      </c>
      <c r="B508" s="24" t="s">
        <v>989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>
      <c r="A509" s="13" t="s">
        <v>990</v>
      </c>
      <c r="B509" s="19" t="s">
        <v>991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>
      <c r="A510" s="13" t="s">
        <v>992</v>
      </c>
      <c r="B510" s="19" t="s">
        <v>993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>
      <c r="A511" s="13" t="s">
        <v>994</v>
      </c>
      <c r="B511" s="19" t="s">
        <v>995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>
      <c r="A512" s="13" t="s">
        <v>996</v>
      </c>
      <c r="B512" s="19" t="s">
        <v>997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>
      <c r="A513" s="13" t="s">
        <v>998</v>
      </c>
      <c r="B513" s="19" t="s">
        <v>999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>
      <c r="A514" s="13" t="s">
        <v>1000</v>
      </c>
      <c r="B514" s="19" t="s">
        <v>1001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>
      <c r="A515" s="13" t="s">
        <v>1002</v>
      </c>
      <c r="B515" s="19" t="s">
        <v>1003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>
      <c r="A516" s="13" t="s">
        <v>1004</v>
      </c>
      <c r="B516" s="19" t="s">
        <v>1005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>
      <c r="A517" s="13" t="s">
        <v>1006</v>
      </c>
      <c r="B517" s="24" t="s">
        <v>1007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>
      <c r="A518" s="13" t="s">
        <v>1008</v>
      </c>
      <c r="B518" s="19" t="s">
        <v>1009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>
      <c r="A519" s="13" t="s">
        <v>1010</v>
      </c>
      <c r="B519" s="19" t="s">
        <v>1011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>
      <c r="A520" s="13" t="s">
        <v>1012</v>
      </c>
      <c r="B520" s="24" t="s">
        <v>1013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>
      <c r="A521" s="13" t="s">
        <v>1014</v>
      </c>
      <c r="B521" s="19" t="s">
        <v>1015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>
      <c r="A522" s="13" t="s">
        <v>1016</v>
      </c>
      <c r="B522" s="19" t="s">
        <v>1017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>
      <c r="A523" s="13" t="s">
        <v>1018</v>
      </c>
      <c r="B523" s="19" t="s">
        <v>1019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>
      <c r="A524" s="13" t="s">
        <v>1020</v>
      </c>
      <c r="B524" s="19" t="s">
        <v>1021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>
      <c r="A525" s="13" t="s">
        <v>1022</v>
      </c>
      <c r="B525" s="19" t="s">
        <v>1023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>
      <c r="A526" s="13" t="s">
        <v>1024</v>
      </c>
      <c r="B526" s="24" t="s">
        <v>1025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>
      <c r="A527" s="13" t="s">
        <v>1026</v>
      </c>
      <c r="B527" s="19" t="s">
        <v>1027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>
      <c r="A528" s="13" t="s">
        <v>1028</v>
      </c>
      <c r="B528" s="24" t="s">
        <v>1029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>
      <c r="A529" s="13" t="s">
        <v>1030</v>
      </c>
      <c r="B529" s="19" t="s">
        <v>1031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>
      <c r="A530" s="13" t="s">
        <v>1032</v>
      </c>
      <c r="B530" s="24" t="s">
        <v>1033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>
      <c r="A531" s="13" t="s">
        <v>1034</v>
      </c>
      <c r="B531" s="19" t="s">
        <v>1035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>
      <c r="A532" s="13" t="s">
        <v>1036</v>
      </c>
      <c r="B532" s="19" t="s">
        <v>1037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>
      <c r="A533" s="13" t="s">
        <v>1038</v>
      </c>
      <c r="B533" s="19" t="s">
        <v>1039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>
      <c r="A534" s="13" t="s">
        <v>1040</v>
      </c>
      <c r="B534" s="19" t="s">
        <v>1041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>
      <c r="A535" s="13" t="s">
        <v>1042</v>
      </c>
      <c r="B535" s="19" t="s">
        <v>1043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>
      <c r="A536" s="13" t="s">
        <v>1044</v>
      </c>
      <c r="B536" s="19" t="s">
        <v>340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>
      <c r="A537" s="13" t="s">
        <v>1045</v>
      </c>
      <c r="B537" s="19" t="s">
        <v>1046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>
      <c r="A538" s="13" t="s">
        <v>1047</v>
      </c>
      <c r="B538" s="19" t="s">
        <v>1048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>
      <c r="A539" s="13" t="s">
        <v>1049</v>
      </c>
      <c r="B539" s="19" t="s">
        <v>1050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>
      <c r="A540" s="13" t="s">
        <v>1051</v>
      </c>
      <c r="B540" s="27" t="s">
        <v>1052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0</v>
      </c>
      <c r="AY540" s="16">
        <f>AY541</f>
        <v>0</v>
      </c>
    </row>
    <row r="541" spans="1:51">
      <c r="A541" s="13" t="s">
        <v>1053</v>
      </c>
      <c r="B541" s="24" t="s">
        <v>1054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0</v>
      </c>
      <c r="AY541" s="18">
        <f>SUM(AY542)</f>
        <v>0</v>
      </c>
    </row>
    <row r="542" spans="1:51">
      <c r="A542" s="13" t="s">
        <v>1055</v>
      </c>
      <c r="B542" s="19" t="s">
        <v>1056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8">
        <v>0</v>
      </c>
      <c r="AY542" s="28">
        <v>0</v>
      </c>
    </row>
    <row r="543" spans="1:51" ht="15.75">
      <c r="A543" s="32"/>
      <c r="B543" s="29" t="s">
        <v>1057</v>
      </c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33">
        <f>AX186+AX372+AX453+AX477+AX507+AX540</f>
        <v>88236579.709999993</v>
      </c>
      <c r="AY543" s="33">
        <f>AY186+AY372+AY453+AY477+AY507+AY540</f>
        <v>149760678.80000001</v>
      </c>
    </row>
    <row r="544" spans="1:51" ht="19.5" thickBot="1">
      <c r="A544" s="1"/>
      <c r="B544" s="34" t="s">
        <v>1058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5">
        <f>AX184-AX543</f>
        <v>37298851.879999995</v>
      </c>
      <c r="AY544" s="35">
        <f>AY184-AY543</f>
        <v>22143448.829999954</v>
      </c>
    </row>
    <row r="545" spans="1:51" ht="15.75" thickTop="1">
      <c r="A545" s="1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7"/>
    </row>
    <row r="546" spans="1:51" ht="18.75">
      <c r="A546" s="1"/>
      <c r="B546" s="38" t="s">
        <v>1059</v>
      </c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7"/>
    </row>
    <row r="547" spans="1:51">
      <c r="A547" s="1"/>
      <c r="B547" s="1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7"/>
    </row>
    <row r="548" spans="1:51">
      <c r="A548" s="1"/>
      <c r="B548" s="1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9" t="s">
        <v>1060</v>
      </c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6"/>
      <c r="AW548" s="36"/>
      <c r="AX548" s="36"/>
      <c r="AY548" s="37"/>
    </row>
    <row r="549" spans="1:51">
      <c r="A549" s="1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6"/>
      <c r="AW549" s="36"/>
      <c r="AX549" s="36"/>
      <c r="AY549" s="37"/>
    </row>
    <row r="550" spans="1:51">
      <c r="A550" s="1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6"/>
      <c r="AW550" s="36"/>
      <c r="AX550" s="36"/>
      <c r="AY550" s="37"/>
    </row>
    <row r="551" spans="1:51">
      <c r="A551" s="1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41" t="s">
        <v>1061</v>
      </c>
      <c r="AW551" s="41"/>
      <c r="AX551" s="41"/>
      <c r="AY551" s="41"/>
    </row>
    <row r="552" spans="1:51">
      <c r="A552" s="1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2" t="s">
        <v>1062</v>
      </c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3"/>
      <c r="AU552" s="43"/>
      <c r="AV552" s="42" t="s">
        <v>1063</v>
      </c>
      <c r="AW552" s="42"/>
      <c r="AX552" s="42"/>
      <c r="AY552" s="42"/>
    </row>
    <row r="553" spans="1:51">
      <c r="A553" s="1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3"/>
      <c r="AU553" s="43"/>
      <c r="AV553" s="44"/>
      <c r="AW553" s="44"/>
      <c r="AX553" s="44"/>
      <c r="AY553" s="44"/>
    </row>
    <row r="554" spans="1:51" ht="15.75">
      <c r="A554" s="1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36"/>
      <c r="AU554" s="36"/>
      <c r="AV554" s="48" t="s">
        <v>1065</v>
      </c>
      <c r="AW554" s="48"/>
      <c r="AX554" s="48"/>
      <c r="AY554" s="48"/>
    </row>
    <row r="555" spans="1:51">
      <c r="A555" s="1"/>
      <c r="B555" s="36"/>
      <c r="C555" s="36"/>
      <c r="D555" s="49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49"/>
      <c r="AT555" s="36"/>
      <c r="AU555" s="36"/>
      <c r="AV555" s="48"/>
      <c r="AW555" s="48"/>
      <c r="AX555" s="48"/>
      <c r="AY555" s="48"/>
    </row>
    <row r="556" spans="1:51">
      <c r="A556" s="1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7"/>
    </row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2021-02-05T17:04:45Z</dcterms:modified>
</cp:coreProperties>
</file>