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/>
  <workbookProtection lockStructure="1"/>
  <bookViews>
    <workbookView xWindow="-120" yWindow="-120" windowWidth="20730" windowHeight="11760" tabRatio="751" firstSheet="2" activeTab="12"/>
  </bookViews>
  <sheets>
    <sheet name="BD" sheetId="47" state="hidden" r:id="rId1"/>
    <sheet name="FU" sheetId="45" state="hidden" r:id="rId2"/>
    <sheet name="Inconsistencias" sheetId="46" r:id="rId3"/>
    <sheet name="CRI-M" sheetId="30" r:id="rId4"/>
    <sheet name="COG-M" sheetId="43" r:id="rId5"/>
    <sheet name="CRI-RYP" sheetId="31" r:id="rId6"/>
    <sheet name="COG-RYP" sheetId="35" r:id="rId7"/>
    <sheet name="CF" sheetId="38" r:id="rId8"/>
    <sheet name="CA" sheetId="39" r:id="rId9"/>
    <sheet name="EA" sheetId="40" r:id="rId10"/>
    <sheet name="Plantilla" sheetId="41" r:id="rId11"/>
    <sheet name="CRI-DE" sheetId="32" r:id="rId12"/>
    <sheet name="COG-FF" sheetId="36" r:id="rId13"/>
    <sheet name="CTG-FF" sheetId="37" r:id="rId14"/>
  </sheets>
  <definedNames>
    <definedName name="_xlnm._FilterDatabase" localSheetId="4" hidden="1">'COG-M'!$C$1:$C$3029</definedName>
    <definedName name="_xlnm.Print_Titles" localSheetId="8">CA!$1:$2</definedName>
    <definedName name="_xlnm.Print_Titles" localSheetId="7">CF!$1:$2</definedName>
    <definedName name="_xlnm.Print_Titles" localSheetId="12">'COG-FF'!$1:$2</definedName>
    <definedName name="_xlnm.Print_Titles" localSheetId="4">'COG-M'!$1:$1</definedName>
    <definedName name="_xlnm.Print_Titles" localSheetId="6">'COG-RYP'!$1:$1</definedName>
    <definedName name="_xlnm.Print_Titles" localSheetId="11">'CRI-DE'!$1:$1</definedName>
    <definedName name="_xlnm.Print_Titles" localSheetId="3">'CRI-M'!$1:$1</definedName>
    <definedName name="_xlnm.Print_Titles" localSheetId="5">'CRI-RYP'!$1:$1</definedName>
    <definedName name="_xlnm.Print_Titles" localSheetId="13">'CTG-FF'!$1:$2</definedName>
    <definedName name="_xlnm.Print_Titles" localSheetId="9">EA!$1:$1</definedName>
    <definedName name="_xlnm.Print_Titles" localSheetId="10">Plantilla!$1:$2</definedName>
  </definedNames>
  <calcPr calcId="125725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64" i="47"/>
  <c r="B3364"/>
  <c r="C3364"/>
  <c r="D3364"/>
  <c r="A3365"/>
  <c r="B3365"/>
  <c r="C3365"/>
  <c r="D3365"/>
  <c r="A3366"/>
  <c r="B3366"/>
  <c r="C3366"/>
  <c r="D3366"/>
  <c r="A3367"/>
  <c r="B3367"/>
  <c r="C3367"/>
  <c r="D3367"/>
  <c r="A3368"/>
  <c r="B3368"/>
  <c r="C3368"/>
  <c r="D3368"/>
  <c r="A3369"/>
  <c r="B3369"/>
  <c r="C3369"/>
  <c r="D3369"/>
  <c r="A3370"/>
  <c r="B3370"/>
  <c r="C3370"/>
  <c r="D3370"/>
  <c r="A3371"/>
  <c r="B3371"/>
  <c r="C3371"/>
  <c r="D3371"/>
  <c r="A3372"/>
  <c r="B3372"/>
  <c r="C3372"/>
  <c r="D3372"/>
  <c r="A3373"/>
  <c r="B3373"/>
  <c r="C3373"/>
  <c r="D3373"/>
  <c r="A3374"/>
  <c r="B3374"/>
  <c r="C3374"/>
  <c r="D3374"/>
  <c r="A3375"/>
  <c r="B3375"/>
  <c r="C3375"/>
  <c r="D3375"/>
  <c r="A3376"/>
  <c r="B3376"/>
  <c r="C3376"/>
  <c r="D3376"/>
  <c r="A3377"/>
  <c r="B3377"/>
  <c r="C3377"/>
  <c r="D3377"/>
  <c r="A3378"/>
  <c r="B3378"/>
  <c r="C3378"/>
  <c r="D3378"/>
  <c r="A3379"/>
  <c r="B3379"/>
  <c r="C3379"/>
  <c r="D3379"/>
  <c r="A3380"/>
  <c r="B3380"/>
  <c r="C3380"/>
  <c r="D3380"/>
  <c r="A3381"/>
  <c r="B3381"/>
  <c r="C3381"/>
  <c r="D3381"/>
  <c r="A3382"/>
  <c r="B3382"/>
  <c r="C3382"/>
  <c r="D3382"/>
  <c r="A3383"/>
  <c r="B3383"/>
  <c r="C3383"/>
  <c r="D3383"/>
  <c r="A3384"/>
  <c r="B3384"/>
  <c r="C3384"/>
  <c r="D3384"/>
  <c r="A3385"/>
  <c r="B3385"/>
  <c r="C3385"/>
  <c r="D3385"/>
  <c r="A3386"/>
  <c r="B3386"/>
  <c r="C3386"/>
  <c r="D3386"/>
  <c r="A3387"/>
  <c r="B3387"/>
  <c r="C3387"/>
  <c r="D3387"/>
  <c r="A3388"/>
  <c r="B3388"/>
  <c r="C3388"/>
  <c r="D3388"/>
  <c r="A3389"/>
  <c r="B3389"/>
  <c r="C3389"/>
  <c r="D3389"/>
  <c r="A3390"/>
  <c r="B3390"/>
  <c r="C3390"/>
  <c r="D3390"/>
  <c r="A3391"/>
  <c r="B3391"/>
  <c r="C3391"/>
  <c r="D3391"/>
  <c r="A3392"/>
  <c r="B3392"/>
  <c r="C3392"/>
  <c r="D3392"/>
  <c r="A3393"/>
  <c r="B3393"/>
  <c r="C3393"/>
  <c r="D3393"/>
  <c r="A3394"/>
  <c r="B3394"/>
  <c r="C3394"/>
  <c r="D3394"/>
  <c r="C3395"/>
  <c r="A3323"/>
  <c r="B3323"/>
  <c r="C3323"/>
  <c r="D3323"/>
  <c r="A3324"/>
  <c r="B3324"/>
  <c r="C3324"/>
  <c r="D3324"/>
  <c r="A3325"/>
  <c r="B3325"/>
  <c r="C3325"/>
  <c r="D3325"/>
  <c r="A3326"/>
  <c r="B3326"/>
  <c r="C3326"/>
  <c r="D3326"/>
  <c r="A3327"/>
  <c r="B3327"/>
  <c r="C3327"/>
  <c r="D3327"/>
  <c r="A3328"/>
  <c r="B3328"/>
  <c r="C3328"/>
  <c r="D3328"/>
  <c r="A3329"/>
  <c r="B3329"/>
  <c r="C3329"/>
  <c r="D3329"/>
  <c r="A3330"/>
  <c r="B3330"/>
  <c r="C3330"/>
  <c r="D3330"/>
  <c r="A3331"/>
  <c r="B3331"/>
  <c r="C3331"/>
  <c r="D3331"/>
  <c r="A3332"/>
  <c r="B3332"/>
  <c r="C3332"/>
  <c r="D3332"/>
  <c r="A3333"/>
  <c r="B3333"/>
  <c r="C3333"/>
  <c r="D3333"/>
  <c r="A3334"/>
  <c r="B3334"/>
  <c r="C3334"/>
  <c r="D3334"/>
  <c r="A3335"/>
  <c r="B3335"/>
  <c r="C3335"/>
  <c r="D3335"/>
  <c r="A3336"/>
  <c r="B3336"/>
  <c r="C3336"/>
  <c r="D3336"/>
  <c r="A3337"/>
  <c r="B3337"/>
  <c r="C3337"/>
  <c r="D3337"/>
  <c r="A3338"/>
  <c r="B3338"/>
  <c r="C3338"/>
  <c r="D3338"/>
  <c r="A3339"/>
  <c r="B3339"/>
  <c r="C3339"/>
  <c r="D3339"/>
  <c r="A3340"/>
  <c r="B3340"/>
  <c r="C3340"/>
  <c r="D3340"/>
  <c r="A3341"/>
  <c r="B3341"/>
  <c r="C3341"/>
  <c r="D3341"/>
  <c r="A3342"/>
  <c r="B3342"/>
  <c r="C3342"/>
  <c r="D3342"/>
  <c r="A3343"/>
  <c r="B3343"/>
  <c r="C3343"/>
  <c r="D3343"/>
  <c r="A3344"/>
  <c r="B3344"/>
  <c r="C3344"/>
  <c r="D3344"/>
  <c r="A3345"/>
  <c r="B3345"/>
  <c r="C3345"/>
  <c r="D3345"/>
  <c r="A3346"/>
  <c r="B3346"/>
  <c r="C3346"/>
  <c r="D3346"/>
  <c r="A3347"/>
  <c r="B3347"/>
  <c r="C3347"/>
  <c r="D3347"/>
  <c r="A3348"/>
  <c r="B3348"/>
  <c r="C3348"/>
  <c r="D3348"/>
  <c r="A3349"/>
  <c r="B3349"/>
  <c r="C3349"/>
  <c r="D3349"/>
  <c r="A3350"/>
  <c r="B3350"/>
  <c r="C3350"/>
  <c r="D3350"/>
  <c r="A3351"/>
  <c r="B3351"/>
  <c r="C3351"/>
  <c r="D3351"/>
  <c r="A3352"/>
  <c r="B3352"/>
  <c r="C3352"/>
  <c r="D3352"/>
  <c r="A3353"/>
  <c r="B3353"/>
  <c r="C3353"/>
  <c r="D3353"/>
  <c r="A3354"/>
  <c r="B3354"/>
  <c r="C3354"/>
  <c r="D3354"/>
  <c r="A3355"/>
  <c r="B3355"/>
  <c r="C3355"/>
  <c r="D3355"/>
  <c r="A3356"/>
  <c r="B3356"/>
  <c r="C3356"/>
  <c r="D3356"/>
  <c r="A3357"/>
  <c r="B3357"/>
  <c r="C3357"/>
  <c r="D3357"/>
  <c r="A3358"/>
  <c r="B3358"/>
  <c r="C3358"/>
  <c r="D3358"/>
  <c r="A3359"/>
  <c r="B3359"/>
  <c r="C3359"/>
  <c r="D3359"/>
  <c r="A3360"/>
  <c r="B3360"/>
  <c r="C3360"/>
  <c r="D3360"/>
  <c r="A3361"/>
  <c r="B3361"/>
  <c r="C3361"/>
  <c r="D3361"/>
  <c r="A3362"/>
  <c r="B3362"/>
  <c r="C3362"/>
  <c r="D3362"/>
  <c r="A3363"/>
  <c r="B3363"/>
  <c r="C3363"/>
  <c r="D3363"/>
  <c r="D3322"/>
  <c r="C3322"/>
  <c r="B3322"/>
  <c r="A3322"/>
  <c r="D3180"/>
  <c r="D3181"/>
  <c r="D3183"/>
  <c r="D3184"/>
  <c r="D3185"/>
  <c r="D3186"/>
  <c r="D3188"/>
  <c r="D3189"/>
  <c r="D3190"/>
  <c r="D3191"/>
  <c r="D3192"/>
  <c r="D3193"/>
  <c r="D3194"/>
  <c r="D3195"/>
  <c r="D3196"/>
  <c r="D3198"/>
  <c r="D3200"/>
  <c r="D3201"/>
  <c r="D3203"/>
  <c r="D3204"/>
  <c r="D3205"/>
  <c r="D3207"/>
  <c r="D3208"/>
  <c r="D3209"/>
  <c r="D3210"/>
  <c r="D3212"/>
  <c r="D3213"/>
  <c r="D3214"/>
  <c r="D3215"/>
  <c r="D3216"/>
  <c r="D3219"/>
  <c r="D3220"/>
  <c r="D3221"/>
  <c r="D3222"/>
  <c r="D3223"/>
  <c r="D3224"/>
  <c r="D3226"/>
  <c r="D3227"/>
  <c r="D3228"/>
  <c r="D3229"/>
  <c r="D3230"/>
  <c r="D3231"/>
  <c r="D3232"/>
  <c r="D3234"/>
  <c r="D3235"/>
  <c r="D3236"/>
  <c r="D3237"/>
  <c r="D3238"/>
  <c r="D3240"/>
  <c r="D3241"/>
  <c r="D3242"/>
  <c r="D3243"/>
  <c r="D3245"/>
  <c r="D3246"/>
  <c r="D3247"/>
  <c r="D3248"/>
  <c r="D3249"/>
  <c r="D3250"/>
  <c r="D3252"/>
  <c r="D3253"/>
  <c r="D3254"/>
  <c r="D3255"/>
  <c r="D3256"/>
  <c r="D3257"/>
  <c r="D3258"/>
  <c r="D3259"/>
  <c r="D3260"/>
  <c r="D3262"/>
  <c r="D3265"/>
  <c r="D3266"/>
  <c r="D3268"/>
  <c r="D3269"/>
  <c r="D3270"/>
  <c r="D3271"/>
  <c r="D3272"/>
  <c r="D3273"/>
  <c r="D3275"/>
  <c r="D3276"/>
  <c r="D3277"/>
  <c r="D3278"/>
  <c r="D3279"/>
  <c r="D3280"/>
  <c r="D3282"/>
  <c r="D3283"/>
  <c r="D3284"/>
  <c r="D3286"/>
  <c r="D3287"/>
  <c r="D3288"/>
  <c r="D3289"/>
  <c r="D3290"/>
  <c r="D3291"/>
  <c r="D3293"/>
  <c r="D3295"/>
  <c r="D3296"/>
  <c r="D3298"/>
  <c r="D3299"/>
  <c r="D3300"/>
  <c r="D3301"/>
  <c r="D3303"/>
  <c r="D3304"/>
  <c r="D3305"/>
  <c r="D3308"/>
  <c r="D3309"/>
  <c r="D3311"/>
  <c r="D3312"/>
  <c r="D3313"/>
  <c r="D3315"/>
  <c r="D3316"/>
  <c r="D3317"/>
  <c r="D3318"/>
  <c r="D3320"/>
  <c r="D1917"/>
  <c r="D1918"/>
  <c r="D1923"/>
  <c r="D1924"/>
  <c r="D1925"/>
  <c r="D2196"/>
  <c r="BF2"/>
  <c r="BE2"/>
  <c r="BD2"/>
  <c r="AL2"/>
  <c r="AK2"/>
  <c r="AJ2"/>
  <c r="Z2"/>
  <c r="Y2"/>
  <c r="X2"/>
  <c r="W2"/>
  <c r="V2"/>
  <c r="U2"/>
  <c r="T2"/>
  <c r="S2"/>
  <c r="R2"/>
  <c r="Q2"/>
  <c r="P2"/>
  <c r="O2"/>
  <c r="J2"/>
  <c r="I2"/>
  <c r="H2"/>
  <c r="G2"/>
  <c r="F2"/>
  <c r="E2"/>
  <c r="D2"/>
  <c r="C2"/>
  <c r="B2"/>
  <c r="A2"/>
  <c r="P135" i="30" l="1"/>
  <c r="D137" i="47" s="1"/>
  <c r="P130" i="30"/>
  <c r="D132" i="47" s="1"/>
  <c r="P128" i="30"/>
  <c r="D130" i="47" s="1"/>
  <c r="O132" i="30"/>
  <c r="O127"/>
  <c r="N132"/>
  <c r="M132"/>
  <c r="L132"/>
  <c r="K132"/>
  <c r="J132"/>
  <c r="I132"/>
  <c r="H132"/>
  <c r="G132"/>
  <c r="F132"/>
  <c r="N127"/>
  <c r="M127"/>
  <c r="L127"/>
  <c r="K127"/>
  <c r="J127"/>
  <c r="I127"/>
  <c r="H127"/>
  <c r="G127"/>
  <c r="F127"/>
  <c r="E132"/>
  <c r="E127"/>
  <c r="P129"/>
  <c r="D131" i="47" s="1"/>
  <c r="P131" i="30"/>
  <c r="D133" i="47" s="1"/>
  <c r="D132" i="30"/>
  <c r="P132" s="1"/>
  <c r="D134" i="47" s="1"/>
  <c r="D127" i="30"/>
  <c r="P127" l="1"/>
  <c r="D129" i="47" s="1"/>
  <c r="L95" i="45"/>
  <c r="K14"/>
  <c r="B14" l="1"/>
  <c r="K2" i="47" s="1"/>
  <c r="L2"/>
  <c r="P1976" i="43"/>
  <c r="P1966"/>
  <c r="D2114" i="47" s="1"/>
  <c r="E264" i="36" l="1"/>
  <c r="E265"/>
  <c r="D2124" i="47"/>
  <c r="P3027" i="43"/>
  <c r="P3028"/>
  <c r="P3020"/>
  <c r="P3021"/>
  <c r="P3013"/>
  <c r="P3014"/>
  <c r="P3006"/>
  <c r="P3007"/>
  <c r="P3001"/>
  <c r="D3149" i="47" s="1"/>
  <c r="P3002" i="43"/>
  <c r="D3150" i="47" s="1"/>
  <c r="P2994" i="43"/>
  <c r="D3142" i="47" s="1"/>
  <c r="P2995" i="43"/>
  <c r="P2989"/>
  <c r="D3137" i="47" s="1"/>
  <c r="P2990" i="43"/>
  <c r="D3138" i="47" s="1"/>
  <c r="P2982" i="43"/>
  <c r="D3130" i="47" s="1"/>
  <c r="P2983" i="43"/>
  <c r="L420" i="36"/>
  <c r="D420"/>
  <c r="L417"/>
  <c r="K417"/>
  <c r="P2973" i="43"/>
  <c r="P2974"/>
  <c r="P2966"/>
  <c r="D3114" i="47" s="1"/>
  <c r="P2967" i="43"/>
  <c r="P2963"/>
  <c r="D3111" i="47" s="1"/>
  <c r="P2964" i="43"/>
  <c r="D3112" i="47" s="1"/>
  <c r="P2956" i="43"/>
  <c r="P2957"/>
  <c r="D3105" i="47" s="1"/>
  <c r="P2953" i="43"/>
  <c r="P2954"/>
  <c r="P2946"/>
  <c r="P2947"/>
  <c r="D410" i="36"/>
  <c r="L409"/>
  <c r="K409"/>
  <c r="E409"/>
  <c r="P2937" i="43"/>
  <c r="P2938"/>
  <c r="P2930"/>
  <c r="D3078" i="47" s="1"/>
  <c r="P2931" i="43"/>
  <c r="P2927"/>
  <c r="P2928"/>
  <c r="P2920"/>
  <c r="P2921"/>
  <c r="P2917"/>
  <c r="P2918"/>
  <c r="P2910"/>
  <c r="D3058" i="47" s="1"/>
  <c r="P2911" i="43"/>
  <c r="D401" i="36"/>
  <c r="P2899" i="43"/>
  <c r="P2889"/>
  <c r="P2879"/>
  <c r="P2862"/>
  <c r="P2844"/>
  <c r="P2845"/>
  <c r="P2834"/>
  <c r="P2835"/>
  <c r="P2824"/>
  <c r="P2825"/>
  <c r="P2813"/>
  <c r="P2814"/>
  <c r="P2803"/>
  <c r="P2804"/>
  <c r="P2792"/>
  <c r="P2793"/>
  <c r="P2781"/>
  <c r="P2782"/>
  <c r="P2769"/>
  <c r="P2770"/>
  <c r="P2757"/>
  <c r="P2758"/>
  <c r="P2746"/>
  <c r="P2747"/>
  <c r="P2736"/>
  <c r="P2737"/>
  <c r="P2726"/>
  <c r="P2727"/>
  <c r="P2716"/>
  <c r="P2717"/>
  <c r="P2706"/>
  <c r="P2707"/>
  <c r="P2693"/>
  <c r="P2694"/>
  <c r="P2682"/>
  <c r="P2683"/>
  <c r="P2672"/>
  <c r="P2673"/>
  <c r="P2662"/>
  <c r="P2663"/>
  <c r="P2652"/>
  <c r="P2653"/>
  <c r="P2642"/>
  <c r="P2643"/>
  <c r="P2632"/>
  <c r="P2633"/>
  <c r="P2622"/>
  <c r="P2612"/>
  <c r="P2602"/>
  <c r="P2592"/>
  <c r="P2582"/>
  <c r="P2572"/>
  <c r="P2560"/>
  <c r="P2548"/>
  <c r="E336" i="36" l="1"/>
  <c r="D2708" i="47"/>
  <c r="E340" i="36"/>
  <c r="D2730" i="47"/>
  <c r="E342" i="36"/>
  <c r="D2750" i="47"/>
  <c r="E344" i="36"/>
  <c r="D2770" i="47"/>
  <c r="D346" i="36"/>
  <c r="D2780" i="47"/>
  <c r="D347" i="36"/>
  <c r="D2790" i="47"/>
  <c r="D348" i="36"/>
  <c r="D2800" i="47"/>
  <c r="D349" i="36"/>
  <c r="D2810" i="47"/>
  <c r="D350" i="36"/>
  <c r="D2820" i="47"/>
  <c r="D351" i="36"/>
  <c r="D2830" i="47"/>
  <c r="D353" i="36"/>
  <c r="D2841" i="47"/>
  <c r="D357" i="36"/>
  <c r="D2854" i="47"/>
  <c r="D358" i="36"/>
  <c r="D2864" i="47"/>
  <c r="D359" i="36"/>
  <c r="D2874" i="47"/>
  <c r="D360" i="36"/>
  <c r="D2884" i="47"/>
  <c r="D361" i="36"/>
  <c r="D2894" i="47"/>
  <c r="D363" i="36"/>
  <c r="D2905" i="47"/>
  <c r="D366" i="36"/>
  <c r="D2917" i="47"/>
  <c r="D369" i="36"/>
  <c r="D2929" i="47"/>
  <c r="D371" i="36"/>
  <c r="D2940" i="47"/>
  <c r="D373" i="36"/>
  <c r="D2951" i="47"/>
  <c r="D374" i="36"/>
  <c r="D2961" i="47"/>
  <c r="D376" i="36"/>
  <c r="D2972" i="47"/>
  <c r="D377" i="36"/>
  <c r="D2982" i="47"/>
  <c r="D378" i="36"/>
  <c r="D2992" i="47"/>
  <c r="E394" i="36"/>
  <c r="D3027" i="47"/>
  <c r="E396" i="36"/>
  <c r="D3047" i="47"/>
  <c r="K399" i="36"/>
  <c r="D3065" i="47"/>
  <c r="D400" i="36"/>
  <c r="D3068" i="47"/>
  <c r="K400" i="36"/>
  <c r="D3075" i="47"/>
  <c r="K401" i="36"/>
  <c r="D3085" i="47"/>
  <c r="D408" i="36"/>
  <c r="D3094" i="47"/>
  <c r="K408" i="36"/>
  <c r="D3101" i="47"/>
  <c r="D409" i="36"/>
  <c r="D3104" i="47"/>
  <c r="K410" i="36"/>
  <c r="D3121" i="47"/>
  <c r="D423" i="36"/>
  <c r="D3154" i="47"/>
  <c r="K423" i="36"/>
  <c r="D3161" i="47"/>
  <c r="D428" i="36"/>
  <c r="D3168" i="47"/>
  <c r="K428" i="36"/>
  <c r="D3175" i="47"/>
  <c r="E333" i="36"/>
  <c r="D2696" i="47"/>
  <c r="E339" i="36"/>
  <c r="D2720" i="47"/>
  <c r="E341" i="36"/>
  <c r="D2740" i="47"/>
  <c r="E343" i="36"/>
  <c r="D2760" i="47"/>
  <c r="E346" i="36"/>
  <c r="D2781" i="47"/>
  <c r="E347" i="36"/>
  <c r="D2791" i="47"/>
  <c r="E348" i="36"/>
  <c r="D2801" i="47"/>
  <c r="E349" i="36"/>
  <c r="D2811" i="47"/>
  <c r="E350" i="36"/>
  <c r="D2821" i="47"/>
  <c r="E351" i="36"/>
  <c r="D2831" i="47"/>
  <c r="E353" i="36"/>
  <c r="D2842" i="47"/>
  <c r="E357" i="36"/>
  <c r="D2855" i="47"/>
  <c r="E358" i="36"/>
  <c r="D2865" i="47"/>
  <c r="E359" i="36"/>
  <c r="D2875" i="47"/>
  <c r="E360" i="36"/>
  <c r="D2885" i="47"/>
  <c r="E361" i="36"/>
  <c r="D2895" i="47"/>
  <c r="E363" i="36"/>
  <c r="D2906" i="47"/>
  <c r="E366" i="36"/>
  <c r="D2918" i="47"/>
  <c r="E369" i="36"/>
  <c r="D2930" i="47"/>
  <c r="E371" i="36"/>
  <c r="D2941" i="47"/>
  <c r="E373" i="36"/>
  <c r="D2952" i="47"/>
  <c r="E374" i="36"/>
  <c r="D2962" i="47"/>
  <c r="E376" i="36"/>
  <c r="D2973" i="47"/>
  <c r="E377" i="36"/>
  <c r="D2983" i="47"/>
  <c r="E378" i="36"/>
  <c r="D2993" i="47"/>
  <c r="E386" i="36"/>
  <c r="D3010" i="47"/>
  <c r="E395" i="36"/>
  <c r="D3037" i="47"/>
  <c r="D399" i="36"/>
  <c r="E399"/>
  <c r="D3059" i="47"/>
  <c r="L399" i="36"/>
  <c r="D3066" i="47"/>
  <c r="E400" i="36"/>
  <c r="D3069" i="47"/>
  <c r="L400" i="36"/>
  <c r="D3076" i="47"/>
  <c r="E401" i="36"/>
  <c r="D3079" i="47"/>
  <c r="L401" i="36"/>
  <c r="D3086" i="47"/>
  <c r="E408" i="36"/>
  <c r="D3095" i="47"/>
  <c r="L408" i="36"/>
  <c r="D3102" i="47"/>
  <c r="E410" i="36"/>
  <c r="D3115" i="47"/>
  <c r="L410" i="36"/>
  <c r="D3122" i="47"/>
  <c r="D417" i="36"/>
  <c r="K420"/>
  <c r="E417"/>
  <c r="D3131" i="47"/>
  <c r="E420" i="36"/>
  <c r="D3143" i="47"/>
  <c r="E423" i="36"/>
  <c r="D3155" i="47"/>
  <c r="L423" i="36"/>
  <c r="D3162" i="47"/>
  <c r="E428" i="36"/>
  <c r="D3169" i="47"/>
  <c r="L428" i="36"/>
  <c r="D3176" i="47"/>
  <c r="P2536" i="43"/>
  <c r="P2526"/>
  <c r="P2515"/>
  <c r="P2505"/>
  <c r="P2495"/>
  <c r="P2485"/>
  <c r="P2475"/>
  <c r="P2465"/>
  <c r="P2455"/>
  <c r="P2445"/>
  <c r="P2434"/>
  <c r="P2424"/>
  <c r="P2414"/>
  <c r="P2404"/>
  <c r="P2394"/>
  <c r="P2384"/>
  <c r="P2374"/>
  <c r="P2364"/>
  <c r="P2352"/>
  <c r="P2342"/>
  <c r="P2332"/>
  <c r="P2322"/>
  <c r="P2312"/>
  <c r="P2302"/>
  <c r="P2292"/>
  <c r="P2282"/>
  <c r="P2272"/>
  <c r="P2261"/>
  <c r="P2251"/>
  <c r="P2241"/>
  <c r="P2231"/>
  <c r="P2220"/>
  <c r="P2210"/>
  <c r="P2200"/>
  <c r="P2190"/>
  <c r="P2180"/>
  <c r="P2170"/>
  <c r="P2160"/>
  <c r="P2150"/>
  <c r="P2140"/>
  <c r="P2129"/>
  <c r="P2119"/>
  <c r="P2109"/>
  <c r="P2099"/>
  <c r="P2089"/>
  <c r="P2079"/>
  <c r="P2069"/>
  <c r="P2059"/>
  <c r="E274" i="36"/>
  <c r="P2037" i="43"/>
  <c r="P2027"/>
  <c r="P2017"/>
  <c r="P2007"/>
  <c r="P1997"/>
  <c r="P1987"/>
  <c r="P1955"/>
  <c r="P1945"/>
  <c r="P1946"/>
  <c r="P1935"/>
  <c r="P1925"/>
  <c r="P1914"/>
  <c r="P1904"/>
  <c r="P1894"/>
  <c r="P1884"/>
  <c r="P1874"/>
  <c r="P1864"/>
  <c r="P1857"/>
  <c r="P1858"/>
  <c r="P1859"/>
  <c r="P1851"/>
  <c r="P1852"/>
  <c r="P1847"/>
  <c r="P1848"/>
  <c r="P1849"/>
  <c r="P1841"/>
  <c r="P1842"/>
  <c r="P1837"/>
  <c r="P1838"/>
  <c r="P1839"/>
  <c r="P1831"/>
  <c r="P1832"/>
  <c r="P1826"/>
  <c r="P1827"/>
  <c r="P1828"/>
  <c r="P1820"/>
  <c r="P1821"/>
  <c r="P1816"/>
  <c r="P1817"/>
  <c r="P1818"/>
  <c r="P1810"/>
  <c r="P1811"/>
  <c r="P1806"/>
  <c r="P1807"/>
  <c r="P1808"/>
  <c r="P1800"/>
  <c r="P1801"/>
  <c r="P1796"/>
  <c r="P1797"/>
  <c r="P1798"/>
  <c r="P1790"/>
  <c r="P1791"/>
  <c r="P1786"/>
  <c r="P1787"/>
  <c r="P1788"/>
  <c r="P1780"/>
  <c r="P1781"/>
  <c r="L239" i="36"/>
  <c r="K239"/>
  <c r="J239"/>
  <c r="E239"/>
  <c r="D239"/>
  <c r="P1764" i="43"/>
  <c r="P1765"/>
  <c r="P1766"/>
  <c r="P1758"/>
  <c r="P1759"/>
  <c r="P1752"/>
  <c r="P1753"/>
  <c r="P1754"/>
  <c r="P1746"/>
  <c r="P1747"/>
  <c r="P1740"/>
  <c r="P1741"/>
  <c r="P1742"/>
  <c r="P1734"/>
  <c r="P1735"/>
  <c r="P1729"/>
  <c r="P1730"/>
  <c r="P1731"/>
  <c r="P1723"/>
  <c r="P1724"/>
  <c r="P1719"/>
  <c r="P1720"/>
  <c r="P1721"/>
  <c r="P1713"/>
  <c r="P1714"/>
  <c r="P1709"/>
  <c r="P1710"/>
  <c r="P1711"/>
  <c r="P1703"/>
  <c r="P1704"/>
  <c r="P1692"/>
  <c r="P1693"/>
  <c r="P1682"/>
  <c r="P1683"/>
  <c r="P1672"/>
  <c r="P1673"/>
  <c r="P1662"/>
  <c r="P1663"/>
  <c r="P1652"/>
  <c r="P1653"/>
  <c r="P1642"/>
  <c r="P1643"/>
  <c r="P1632"/>
  <c r="P1633"/>
  <c r="P1622"/>
  <c r="P1623"/>
  <c r="P1611"/>
  <c r="P1612"/>
  <c r="P1600"/>
  <c r="P1601"/>
  <c r="P1590"/>
  <c r="P1591"/>
  <c r="P1580"/>
  <c r="P1581"/>
  <c r="P1570"/>
  <c r="P1571"/>
  <c r="P1560"/>
  <c r="P1561"/>
  <c r="P1550"/>
  <c r="P1551"/>
  <c r="P1540"/>
  <c r="P1541"/>
  <c r="P1531"/>
  <c r="P1532"/>
  <c r="P1533"/>
  <c r="P1525"/>
  <c r="P1526"/>
  <c r="P1518"/>
  <c r="P1519"/>
  <c r="P1520"/>
  <c r="P1512"/>
  <c r="P1513"/>
  <c r="P1507"/>
  <c r="P1508"/>
  <c r="P1509"/>
  <c r="P1501"/>
  <c r="P1502"/>
  <c r="P1491"/>
  <c r="P1492"/>
  <c r="P1493"/>
  <c r="P1485"/>
  <c r="P1486"/>
  <c r="P1481"/>
  <c r="P1482"/>
  <c r="P1483"/>
  <c r="P1475"/>
  <c r="P1476"/>
  <c r="P1470"/>
  <c r="P1471"/>
  <c r="P1472"/>
  <c r="P1464"/>
  <c r="P1465"/>
  <c r="P1460"/>
  <c r="P1461"/>
  <c r="P1462"/>
  <c r="P1454"/>
  <c r="P1455"/>
  <c r="P1450"/>
  <c r="P1451"/>
  <c r="P1452"/>
  <c r="P1444"/>
  <c r="P1445"/>
  <c r="P1440"/>
  <c r="P1441"/>
  <c r="P1442"/>
  <c r="P1434"/>
  <c r="P1435"/>
  <c r="P1430"/>
  <c r="P1431"/>
  <c r="P1432"/>
  <c r="P1424"/>
  <c r="P1425"/>
  <c r="P1420"/>
  <c r="P1421"/>
  <c r="P1422"/>
  <c r="P1414"/>
  <c r="P1415"/>
  <c r="P1409"/>
  <c r="P1410"/>
  <c r="P1411"/>
  <c r="P1403"/>
  <c r="P1404"/>
  <c r="P1399"/>
  <c r="P1400"/>
  <c r="P1401"/>
  <c r="P1393"/>
  <c r="P1394"/>
  <c r="P1389"/>
  <c r="P1390"/>
  <c r="P1391"/>
  <c r="P1383"/>
  <c r="P1384"/>
  <c r="P1379"/>
  <c r="P1380"/>
  <c r="P1381"/>
  <c r="P1373"/>
  <c r="P1374"/>
  <c r="P1369"/>
  <c r="P1370"/>
  <c r="P1371"/>
  <c r="P1363"/>
  <c r="P1364"/>
  <c r="P1358"/>
  <c r="P1359"/>
  <c r="P1360"/>
  <c r="P1352"/>
  <c r="P1353"/>
  <c r="P1348"/>
  <c r="P1349"/>
  <c r="P1350"/>
  <c r="P1342"/>
  <c r="P1343"/>
  <c r="P1338"/>
  <c r="P1339"/>
  <c r="P1340"/>
  <c r="P1332"/>
  <c r="P1333"/>
  <c r="P1328"/>
  <c r="P1329"/>
  <c r="P1330"/>
  <c r="P1322"/>
  <c r="P1323"/>
  <c r="P1318"/>
  <c r="P1319"/>
  <c r="P1320"/>
  <c r="P1312"/>
  <c r="P1313"/>
  <c r="P1308"/>
  <c r="P1309"/>
  <c r="P1310"/>
  <c r="P1302"/>
  <c r="P1303"/>
  <c r="P1298"/>
  <c r="P1299"/>
  <c r="P1300"/>
  <c r="P1292"/>
  <c r="P1293"/>
  <c r="P1288"/>
  <c r="P1289"/>
  <c r="P1290"/>
  <c r="P1282"/>
  <c r="P1283"/>
  <c r="P1278"/>
  <c r="P1279"/>
  <c r="P1280"/>
  <c r="P1272"/>
  <c r="P1273"/>
  <c r="P1267"/>
  <c r="P1268"/>
  <c r="P1269"/>
  <c r="P1261"/>
  <c r="P1262"/>
  <c r="P1257"/>
  <c r="P1258"/>
  <c r="P1259"/>
  <c r="P1251"/>
  <c r="P1252"/>
  <c r="P1247"/>
  <c r="P1248"/>
  <c r="P1249"/>
  <c r="P1241"/>
  <c r="P1242"/>
  <c r="P1237"/>
  <c r="P1238"/>
  <c r="P1239"/>
  <c r="P1231"/>
  <c r="P1232"/>
  <c r="P1227"/>
  <c r="P1228"/>
  <c r="P1229"/>
  <c r="P1221"/>
  <c r="P1222"/>
  <c r="P1217"/>
  <c r="P1218"/>
  <c r="P1219"/>
  <c r="P1211"/>
  <c r="P1212"/>
  <c r="P1207"/>
  <c r="P1208"/>
  <c r="P1209"/>
  <c r="P1201"/>
  <c r="P1202"/>
  <c r="P1196"/>
  <c r="P1197"/>
  <c r="P1198"/>
  <c r="P1190"/>
  <c r="P1191"/>
  <c r="P1186"/>
  <c r="P1187"/>
  <c r="P1188"/>
  <c r="P1180"/>
  <c r="P1181"/>
  <c r="P1176"/>
  <c r="P1177"/>
  <c r="P1178"/>
  <c r="P1170"/>
  <c r="P1171"/>
  <c r="P1167"/>
  <c r="P1168"/>
  <c r="P1160"/>
  <c r="P1161"/>
  <c r="P1157"/>
  <c r="P1158"/>
  <c r="P1150"/>
  <c r="P1151"/>
  <c r="P1146"/>
  <c r="P1147"/>
  <c r="P1148"/>
  <c r="P1140"/>
  <c r="P1141"/>
  <c r="P1136"/>
  <c r="P1137"/>
  <c r="P1138"/>
  <c r="P1130"/>
  <c r="P1131"/>
  <c r="P1126"/>
  <c r="P1127"/>
  <c r="P1128"/>
  <c r="P1120"/>
  <c r="P1121"/>
  <c r="P1116"/>
  <c r="P1117"/>
  <c r="P1118"/>
  <c r="P1110"/>
  <c r="P1111"/>
  <c r="P1105"/>
  <c r="P1106"/>
  <c r="P1107"/>
  <c r="P1099"/>
  <c r="P1100"/>
  <c r="P1095"/>
  <c r="P1096"/>
  <c r="P1097"/>
  <c r="P1089"/>
  <c r="P1090"/>
  <c r="P1085"/>
  <c r="P1086"/>
  <c r="P1087"/>
  <c r="P1079"/>
  <c r="P1080"/>
  <c r="P1075"/>
  <c r="P1076"/>
  <c r="P1077"/>
  <c r="P1069"/>
  <c r="P1070"/>
  <c r="P1065"/>
  <c r="P1066"/>
  <c r="P1067"/>
  <c r="P1059"/>
  <c r="P1060"/>
  <c r="P1055"/>
  <c r="P1056"/>
  <c r="P1057"/>
  <c r="P1049"/>
  <c r="P1050"/>
  <c r="P1039"/>
  <c r="P1040"/>
  <c r="P1035"/>
  <c r="P1036"/>
  <c r="P1037"/>
  <c r="P1029"/>
  <c r="P1030"/>
  <c r="P1019"/>
  <c r="P1020"/>
  <c r="P1014"/>
  <c r="P1015"/>
  <c r="P1016"/>
  <c r="P1008"/>
  <c r="P1009"/>
  <c r="P1004"/>
  <c r="P1005"/>
  <c r="P1006"/>
  <c r="P998"/>
  <c r="P999"/>
  <c r="P994"/>
  <c r="P995"/>
  <c r="P996"/>
  <c r="P988"/>
  <c r="P989"/>
  <c r="P984"/>
  <c r="P985"/>
  <c r="P986"/>
  <c r="P978"/>
  <c r="P979"/>
  <c r="P974"/>
  <c r="P975"/>
  <c r="P976"/>
  <c r="P968"/>
  <c r="P969"/>
  <c r="P964"/>
  <c r="P965"/>
  <c r="P966"/>
  <c r="P958"/>
  <c r="P959"/>
  <c r="P954"/>
  <c r="P955"/>
  <c r="P956"/>
  <c r="P948"/>
  <c r="P949"/>
  <c r="P945"/>
  <c r="P946"/>
  <c r="P938"/>
  <c r="P939"/>
  <c r="P934"/>
  <c r="P935"/>
  <c r="P936"/>
  <c r="P928"/>
  <c r="P929"/>
  <c r="P923"/>
  <c r="P924"/>
  <c r="P925"/>
  <c r="P917"/>
  <c r="P918"/>
  <c r="P914"/>
  <c r="P915"/>
  <c r="P907"/>
  <c r="P908"/>
  <c r="P903"/>
  <c r="P904"/>
  <c r="P905"/>
  <c r="P897"/>
  <c r="P898"/>
  <c r="P894"/>
  <c r="P895"/>
  <c r="P887"/>
  <c r="P888"/>
  <c r="P883"/>
  <c r="P884"/>
  <c r="P885"/>
  <c r="P877"/>
  <c r="P878"/>
  <c r="P873"/>
  <c r="P874"/>
  <c r="P875"/>
  <c r="P867"/>
  <c r="P868"/>
  <c r="P863"/>
  <c r="P864"/>
  <c r="P865"/>
  <c r="P857"/>
  <c r="P858"/>
  <c r="P854"/>
  <c r="P855"/>
  <c r="P847"/>
  <c r="P848"/>
  <c r="P843"/>
  <c r="P844"/>
  <c r="P845"/>
  <c r="P837"/>
  <c r="P838"/>
  <c r="P832"/>
  <c r="P833"/>
  <c r="P834"/>
  <c r="P826"/>
  <c r="P827"/>
  <c r="P822"/>
  <c r="P823"/>
  <c r="P824"/>
  <c r="P816"/>
  <c r="P817"/>
  <c r="P812"/>
  <c r="P813"/>
  <c r="P814"/>
  <c r="P806"/>
  <c r="P807"/>
  <c r="P802"/>
  <c r="P803"/>
  <c r="P804"/>
  <c r="P796"/>
  <c r="P797"/>
  <c r="P792"/>
  <c r="P793"/>
  <c r="P794"/>
  <c r="P786"/>
  <c r="P787"/>
  <c r="P782"/>
  <c r="P783"/>
  <c r="P784"/>
  <c r="P776"/>
  <c r="P777"/>
  <c r="P772"/>
  <c r="P773"/>
  <c r="P774"/>
  <c r="P766"/>
  <c r="P767"/>
  <c r="P762"/>
  <c r="P763"/>
  <c r="P764"/>
  <c r="P756"/>
  <c r="P757"/>
  <c r="P753"/>
  <c r="P754"/>
  <c r="P746"/>
  <c r="P747"/>
  <c r="P740"/>
  <c r="P741"/>
  <c r="P742"/>
  <c r="P734"/>
  <c r="P735"/>
  <c r="P730"/>
  <c r="P731"/>
  <c r="P732"/>
  <c r="P724"/>
  <c r="P725"/>
  <c r="P721"/>
  <c r="P722"/>
  <c r="P714"/>
  <c r="P715"/>
  <c r="P711"/>
  <c r="P712"/>
  <c r="P704"/>
  <c r="P705"/>
  <c r="P700"/>
  <c r="P701"/>
  <c r="P702"/>
  <c r="P694"/>
  <c r="P695"/>
  <c r="P690"/>
  <c r="P691"/>
  <c r="P692"/>
  <c r="P684"/>
  <c r="P685"/>
  <c r="P680"/>
  <c r="P681"/>
  <c r="P682"/>
  <c r="P674"/>
  <c r="P675"/>
  <c r="P670"/>
  <c r="P671"/>
  <c r="P672"/>
  <c r="P664"/>
  <c r="P665"/>
  <c r="P660"/>
  <c r="P661"/>
  <c r="P662"/>
  <c r="P654"/>
  <c r="P655"/>
  <c r="P643"/>
  <c r="P644"/>
  <c r="P633"/>
  <c r="P634"/>
  <c r="P629"/>
  <c r="P630"/>
  <c r="P631"/>
  <c r="P623"/>
  <c r="P624"/>
  <c r="P618"/>
  <c r="P619"/>
  <c r="P620"/>
  <c r="P612"/>
  <c r="P613"/>
  <c r="P608"/>
  <c r="P609"/>
  <c r="P610"/>
  <c r="P602"/>
  <c r="P603"/>
  <c r="P598"/>
  <c r="P599"/>
  <c r="P600"/>
  <c r="P592"/>
  <c r="P593"/>
  <c r="P582"/>
  <c r="P583"/>
  <c r="P578"/>
  <c r="P579"/>
  <c r="P580"/>
  <c r="P572"/>
  <c r="P573"/>
  <c r="P567"/>
  <c r="P568"/>
  <c r="P569"/>
  <c r="P561"/>
  <c r="P562"/>
  <c r="P558"/>
  <c r="P559"/>
  <c r="P551"/>
  <c r="P552"/>
  <c r="P546"/>
  <c r="P547"/>
  <c r="P548"/>
  <c r="P540"/>
  <c r="P541"/>
  <c r="P536"/>
  <c r="P537"/>
  <c r="P538"/>
  <c r="P530"/>
  <c r="P531"/>
  <c r="P520"/>
  <c r="P521"/>
  <c r="P516"/>
  <c r="P517"/>
  <c r="P518"/>
  <c r="P510"/>
  <c r="P511"/>
  <c r="P500"/>
  <c r="P501"/>
  <c r="P496"/>
  <c r="P497"/>
  <c r="P498"/>
  <c r="P490"/>
  <c r="P491"/>
  <c r="P486"/>
  <c r="P487"/>
  <c r="P488"/>
  <c r="P480"/>
  <c r="P481"/>
  <c r="E75" i="36" l="1"/>
  <c r="D629" i="47"/>
  <c r="L75" i="36"/>
  <c r="D636" i="47"/>
  <c r="J75" i="36"/>
  <c r="D634" i="47"/>
  <c r="D76" i="36"/>
  <c r="D638" i="47"/>
  <c r="K76" i="36"/>
  <c r="D645" i="47"/>
  <c r="E77" i="36"/>
  <c r="D649" i="47"/>
  <c r="E78" i="36"/>
  <c r="D659" i="47"/>
  <c r="L78" i="36"/>
  <c r="D666" i="47"/>
  <c r="J78" i="36"/>
  <c r="D664" i="47"/>
  <c r="D79" i="36"/>
  <c r="D668" i="47"/>
  <c r="D80" i="36"/>
  <c r="D678" i="47"/>
  <c r="K80" i="36"/>
  <c r="D685" i="47"/>
  <c r="E81" i="36"/>
  <c r="D689" i="47"/>
  <c r="L81" i="36"/>
  <c r="D696" i="47"/>
  <c r="J81" i="36"/>
  <c r="D694" i="47"/>
  <c r="D83" i="36"/>
  <c r="D699" i="47"/>
  <c r="K83" i="36"/>
  <c r="D706" i="47"/>
  <c r="D84" i="36"/>
  <c r="D709" i="47"/>
  <c r="K84" i="36"/>
  <c r="D716" i="47"/>
  <c r="E86" i="36"/>
  <c r="D721" i="47"/>
  <c r="L86" i="36"/>
  <c r="D728" i="47"/>
  <c r="J86" i="36"/>
  <c r="D726" i="47"/>
  <c r="D87" i="36"/>
  <c r="D730" i="47"/>
  <c r="D88" i="36"/>
  <c r="D740" i="47"/>
  <c r="K88" i="36"/>
  <c r="D747" i="47"/>
  <c r="E89" i="36"/>
  <c r="D751" i="47"/>
  <c r="L89" i="36"/>
  <c r="D758" i="47"/>
  <c r="J89" i="36"/>
  <c r="D756" i="47"/>
  <c r="D90" i="36"/>
  <c r="D760" i="47"/>
  <c r="K90" i="36"/>
  <c r="D767" i="47"/>
  <c r="E92" i="36"/>
  <c r="D772" i="47"/>
  <c r="L92" i="36"/>
  <c r="D779" i="47"/>
  <c r="J92" i="36"/>
  <c r="D777" i="47"/>
  <c r="D93" i="36"/>
  <c r="D781" i="47"/>
  <c r="D94" i="36"/>
  <c r="D791" i="47"/>
  <c r="D96" i="36"/>
  <c r="D802" i="47"/>
  <c r="K96" i="36"/>
  <c r="D809" i="47"/>
  <c r="E97" i="36"/>
  <c r="D813" i="47"/>
  <c r="L97" i="36"/>
  <c r="D820" i="47"/>
  <c r="J97" i="36"/>
  <c r="D818" i="47"/>
  <c r="D98" i="36"/>
  <c r="D822" i="47"/>
  <c r="K98" i="36"/>
  <c r="D829" i="47"/>
  <c r="E99" i="36"/>
  <c r="D833" i="47"/>
  <c r="L99" i="36"/>
  <c r="D840" i="47"/>
  <c r="J99" i="36"/>
  <c r="D838" i="47"/>
  <c r="D100" i="36"/>
  <c r="D842" i="47"/>
  <c r="K100" i="36"/>
  <c r="D849" i="47"/>
  <c r="E101" i="36"/>
  <c r="D853" i="47"/>
  <c r="L101" i="36"/>
  <c r="D860" i="47"/>
  <c r="E102" i="36"/>
  <c r="D863" i="47"/>
  <c r="L102" i="36"/>
  <c r="D870" i="47"/>
  <c r="E103" i="36"/>
  <c r="D873" i="47"/>
  <c r="L103" i="36"/>
  <c r="D880" i="47"/>
  <c r="J103" i="36"/>
  <c r="D878" i="47"/>
  <c r="D104" i="36"/>
  <c r="D882" i="47"/>
  <c r="K104" i="36"/>
  <c r="D889" i="47"/>
  <c r="E107" i="36"/>
  <c r="D895" i="47"/>
  <c r="L107" i="36"/>
  <c r="D902" i="47"/>
  <c r="E108" i="36"/>
  <c r="D905" i="47"/>
  <c r="L108" i="36"/>
  <c r="D912" i="47"/>
  <c r="J108" i="36"/>
  <c r="D910" i="47"/>
  <c r="D109" i="36"/>
  <c r="D914" i="47"/>
  <c r="K109" i="36"/>
  <c r="D921" i="47"/>
  <c r="E110" i="36"/>
  <c r="D925" i="47"/>
  <c r="L110" i="36"/>
  <c r="D932" i="47"/>
  <c r="J110" i="36"/>
  <c r="D930" i="47"/>
  <c r="D111" i="36"/>
  <c r="D934" i="47"/>
  <c r="K111" i="36"/>
  <c r="D941" i="47"/>
  <c r="E112" i="36"/>
  <c r="D945" i="47"/>
  <c r="L112" i="36"/>
  <c r="D952" i="47"/>
  <c r="J112" i="36"/>
  <c r="D950" i="47"/>
  <c r="D113" i="36"/>
  <c r="D954" i="47"/>
  <c r="K113" i="36"/>
  <c r="D961" i="47"/>
  <c r="E114" i="36"/>
  <c r="D965" i="47"/>
  <c r="L114" i="36"/>
  <c r="D972" i="47"/>
  <c r="J114" i="36"/>
  <c r="D970" i="47"/>
  <c r="D115" i="36"/>
  <c r="D974" i="47"/>
  <c r="K115" i="36"/>
  <c r="D981" i="47"/>
  <c r="E117" i="36"/>
  <c r="D986" i="47"/>
  <c r="L117" i="36"/>
  <c r="D993" i="47"/>
  <c r="J117" i="36"/>
  <c r="D991" i="47"/>
  <c r="D118" i="36"/>
  <c r="D995" i="47"/>
  <c r="K118" i="36"/>
  <c r="D1002" i="47"/>
  <c r="D119" i="36"/>
  <c r="D1005" i="47"/>
  <c r="K119" i="36"/>
  <c r="D1012" i="47"/>
  <c r="E120" i="36"/>
  <c r="D1016" i="47"/>
  <c r="L120" i="36"/>
  <c r="D1023" i="47"/>
  <c r="J120" i="36"/>
  <c r="D1021" i="47"/>
  <c r="D121" i="36"/>
  <c r="D1025" i="47"/>
  <c r="K121" i="36"/>
  <c r="D1032" i="47"/>
  <c r="E122" i="36"/>
  <c r="D1036" i="47"/>
  <c r="L122" i="36"/>
  <c r="D1043" i="47"/>
  <c r="E123" i="36"/>
  <c r="D1046" i="47"/>
  <c r="L123" i="36"/>
  <c r="D1053" i="47"/>
  <c r="J123" i="36"/>
  <c r="D1051" i="47"/>
  <c r="D124" i="36"/>
  <c r="D1055" i="47"/>
  <c r="K124" i="36"/>
  <c r="D1062" i="47"/>
  <c r="D125" i="36"/>
  <c r="D1065" i="47"/>
  <c r="K125" i="36"/>
  <c r="D1072" i="47"/>
  <c r="E127" i="36"/>
  <c r="D1077" i="47"/>
  <c r="L127" i="36"/>
  <c r="D1084" i="47"/>
  <c r="J127" i="36"/>
  <c r="D1082" i="47"/>
  <c r="D128" i="36"/>
  <c r="D1086" i="47"/>
  <c r="K128" i="36"/>
  <c r="D1093" i="47"/>
  <c r="D129" i="36"/>
  <c r="D1096" i="47"/>
  <c r="K129" i="36"/>
  <c r="D1103" i="47"/>
  <c r="E130" i="36"/>
  <c r="D1107" i="47"/>
  <c r="L130" i="36"/>
  <c r="D1114" i="47"/>
  <c r="J130" i="36"/>
  <c r="D1112" i="47"/>
  <c r="D131" i="36"/>
  <c r="D1116" i="47"/>
  <c r="K131" i="36"/>
  <c r="D1123" i="47"/>
  <c r="E132" i="36"/>
  <c r="D1127" i="47"/>
  <c r="L132" i="36"/>
  <c r="D1134" i="47"/>
  <c r="J132" i="36"/>
  <c r="D1132" i="47"/>
  <c r="D133" i="36"/>
  <c r="D1136" i="47"/>
  <c r="K133" i="36"/>
  <c r="D1143" i="47"/>
  <c r="E134" i="36"/>
  <c r="D1147" i="47"/>
  <c r="L134" i="36"/>
  <c r="D1154" i="47"/>
  <c r="J134" i="36"/>
  <c r="D1152" i="47"/>
  <c r="D135" i="36"/>
  <c r="D1156" i="47"/>
  <c r="K135" i="36"/>
  <c r="D1163" i="47"/>
  <c r="E137" i="36"/>
  <c r="D1168" i="47"/>
  <c r="E138" i="36"/>
  <c r="D1178" i="47"/>
  <c r="L138" i="36"/>
  <c r="D1185" i="47"/>
  <c r="J138" i="36"/>
  <c r="D1183" i="47"/>
  <c r="D139" i="36"/>
  <c r="D1187" i="47"/>
  <c r="D140" i="36"/>
  <c r="D1197" i="47"/>
  <c r="K140" i="36"/>
  <c r="D1204" i="47"/>
  <c r="E141" i="36"/>
  <c r="D1208" i="47"/>
  <c r="L141" i="36"/>
  <c r="D1215" i="47"/>
  <c r="J141" i="36"/>
  <c r="D1213" i="47"/>
  <c r="D142" i="36"/>
  <c r="D1217" i="47"/>
  <c r="K142" i="36"/>
  <c r="D1224" i="47"/>
  <c r="E143" i="36"/>
  <c r="D1228" i="47"/>
  <c r="L143" i="36"/>
  <c r="D1235" i="47"/>
  <c r="J143" i="36"/>
  <c r="D1233" i="47"/>
  <c r="D144" i="36"/>
  <c r="D1237" i="47"/>
  <c r="K144" i="36"/>
  <c r="D1244" i="47"/>
  <c r="E145" i="36"/>
  <c r="D1248" i="47"/>
  <c r="L145" i="36"/>
  <c r="D1255" i="47"/>
  <c r="J145" i="36"/>
  <c r="D1253" i="47"/>
  <c r="D147" i="36"/>
  <c r="D1258" i="47"/>
  <c r="K147" i="36"/>
  <c r="D1265" i="47"/>
  <c r="E148" i="36"/>
  <c r="D1269" i="47"/>
  <c r="L148" i="36"/>
  <c r="D1276" i="47"/>
  <c r="J148" i="36"/>
  <c r="D1274" i="47"/>
  <c r="D149" i="36"/>
  <c r="D1278" i="47"/>
  <c r="K149" i="36"/>
  <c r="D1285" i="47"/>
  <c r="E150" i="36"/>
  <c r="D1289" i="47"/>
  <c r="L150" i="36"/>
  <c r="D1296" i="47"/>
  <c r="J150" i="36"/>
  <c r="D1294" i="47"/>
  <c r="D151" i="36"/>
  <c r="D1298" i="47"/>
  <c r="K151" i="36"/>
  <c r="D1305" i="47"/>
  <c r="D152" i="36"/>
  <c r="D1308" i="47"/>
  <c r="K152" i="36"/>
  <c r="D1315" i="47"/>
  <c r="D153" i="36"/>
  <c r="D1318" i="47"/>
  <c r="K153" i="36"/>
  <c r="D1325" i="47"/>
  <c r="E154" i="36"/>
  <c r="D1329" i="47"/>
  <c r="L154" i="36"/>
  <c r="D1336" i="47"/>
  <c r="J154" i="36"/>
  <c r="D1334" i="47"/>
  <c r="D155" i="36"/>
  <c r="D1338" i="47"/>
  <c r="K155" i="36"/>
  <c r="D1345" i="47"/>
  <c r="E157" i="36"/>
  <c r="D1350" i="47"/>
  <c r="L157" i="36"/>
  <c r="D1357" i="47"/>
  <c r="J157" i="36"/>
  <c r="D1355" i="47"/>
  <c r="D158" i="36"/>
  <c r="D1359" i="47"/>
  <c r="K158" i="36"/>
  <c r="D1366" i="47"/>
  <c r="E159" i="36"/>
  <c r="D1370" i="47"/>
  <c r="L159" i="36"/>
  <c r="D1377" i="47"/>
  <c r="J159" i="36"/>
  <c r="D1375" i="47"/>
  <c r="D160" i="36"/>
  <c r="D1379" i="47"/>
  <c r="K160" i="36"/>
  <c r="D1386" i="47"/>
  <c r="E161" i="36"/>
  <c r="D1390" i="47"/>
  <c r="L161" i="36"/>
  <c r="D1397" i="47"/>
  <c r="J161" i="36"/>
  <c r="D1395" i="47"/>
  <c r="D162" i="36"/>
  <c r="D1399" i="47"/>
  <c r="K162" i="36"/>
  <c r="D1406" i="47"/>
  <c r="E163" i="36"/>
  <c r="D1410" i="47"/>
  <c r="L163" i="36"/>
  <c r="D1417" i="47"/>
  <c r="J163" i="36"/>
  <c r="D1415" i="47"/>
  <c r="D165" i="36"/>
  <c r="D1420" i="47"/>
  <c r="K165" i="36"/>
  <c r="D1427" i="47"/>
  <c r="E166" i="36"/>
  <c r="D1431" i="47"/>
  <c r="L166" i="36"/>
  <c r="D1438" i="47"/>
  <c r="J166" i="36"/>
  <c r="D1436" i="47"/>
  <c r="D167" i="36"/>
  <c r="D1440" i="47"/>
  <c r="K167" i="36"/>
  <c r="D1447" i="47"/>
  <c r="E168" i="36"/>
  <c r="D1451" i="47"/>
  <c r="L168" i="36"/>
  <c r="D1458" i="47"/>
  <c r="J168" i="36"/>
  <c r="D1456" i="47"/>
  <c r="D169" i="36"/>
  <c r="D1460" i="47"/>
  <c r="K169" i="36"/>
  <c r="D1467" i="47"/>
  <c r="E170" i="36"/>
  <c r="D1471" i="47"/>
  <c r="L170" i="36"/>
  <c r="D1478" i="47"/>
  <c r="J170" i="36"/>
  <c r="D1476" i="47"/>
  <c r="D171" i="36"/>
  <c r="D1480" i="47"/>
  <c r="K171" i="36"/>
  <c r="D1487" i="47"/>
  <c r="E172" i="36"/>
  <c r="D1491" i="47"/>
  <c r="L172" i="36"/>
  <c r="D1498" i="47"/>
  <c r="J172" i="36"/>
  <c r="D1496" i="47"/>
  <c r="D173" i="36"/>
  <c r="D1500" i="47"/>
  <c r="K173" i="36"/>
  <c r="D1507" i="47"/>
  <c r="E175" i="36"/>
  <c r="D1512" i="47"/>
  <c r="L175" i="36"/>
  <c r="D1519" i="47"/>
  <c r="J175" i="36"/>
  <c r="D1517" i="47"/>
  <c r="D176" i="36"/>
  <c r="D1521" i="47"/>
  <c r="K176" i="36"/>
  <c r="D1528" i="47"/>
  <c r="E177" i="36"/>
  <c r="D1532" i="47"/>
  <c r="L177" i="36"/>
  <c r="D1539" i="47"/>
  <c r="J177" i="36"/>
  <c r="D1537" i="47"/>
  <c r="D178" i="36"/>
  <c r="D1541" i="47"/>
  <c r="K178" i="36"/>
  <c r="D1548" i="47"/>
  <c r="E179" i="36"/>
  <c r="D1552" i="47"/>
  <c r="L179" i="36"/>
  <c r="D1559" i="47"/>
  <c r="J179" i="36"/>
  <c r="D1557" i="47"/>
  <c r="D181" i="36"/>
  <c r="D1562" i="47"/>
  <c r="K181" i="36"/>
  <c r="D1569" i="47"/>
  <c r="E182" i="36"/>
  <c r="D1573" i="47"/>
  <c r="L182" i="36"/>
  <c r="D1580" i="47"/>
  <c r="J182" i="36"/>
  <c r="D1578" i="47"/>
  <c r="D183" i="36"/>
  <c r="D1582" i="47"/>
  <c r="K183" i="36"/>
  <c r="D1589" i="47"/>
  <c r="E184" i="36"/>
  <c r="D1593" i="47"/>
  <c r="L184" i="36"/>
  <c r="D1600" i="47"/>
  <c r="J184" i="36"/>
  <c r="D1598" i="47"/>
  <c r="D185" i="36"/>
  <c r="D1602" i="47"/>
  <c r="K185" i="36"/>
  <c r="D1609" i="47"/>
  <c r="E186" i="36"/>
  <c r="D1613" i="47"/>
  <c r="L186" i="36"/>
  <c r="D1620" i="47"/>
  <c r="J186" i="36"/>
  <c r="D1618" i="47"/>
  <c r="D188" i="36"/>
  <c r="D1623" i="47"/>
  <c r="K188" i="36"/>
  <c r="D1630" i="47"/>
  <c r="E189" i="36"/>
  <c r="D1634" i="47"/>
  <c r="L189" i="36"/>
  <c r="D1641" i="47"/>
  <c r="J189" i="36"/>
  <c r="D1639" i="47"/>
  <c r="D196" i="36"/>
  <c r="D1649" i="47"/>
  <c r="K196" i="36"/>
  <c r="D1656" i="47"/>
  <c r="E198" i="36"/>
  <c r="D1661" i="47"/>
  <c r="L198" i="36"/>
  <c r="D1668" i="47"/>
  <c r="J198" i="36"/>
  <c r="D1666" i="47"/>
  <c r="D202" i="36"/>
  <c r="D1673" i="47"/>
  <c r="K202" i="36"/>
  <c r="D1680" i="47"/>
  <c r="E208" i="36"/>
  <c r="D1689" i="47"/>
  <c r="E209" i="36"/>
  <c r="D1699" i="47"/>
  <c r="E210" i="36"/>
  <c r="D1709" i="47"/>
  <c r="E211" i="36"/>
  <c r="D1719" i="47"/>
  <c r="E212" i="36"/>
  <c r="D1729" i="47"/>
  <c r="E213" i="36"/>
  <c r="D1739" i="47"/>
  <c r="E214" i="36"/>
  <c r="D1749" i="47"/>
  <c r="E216" i="36"/>
  <c r="D1760" i="47"/>
  <c r="E218" i="36"/>
  <c r="D1771" i="47"/>
  <c r="E219" i="36"/>
  <c r="D1781" i="47"/>
  <c r="E220" i="36"/>
  <c r="D1791" i="47"/>
  <c r="E221" i="36"/>
  <c r="D1801" i="47"/>
  <c r="E222" i="36"/>
  <c r="D1811" i="47"/>
  <c r="E223" i="36"/>
  <c r="D1821" i="47"/>
  <c r="E224" i="36"/>
  <c r="D1831" i="47"/>
  <c r="E225" i="36"/>
  <c r="D1841" i="47"/>
  <c r="E227" i="36"/>
  <c r="D1852" i="47"/>
  <c r="L227" i="36"/>
  <c r="D1859" i="47"/>
  <c r="J227" i="36"/>
  <c r="D1857" i="47"/>
  <c r="D228" i="36"/>
  <c r="D1861" i="47"/>
  <c r="K228" i="36"/>
  <c r="D1868" i="47"/>
  <c r="E229" i="36"/>
  <c r="D1872" i="47"/>
  <c r="L229" i="36"/>
  <c r="D1879" i="47"/>
  <c r="J229" i="36"/>
  <c r="D1877" i="47"/>
  <c r="D231" i="36"/>
  <c r="D1882" i="47"/>
  <c r="K231" i="36"/>
  <c r="D1889" i="47"/>
  <c r="E234" i="36"/>
  <c r="D1895" i="47"/>
  <c r="L234" i="36"/>
  <c r="D1902" i="47"/>
  <c r="J234" i="36"/>
  <c r="D1900" i="47"/>
  <c r="D237" i="36"/>
  <c r="D1906" i="47"/>
  <c r="K237" i="36"/>
  <c r="D1913" i="47"/>
  <c r="D241" i="36"/>
  <c r="D1928" i="47"/>
  <c r="K241" i="36"/>
  <c r="D1935" i="47"/>
  <c r="E242" i="36"/>
  <c r="D1939" i="47"/>
  <c r="L242" i="36"/>
  <c r="D1946" i="47"/>
  <c r="J242" i="36"/>
  <c r="D1944" i="47"/>
  <c r="D243" i="36"/>
  <c r="D1948" i="47"/>
  <c r="K243" i="36"/>
  <c r="D1955" i="47"/>
  <c r="E244" i="36"/>
  <c r="D1959" i="47"/>
  <c r="L244" i="36"/>
  <c r="D1966" i="47"/>
  <c r="J244" i="36"/>
  <c r="D1964" i="47"/>
  <c r="D245" i="36"/>
  <c r="D1968" i="47"/>
  <c r="K245" i="36"/>
  <c r="D1975" i="47"/>
  <c r="E247" i="36"/>
  <c r="D1980" i="47"/>
  <c r="L247" i="36"/>
  <c r="D1987" i="47"/>
  <c r="J247" i="36"/>
  <c r="D1985" i="47"/>
  <c r="D248" i="36"/>
  <c r="D1989" i="47"/>
  <c r="K248" i="36"/>
  <c r="D1996" i="47"/>
  <c r="E249" i="36"/>
  <c r="D2000" i="47"/>
  <c r="L249" i="36"/>
  <c r="D2007" i="47"/>
  <c r="J249" i="36"/>
  <c r="D2005" i="47"/>
  <c r="E253" i="36"/>
  <c r="D2022" i="47"/>
  <c r="E255" i="36"/>
  <c r="D2042" i="47"/>
  <c r="E257" i="36"/>
  <c r="D2062" i="47"/>
  <c r="E260" i="36"/>
  <c r="D2083" i="47"/>
  <c r="E261" i="36"/>
  <c r="D2093" i="47"/>
  <c r="E267" i="36"/>
  <c r="D2135" i="47"/>
  <c r="E269" i="36"/>
  <c r="D2155" i="47"/>
  <c r="E271" i="36"/>
  <c r="D2175" i="47"/>
  <c r="E277" i="36"/>
  <c r="D2217" i="47"/>
  <c r="E279" i="36"/>
  <c r="D2237" i="47"/>
  <c r="E281" i="36"/>
  <c r="D2257" i="47"/>
  <c r="E283" i="36"/>
  <c r="D2277" i="47"/>
  <c r="E286" i="36"/>
  <c r="D2298" i="47"/>
  <c r="E288" i="36"/>
  <c r="D2318" i="47"/>
  <c r="E290" i="36"/>
  <c r="D2338" i="47"/>
  <c r="E292" i="36"/>
  <c r="D2358" i="47"/>
  <c r="E295" i="36"/>
  <c r="D2379" i="47"/>
  <c r="E297" i="36"/>
  <c r="D2399" i="47"/>
  <c r="E300" i="36"/>
  <c r="D2420" i="47"/>
  <c r="E302" i="36"/>
  <c r="D2440" i="47"/>
  <c r="E304" i="36"/>
  <c r="D2460" i="47"/>
  <c r="E306" i="36"/>
  <c r="D2480" i="47"/>
  <c r="E308" i="36"/>
  <c r="D2500" i="47"/>
  <c r="E312" i="36"/>
  <c r="D2522" i="47"/>
  <c r="E314" i="36"/>
  <c r="D2542" i="47"/>
  <c r="E316" i="36"/>
  <c r="D2562" i="47"/>
  <c r="E318" i="36"/>
  <c r="D2582" i="47"/>
  <c r="E321" i="36"/>
  <c r="D2603" i="47"/>
  <c r="E323" i="36"/>
  <c r="D2623" i="47"/>
  <c r="E325" i="36"/>
  <c r="D2643" i="47"/>
  <c r="E327" i="36"/>
  <c r="D2663" i="47"/>
  <c r="E330" i="36"/>
  <c r="D2684" i="47"/>
  <c r="D75" i="36"/>
  <c r="D628" i="47"/>
  <c r="K75" i="36"/>
  <c r="D635" i="47"/>
  <c r="E76" i="36"/>
  <c r="D639" i="47"/>
  <c r="L76" i="36"/>
  <c r="D646" i="47"/>
  <c r="J76" i="36"/>
  <c r="D644" i="47"/>
  <c r="D77" i="36"/>
  <c r="D648" i="47"/>
  <c r="D78" i="36"/>
  <c r="D658" i="47"/>
  <c r="K78" i="36"/>
  <c r="D665" i="47"/>
  <c r="E79" i="36"/>
  <c r="D669" i="47"/>
  <c r="E80" i="36"/>
  <c r="D679" i="47"/>
  <c r="L80" i="36"/>
  <c r="D686" i="47"/>
  <c r="J80" i="36"/>
  <c r="D684" i="47"/>
  <c r="D81" i="36"/>
  <c r="D688" i="47"/>
  <c r="K81" i="36"/>
  <c r="D695" i="47"/>
  <c r="E83" i="36"/>
  <c r="D700" i="47"/>
  <c r="L83" i="36"/>
  <c r="D707" i="47"/>
  <c r="E84" i="36"/>
  <c r="D710" i="47"/>
  <c r="L84" i="36"/>
  <c r="D717" i="47"/>
  <c r="J84" i="36"/>
  <c r="D715" i="47"/>
  <c r="D86" i="36"/>
  <c r="D720" i="47"/>
  <c r="K86" i="36"/>
  <c r="D727" i="47"/>
  <c r="E87" i="36"/>
  <c r="D731" i="47"/>
  <c r="E88" i="36"/>
  <c r="D741" i="47"/>
  <c r="L88" i="36"/>
  <c r="D748" i="47"/>
  <c r="J88" i="36"/>
  <c r="D746" i="47"/>
  <c r="D89" i="36"/>
  <c r="D750" i="47"/>
  <c r="K89" i="36"/>
  <c r="D757" i="47"/>
  <c r="E90" i="36"/>
  <c r="D761" i="47"/>
  <c r="L90" i="36"/>
  <c r="D768" i="47"/>
  <c r="J90" i="36"/>
  <c r="D766" i="47"/>
  <c r="D92" i="36"/>
  <c r="D771" i="47"/>
  <c r="K92" i="36"/>
  <c r="D778" i="47"/>
  <c r="E93" i="36"/>
  <c r="D782" i="47"/>
  <c r="E94" i="36"/>
  <c r="D792" i="47"/>
  <c r="E96" i="36"/>
  <c r="D803" i="47"/>
  <c r="L96" i="36"/>
  <c r="D810" i="47"/>
  <c r="J96" i="36"/>
  <c r="D808" i="47"/>
  <c r="D97" i="36"/>
  <c r="D812" i="47"/>
  <c r="K97" i="36"/>
  <c r="D819" i="47"/>
  <c r="E98" i="36"/>
  <c r="D823" i="47"/>
  <c r="L98" i="36"/>
  <c r="D830" i="47"/>
  <c r="J98" i="36"/>
  <c r="D828" i="47"/>
  <c r="D99" i="36"/>
  <c r="D832" i="47"/>
  <c r="K99" i="36"/>
  <c r="D839" i="47"/>
  <c r="E100" i="36"/>
  <c r="D843" i="47"/>
  <c r="L100" i="36"/>
  <c r="D850" i="47"/>
  <c r="J100" i="36"/>
  <c r="D848" i="47"/>
  <c r="D101" i="36"/>
  <c r="D852" i="47"/>
  <c r="K101" i="36"/>
  <c r="D859" i="47"/>
  <c r="D102" i="36"/>
  <c r="D862" i="47"/>
  <c r="K102" i="36"/>
  <c r="D869" i="47"/>
  <c r="D103" i="36"/>
  <c r="D872" i="47"/>
  <c r="K103" i="36"/>
  <c r="D879" i="47"/>
  <c r="E104" i="36"/>
  <c r="D883" i="47"/>
  <c r="L104" i="36"/>
  <c r="D890" i="47"/>
  <c r="J104" i="36"/>
  <c r="D888" i="47"/>
  <c r="D107" i="36"/>
  <c r="D894" i="47"/>
  <c r="K107" i="36"/>
  <c r="D901" i="47"/>
  <c r="D108" i="36"/>
  <c r="D904" i="47"/>
  <c r="K108" i="36"/>
  <c r="D911" i="47"/>
  <c r="E109" i="36"/>
  <c r="D915" i="47"/>
  <c r="L109" i="36"/>
  <c r="D922" i="47"/>
  <c r="J109" i="36"/>
  <c r="D920" i="47"/>
  <c r="D110" i="36"/>
  <c r="D924" i="47"/>
  <c r="K110" i="36"/>
  <c r="D931" i="47"/>
  <c r="E111" i="36"/>
  <c r="D935" i="47"/>
  <c r="L111" i="36"/>
  <c r="D942" i="47"/>
  <c r="J111" i="36"/>
  <c r="D940" i="47"/>
  <c r="D112" i="36"/>
  <c r="D944" i="47"/>
  <c r="K112" i="36"/>
  <c r="D951" i="47"/>
  <c r="E113" i="36"/>
  <c r="D955" i="47"/>
  <c r="L113" i="36"/>
  <c r="D962" i="47"/>
  <c r="J113" i="36"/>
  <c r="D960" i="47"/>
  <c r="D114" i="36"/>
  <c r="D964" i="47"/>
  <c r="K114" i="36"/>
  <c r="D971" i="47"/>
  <c r="E115" i="36"/>
  <c r="D975" i="47"/>
  <c r="L115" i="36"/>
  <c r="D982" i="47"/>
  <c r="J115" i="36"/>
  <c r="D980" i="47"/>
  <c r="D117" i="36"/>
  <c r="D985" i="47"/>
  <c r="K117" i="36"/>
  <c r="D992" i="47"/>
  <c r="E118" i="36"/>
  <c r="D996" i="47"/>
  <c r="L118" i="36"/>
  <c r="D1003" i="47"/>
  <c r="E119" i="36"/>
  <c r="D1006" i="47"/>
  <c r="L119" i="36"/>
  <c r="D1013" i="47"/>
  <c r="J119" i="36"/>
  <c r="D1011" i="47"/>
  <c r="D120" i="36"/>
  <c r="D1015" i="47"/>
  <c r="K120" i="36"/>
  <c r="D1022" i="47"/>
  <c r="E121" i="36"/>
  <c r="D1026" i="47"/>
  <c r="L121" i="36"/>
  <c r="D1033" i="47"/>
  <c r="J121" i="36"/>
  <c r="D1031" i="47"/>
  <c r="D122" i="36"/>
  <c r="D1035" i="47"/>
  <c r="K122" i="36"/>
  <c r="D1042" i="47"/>
  <c r="D123" i="36"/>
  <c r="D1045" i="47"/>
  <c r="K123" i="36"/>
  <c r="D1052" i="47"/>
  <c r="E124" i="36"/>
  <c r="D1056" i="47"/>
  <c r="L124" i="36"/>
  <c r="D1063" i="47"/>
  <c r="E125" i="36"/>
  <c r="D1066" i="47"/>
  <c r="L125" i="36"/>
  <c r="D1073" i="47"/>
  <c r="J125" i="36"/>
  <c r="D1071" i="47"/>
  <c r="D127" i="36"/>
  <c r="D1076" i="47"/>
  <c r="K127" i="36"/>
  <c r="D1083" i="47"/>
  <c r="E128" i="36"/>
  <c r="D1087" i="47"/>
  <c r="L128" i="36"/>
  <c r="D1094" i="47"/>
  <c r="E129" i="36"/>
  <c r="D1097" i="47"/>
  <c r="L129" i="36"/>
  <c r="D1104" i="47"/>
  <c r="J129" i="36"/>
  <c r="D1102" i="47"/>
  <c r="D130" i="36"/>
  <c r="D1106" i="47"/>
  <c r="K130" i="36"/>
  <c r="D1113" i="47"/>
  <c r="E131" i="36"/>
  <c r="D1117" i="47"/>
  <c r="L131" i="36"/>
  <c r="D1124" i="47"/>
  <c r="J131" i="36"/>
  <c r="D1122" i="47"/>
  <c r="D132" i="36"/>
  <c r="D1126" i="47"/>
  <c r="K132" i="36"/>
  <c r="D1133" i="47"/>
  <c r="E133" i="36"/>
  <c r="D1137" i="47"/>
  <c r="L133" i="36"/>
  <c r="D1144" i="47"/>
  <c r="J133" i="36"/>
  <c r="D1142" i="47"/>
  <c r="D134" i="36"/>
  <c r="D1146" i="47"/>
  <c r="K134" i="36"/>
  <c r="D1153" i="47"/>
  <c r="E135" i="36"/>
  <c r="D1157" i="47"/>
  <c r="L135" i="36"/>
  <c r="D1164" i="47"/>
  <c r="J135" i="36"/>
  <c r="D1162" i="47"/>
  <c r="D137" i="36"/>
  <c r="D1167" i="47"/>
  <c r="D138" i="36"/>
  <c r="D1177" i="47"/>
  <c r="K138" i="36"/>
  <c r="D1184" i="47"/>
  <c r="E139" i="36"/>
  <c r="D1188" i="47"/>
  <c r="E140" i="36"/>
  <c r="D1198" i="47"/>
  <c r="L140" i="36"/>
  <c r="D1205" i="47"/>
  <c r="J140" i="36"/>
  <c r="D1203" i="47"/>
  <c r="D141" i="36"/>
  <c r="D1207" i="47"/>
  <c r="K141" i="36"/>
  <c r="D1214" i="47"/>
  <c r="E142" i="36"/>
  <c r="D1218" i="47"/>
  <c r="L142" i="36"/>
  <c r="D1225" i="47"/>
  <c r="J142" i="36"/>
  <c r="D1223" i="47"/>
  <c r="D143" i="36"/>
  <c r="D1227" i="47"/>
  <c r="K143" i="36"/>
  <c r="D1234" i="47"/>
  <c r="E144" i="36"/>
  <c r="D1238" i="47"/>
  <c r="L144" i="36"/>
  <c r="D1245" i="47"/>
  <c r="J144" i="36"/>
  <c r="D1243" i="47"/>
  <c r="D145" i="36"/>
  <c r="D1247" i="47"/>
  <c r="K145" i="36"/>
  <c r="D1254" i="47"/>
  <c r="E147" i="36"/>
  <c r="D1259" i="47"/>
  <c r="L147" i="36"/>
  <c r="D1266" i="47"/>
  <c r="J147" i="36"/>
  <c r="D1264" i="47"/>
  <c r="D148" i="36"/>
  <c r="D1268" i="47"/>
  <c r="K148" i="36"/>
  <c r="D1275" i="47"/>
  <c r="E149" i="36"/>
  <c r="D1279" i="47"/>
  <c r="L149" i="36"/>
  <c r="D1286" i="47"/>
  <c r="J149" i="36"/>
  <c r="D1284" i="47"/>
  <c r="D150" i="36"/>
  <c r="D1288" i="47"/>
  <c r="K150" i="36"/>
  <c r="D1295" i="47"/>
  <c r="E151" i="36"/>
  <c r="D1299" i="47"/>
  <c r="L151" i="36"/>
  <c r="D1306" i="47"/>
  <c r="E152" i="36"/>
  <c r="D1309" i="47"/>
  <c r="L152" i="36"/>
  <c r="D1316" i="47"/>
  <c r="E153" i="36"/>
  <c r="D1319" i="47"/>
  <c r="L153" i="36"/>
  <c r="D1326" i="47"/>
  <c r="J153" i="36"/>
  <c r="D1324" i="47"/>
  <c r="D154" i="36"/>
  <c r="D1328" i="47"/>
  <c r="K154" i="36"/>
  <c r="D1335" i="47"/>
  <c r="E155" i="36"/>
  <c r="D1339" i="47"/>
  <c r="L155" i="36"/>
  <c r="D1346" i="47"/>
  <c r="J155" i="36"/>
  <c r="D1344" i="47"/>
  <c r="D157" i="36"/>
  <c r="D1349" i="47"/>
  <c r="K157" i="36"/>
  <c r="D1356" i="47"/>
  <c r="E158" i="36"/>
  <c r="D1360" i="47"/>
  <c r="L158" i="36"/>
  <c r="D1367" i="47"/>
  <c r="J158" i="36"/>
  <c r="D1365" i="47"/>
  <c r="D159" i="36"/>
  <c r="D1369" i="47"/>
  <c r="K159" i="36"/>
  <c r="D1376" i="47"/>
  <c r="E160" i="36"/>
  <c r="D1380" i="47"/>
  <c r="L160" i="36"/>
  <c r="D1387" i="47"/>
  <c r="J160" i="36"/>
  <c r="D1385" i="47"/>
  <c r="D161" i="36"/>
  <c r="D1389" i="47"/>
  <c r="K161" i="36"/>
  <c r="D1396" i="47"/>
  <c r="E162" i="36"/>
  <c r="D1400" i="47"/>
  <c r="L162" i="36"/>
  <c r="D1407" i="47"/>
  <c r="J162" i="36"/>
  <c r="D1405" i="47"/>
  <c r="D163" i="36"/>
  <c r="D1409" i="47"/>
  <c r="K163" i="36"/>
  <c r="D1416" i="47"/>
  <c r="E165" i="36"/>
  <c r="D1421" i="47"/>
  <c r="L165" i="36"/>
  <c r="D1428" i="47"/>
  <c r="J165" i="36"/>
  <c r="D1426" i="47"/>
  <c r="D166" i="36"/>
  <c r="D1430" i="47"/>
  <c r="K166" i="36"/>
  <c r="D1437" i="47"/>
  <c r="E167" i="36"/>
  <c r="D1441" i="47"/>
  <c r="L167" i="36"/>
  <c r="D1448" i="47"/>
  <c r="J167" i="36"/>
  <c r="D1446" i="47"/>
  <c r="D168" i="36"/>
  <c r="D1450" i="47"/>
  <c r="K168" i="36"/>
  <c r="D1457" i="47"/>
  <c r="E169" i="36"/>
  <c r="D1461" i="47"/>
  <c r="L169" i="36"/>
  <c r="D1468" i="47"/>
  <c r="J169" i="36"/>
  <c r="D1466" i="47"/>
  <c r="D170" i="36"/>
  <c r="D1470" i="47"/>
  <c r="K170" i="36"/>
  <c r="D1477" i="47"/>
  <c r="E171" i="36"/>
  <c r="D1481" i="47"/>
  <c r="L171" i="36"/>
  <c r="D1488" i="47"/>
  <c r="J171" i="36"/>
  <c r="D1486" i="47"/>
  <c r="D172" i="36"/>
  <c r="D1490" i="47"/>
  <c r="K172" i="36"/>
  <c r="D1497" i="47"/>
  <c r="E173" i="36"/>
  <c r="D1501" i="47"/>
  <c r="L173" i="36"/>
  <c r="D1508" i="47"/>
  <c r="J173" i="36"/>
  <c r="D1506" i="47"/>
  <c r="D175" i="36"/>
  <c r="D1511" i="47"/>
  <c r="K175" i="36"/>
  <c r="D1518" i="47"/>
  <c r="E176" i="36"/>
  <c r="D1522" i="47"/>
  <c r="L176" i="36"/>
  <c r="D1529" i="47"/>
  <c r="J176" i="36"/>
  <c r="D1527" i="47"/>
  <c r="D177" i="36"/>
  <c r="D1531" i="47"/>
  <c r="K177" i="36"/>
  <c r="D1538" i="47"/>
  <c r="E178" i="36"/>
  <c r="D1542" i="47"/>
  <c r="L178" i="36"/>
  <c r="D1549" i="47"/>
  <c r="J178" i="36"/>
  <c r="D1547" i="47"/>
  <c r="D179" i="36"/>
  <c r="D1551" i="47"/>
  <c r="K179" i="36"/>
  <c r="D1558" i="47"/>
  <c r="E181" i="36"/>
  <c r="D1563" i="47"/>
  <c r="L181" i="36"/>
  <c r="D1570" i="47"/>
  <c r="J181" i="36"/>
  <c r="D1568" i="47"/>
  <c r="D182" i="36"/>
  <c r="D1572" i="47"/>
  <c r="K182" i="36"/>
  <c r="D1579" i="47"/>
  <c r="E183" i="36"/>
  <c r="D1583" i="47"/>
  <c r="L183" i="36"/>
  <c r="D1590" i="47"/>
  <c r="J183" i="36"/>
  <c r="D1588" i="47"/>
  <c r="D184" i="36"/>
  <c r="D1592" i="47"/>
  <c r="K184" i="36"/>
  <c r="D1599" i="47"/>
  <c r="E185" i="36"/>
  <c r="D1603" i="47"/>
  <c r="L185" i="36"/>
  <c r="D1610" i="47"/>
  <c r="J185" i="36"/>
  <c r="D1608" i="47"/>
  <c r="D186" i="36"/>
  <c r="D1612" i="47"/>
  <c r="K186" i="36"/>
  <c r="D1619" i="47"/>
  <c r="E188" i="36"/>
  <c r="D1624" i="47"/>
  <c r="L188" i="36"/>
  <c r="D1631" i="47"/>
  <c r="J188" i="36"/>
  <c r="D1629" i="47"/>
  <c r="D189" i="36"/>
  <c r="D1633" i="47"/>
  <c r="K189" i="36"/>
  <c r="D1640" i="47"/>
  <c r="E196" i="36"/>
  <c r="D1650" i="47"/>
  <c r="L196" i="36"/>
  <c r="D1657" i="47"/>
  <c r="J196" i="36"/>
  <c r="D1655" i="47"/>
  <c r="D198" i="36"/>
  <c r="D1660" i="47"/>
  <c r="K198" i="36"/>
  <c r="D1667" i="47"/>
  <c r="E202" i="36"/>
  <c r="D1674" i="47"/>
  <c r="L202" i="36"/>
  <c r="D1681" i="47"/>
  <c r="J202" i="36"/>
  <c r="D1679" i="47"/>
  <c r="D208" i="36"/>
  <c r="D1688" i="47"/>
  <c r="D209" i="36"/>
  <c r="D1698" i="47"/>
  <c r="D210" i="36"/>
  <c r="D1708" i="47"/>
  <c r="D211" i="36"/>
  <c r="D1718" i="47"/>
  <c r="D212" i="36"/>
  <c r="D1728" i="47"/>
  <c r="D213" i="36"/>
  <c r="D1738" i="47"/>
  <c r="D214" i="36"/>
  <c r="D1748" i="47"/>
  <c r="D216" i="36"/>
  <c r="D1759" i="47"/>
  <c r="D218" i="36"/>
  <c r="D1770" i="47"/>
  <c r="D219" i="36"/>
  <c r="D1780" i="47"/>
  <c r="D220" i="36"/>
  <c r="D1790" i="47"/>
  <c r="D221" i="36"/>
  <c r="D1800" i="47"/>
  <c r="D222" i="36"/>
  <c r="D1810" i="47"/>
  <c r="D223" i="36"/>
  <c r="D1820" i="47"/>
  <c r="D224" i="36"/>
  <c r="D1830" i="47"/>
  <c r="D225" i="36"/>
  <c r="D1840" i="47"/>
  <c r="D227" i="36"/>
  <c r="D1851" i="47"/>
  <c r="K227" i="36"/>
  <c r="D1858" i="47"/>
  <c r="E228" i="36"/>
  <c r="D1862" i="47"/>
  <c r="L228" i="36"/>
  <c r="D1869" i="47"/>
  <c r="J228" i="36"/>
  <c r="D1867" i="47"/>
  <c r="D229" i="36"/>
  <c r="D1871" i="47"/>
  <c r="K229" i="36"/>
  <c r="D1878" i="47"/>
  <c r="E231" i="36"/>
  <c r="D1883" i="47"/>
  <c r="L231" i="36"/>
  <c r="D1890" i="47"/>
  <c r="J231" i="36"/>
  <c r="D1888" i="47"/>
  <c r="D234" i="36"/>
  <c r="D1894" i="47"/>
  <c r="K234" i="36"/>
  <c r="D1901" i="47"/>
  <c r="E237" i="36"/>
  <c r="D1907" i="47"/>
  <c r="L237" i="36"/>
  <c r="D1914" i="47"/>
  <c r="J237" i="36"/>
  <c r="D1912" i="47"/>
  <c r="E241" i="36"/>
  <c r="D1929" i="47"/>
  <c r="L241" i="36"/>
  <c r="D1936" i="47"/>
  <c r="J241" i="36"/>
  <c r="D1934" i="47"/>
  <c r="D242" i="36"/>
  <c r="D1938" i="47"/>
  <c r="K242" i="36"/>
  <c r="D1945" i="47"/>
  <c r="E243" i="36"/>
  <c r="D1949" i="47"/>
  <c r="L243" i="36"/>
  <c r="D1956" i="47"/>
  <c r="J243" i="36"/>
  <c r="D1954" i="47"/>
  <c r="D244" i="36"/>
  <c r="D1958" i="47"/>
  <c r="K244" i="36"/>
  <c r="D1965" i="47"/>
  <c r="E245" i="36"/>
  <c r="D1969" i="47"/>
  <c r="L245" i="36"/>
  <c r="D1976" i="47"/>
  <c r="J245" i="36"/>
  <c r="D1974" i="47"/>
  <c r="D247" i="36"/>
  <c r="D1979" i="47"/>
  <c r="K247" i="36"/>
  <c r="D1986" i="47"/>
  <c r="E248" i="36"/>
  <c r="D1990" i="47"/>
  <c r="L248" i="36"/>
  <c r="D1997" i="47"/>
  <c r="J248" i="36"/>
  <c r="D1995" i="47"/>
  <c r="D249" i="36"/>
  <c r="D1999" i="47"/>
  <c r="K249" i="36"/>
  <c r="D2006" i="47"/>
  <c r="E252" i="36"/>
  <c r="D2012" i="47"/>
  <c r="E254" i="36"/>
  <c r="D2032" i="47"/>
  <c r="E256" i="36"/>
  <c r="D2052" i="47"/>
  <c r="E259" i="36"/>
  <c r="D2073" i="47"/>
  <c r="F261" i="36"/>
  <c r="D2094" i="47"/>
  <c r="E262" i="36"/>
  <c r="D2103" i="47"/>
  <c r="E268" i="36"/>
  <c r="D2145" i="47"/>
  <c r="E270" i="36"/>
  <c r="D2165" i="47"/>
  <c r="E272" i="36"/>
  <c r="D2185" i="47"/>
  <c r="E276" i="36"/>
  <c r="D2207" i="47"/>
  <c r="E278" i="36"/>
  <c r="D2227" i="47"/>
  <c r="E280" i="36"/>
  <c r="D2247" i="47"/>
  <c r="E282" i="36"/>
  <c r="D2267" i="47"/>
  <c r="E285" i="36"/>
  <c r="D2288" i="47"/>
  <c r="E287" i="36"/>
  <c r="D2308" i="47"/>
  <c r="E289" i="36"/>
  <c r="D2328" i="47"/>
  <c r="E291" i="36"/>
  <c r="D2348" i="47"/>
  <c r="E293" i="36"/>
  <c r="D2368" i="47"/>
  <c r="E296" i="36"/>
  <c r="D2389" i="47"/>
  <c r="E298" i="36"/>
  <c r="D2409" i="47"/>
  <c r="E301" i="36"/>
  <c r="D2430" i="47"/>
  <c r="E303" i="36"/>
  <c r="D2450" i="47"/>
  <c r="E305" i="36"/>
  <c r="D2470" i="47"/>
  <c r="E307" i="36"/>
  <c r="D2490" i="47"/>
  <c r="E311" i="36"/>
  <c r="D2512" i="47"/>
  <c r="E313" i="36"/>
  <c r="D2532" i="47"/>
  <c r="E315" i="36"/>
  <c r="D2552" i="47"/>
  <c r="E317" i="36"/>
  <c r="D2572" i="47"/>
  <c r="E320" i="36"/>
  <c r="D2593" i="47"/>
  <c r="E322" i="36"/>
  <c r="D2613" i="47"/>
  <c r="E324" i="36"/>
  <c r="D2633" i="47"/>
  <c r="E326" i="36"/>
  <c r="D2653" i="47"/>
  <c r="E329" i="36"/>
  <c r="D2674" i="47"/>
  <c r="P469" i="43"/>
  <c r="P470"/>
  <c r="P459"/>
  <c r="P460"/>
  <c r="P449"/>
  <c r="P450"/>
  <c r="P439"/>
  <c r="P440"/>
  <c r="P429"/>
  <c r="P430"/>
  <c r="P419"/>
  <c r="P420"/>
  <c r="P409"/>
  <c r="P410"/>
  <c r="P399"/>
  <c r="P400"/>
  <c r="P389"/>
  <c r="P390"/>
  <c r="P374"/>
  <c r="P375"/>
  <c r="P376"/>
  <c r="P368"/>
  <c r="P369"/>
  <c r="P364"/>
  <c r="P365"/>
  <c r="P366"/>
  <c r="P358"/>
  <c r="P359"/>
  <c r="P355"/>
  <c r="P356"/>
  <c r="P348"/>
  <c r="P349"/>
  <c r="P343"/>
  <c r="P344"/>
  <c r="P345"/>
  <c r="P337"/>
  <c r="P338"/>
  <c r="P333"/>
  <c r="P334"/>
  <c r="P335"/>
  <c r="P327"/>
  <c r="P328"/>
  <c r="P323"/>
  <c r="P324"/>
  <c r="P325"/>
  <c r="P317"/>
  <c r="P318"/>
  <c r="P313"/>
  <c r="P314"/>
  <c r="P315"/>
  <c r="P307"/>
  <c r="P308"/>
  <c r="P303"/>
  <c r="P304"/>
  <c r="P305"/>
  <c r="P297"/>
  <c r="P298"/>
  <c r="P293"/>
  <c r="P294"/>
  <c r="P295"/>
  <c r="P287"/>
  <c r="P288"/>
  <c r="P283"/>
  <c r="P284"/>
  <c r="P285"/>
  <c r="P277"/>
  <c r="P278"/>
  <c r="D426" i="47" s="1"/>
  <c r="P273" i="43"/>
  <c r="P274"/>
  <c r="P275"/>
  <c r="P267"/>
  <c r="P268"/>
  <c r="P261"/>
  <c r="P262"/>
  <c r="P263"/>
  <c r="P255"/>
  <c r="P256"/>
  <c r="P251"/>
  <c r="P252"/>
  <c r="P253"/>
  <c r="P245"/>
  <c r="P246"/>
  <c r="P241"/>
  <c r="P242"/>
  <c r="P234"/>
  <c r="P235"/>
  <c r="P229"/>
  <c r="P230"/>
  <c r="P231"/>
  <c r="P223"/>
  <c r="P224"/>
  <c r="P219"/>
  <c r="P220"/>
  <c r="P221"/>
  <c r="P213"/>
  <c r="P214"/>
  <c r="P210"/>
  <c r="P211"/>
  <c r="P203"/>
  <c r="P204"/>
  <c r="P199"/>
  <c r="P200"/>
  <c r="P201"/>
  <c r="P193"/>
  <c r="P194"/>
  <c r="P189"/>
  <c r="P190"/>
  <c r="P183"/>
  <c r="P184"/>
  <c r="P180"/>
  <c r="P181"/>
  <c r="P173"/>
  <c r="P174"/>
  <c r="P168"/>
  <c r="P169"/>
  <c r="P170"/>
  <c r="P162"/>
  <c r="P163"/>
  <c r="P158"/>
  <c r="P159"/>
  <c r="P160"/>
  <c r="P152"/>
  <c r="P153"/>
  <c r="P148"/>
  <c r="P149"/>
  <c r="P150"/>
  <c r="P142"/>
  <c r="P143"/>
  <c r="P138"/>
  <c r="P139"/>
  <c r="P140"/>
  <c r="P132"/>
  <c r="P133"/>
  <c r="P127"/>
  <c r="P128"/>
  <c r="P129"/>
  <c r="P121"/>
  <c r="P122"/>
  <c r="P117"/>
  <c r="P118"/>
  <c r="P119"/>
  <c r="P111"/>
  <c r="P112"/>
  <c r="P106"/>
  <c r="P107"/>
  <c r="P99"/>
  <c r="P100"/>
  <c r="P96"/>
  <c r="P97"/>
  <c r="P89"/>
  <c r="P90"/>
  <c r="P86"/>
  <c r="P87"/>
  <c r="P79"/>
  <c r="P80"/>
  <c r="P75"/>
  <c r="P76"/>
  <c r="P77"/>
  <c r="P69"/>
  <c r="P70"/>
  <c r="E15" i="36" l="1"/>
  <c r="D218" i="47"/>
  <c r="L15" i="36"/>
  <c r="D225" i="47"/>
  <c r="J15" i="36"/>
  <c r="D223" i="47"/>
  <c r="D16" i="36"/>
  <c r="D227" i="47"/>
  <c r="K16" i="36"/>
  <c r="D234" i="47"/>
  <c r="D17" i="36"/>
  <c r="D237" i="47"/>
  <c r="K17" i="36"/>
  <c r="D244" i="47"/>
  <c r="D18" i="36"/>
  <c r="D247" i="47"/>
  <c r="K18" i="36"/>
  <c r="D254" i="47"/>
  <c r="D21" i="36"/>
  <c r="D259" i="47"/>
  <c r="K21" i="36"/>
  <c r="D266" i="47"/>
  <c r="E22" i="36"/>
  <c r="D270" i="47"/>
  <c r="L22" i="36"/>
  <c r="D277" i="47"/>
  <c r="J22" i="36"/>
  <c r="D275" i="47"/>
  <c r="D24" i="36"/>
  <c r="D280" i="47"/>
  <c r="K24" i="36"/>
  <c r="D287" i="47"/>
  <c r="E25" i="36"/>
  <c r="D291" i="47"/>
  <c r="L25" i="36"/>
  <c r="D298" i="47"/>
  <c r="J25" i="36"/>
  <c r="D296" i="47"/>
  <c r="D26" i="36"/>
  <c r="D300" i="47"/>
  <c r="K26" i="36"/>
  <c r="D307" i="47"/>
  <c r="E27" i="36"/>
  <c r="D311" i="47"/>
  <c r="L27" i="36"/>
  <c r="D318" i="47"/>
  <c r="J27" i="36"/>
  <c r="D316" i="47"/>
  <c r="D29" i="36"/>
  <c r="D321" i="47"/>
  <c r="K29" i="36"/>
  <c r="D328" i="47"/>
  <c r="D30" i="36"/>
  <c r="D331" i="47"/>
  <c r="J30" i="36"/>
  <c r="D337" i="47"/>
  <c r="D31" i="36"/>
  <c r="D341" i="47"/>
  <c r="K31" i="36"/>
  <c r="D348" i="47"/>
  <c r="E32" i="36"/>
  <c r="D352" i="47"/>
  <c r="L32" i="36"/>
  <c r="D359" i="47"/>
  <c r="E33" i="36"/>
  <c r="D362" i="47"/>
  <c r="L33" i="36"/>
  <c r="D369" i="47"/>
  <c r="J33" i="36"/>
  <c r="D367" i="47"/>
  <c r="D34" i="36"/>
  <c r="D371" i="47"/>
  <c r="K34" i="36"/>
  <c r="D378" i="47"/>
  <c r="E36" i="36"/>
  <c r="D383" i="47"/>
  <c r="L36" i="36"/>
  <c r="D390" i="47"/>
  <c r="E38" i="36"/>
  <c r="D394" i="47"/>
  <c r="L38" i="36"/>
  <c r="D401" i="47"/>
  <c r="J38" i="36"/>
  <c r="D399" i="47"/>
  <c r="D39" i="36"/>
  <c r="D403" i="47"/>
  <c r="K39" i="36"/>
  <c r="D410" i="47"/>
  <c r="E42" i="36"/>
  <c r="D416" i="47"/>
  <c r="L42" i="36"/>
  <c r="D423" i="47"/>
  <c r="J42" i="36"/>
  <c r="D421" i="47"/>
  <c r="E43" i="36"/>
  <c r="D425" i="47"/>
  <c r="K43" i="36"/>
  <c r="D432" i="47"/>
  <c r="E44" i="36"/>
  <c r="D436" i="47"/>
  <c r="L44" i="36"/>
  <c r="D443" i="47"/>
  <c r="J44" i="36"/>
  <c r="D441" i="47"/>
  <c r="D45" i="36"/>
  <c r="D445" i="47"/>
  <c r="K45" i="36"/>
  <c r="D452" i="47"/>
  <c r="E46" i="36"/>
  <c r="D456" i="47"/>
  <c r="L46" i="36"/>
  <c r="D463" i="47"/>
  <c r="J46" i="36"/>
  <c r="D461" i="47"/>
  <c r="D47" i="36"/>
  <c r="D465" i="47"/>
  <c r="K47" i="36"/>
  <c r="D472" i="47"/>
  <c r="E48" i="36"/>
  <c r="D476" i="47"/>
  <c r="L48" i="36"/>
  <c r="D483" i="47"/>
  <c r="J48" i="36"/>
  <c r="D481" i="47"/>
  <c r="D49" i="36"/>
  <c r="D485" i="47"/>
  <c r="K49" i="36"/>
  <c r="D492" i="47"/>
  <c r="E51" i="36"/>
  <c r="D497" i="47"/>
  <c r="L51" i="36"/>
  <c r="D504" i="47"/>
  <c r="E52" i="36"/>
  <c r="D507" i="47"/>
  <c r="L52" i="36"/>
  <c r="D514" i="47"/>
  <c r="J52" i="36"/>
  <c r="D512" i="47"/>
  <c r="D53" i="36"/>
  <c r="D516" i="47"/>
  <c r="K53" i="36"/>
  <c r="D523" i="47"/>
  <c r="E65" i="36"/>
  <c r="D538" i="47"/>
  <c r="E66" i="36"/>
  <c r="D548" i="47"/>
  <c r="E67" i="36"/>
  <c r="D558" i="47"/>
  <c r="E68" i="36"/>
  <c r="D568" i="47"/>
  <c r="E69" i="36"/>
  <c r="D578" i="47"/>
  <c r="E70" i="36"/>
  <c r="D588" i="47"/>
  <c r="E71" i="36"/>
  <c r="D598" i="47"/>
  <c r="E72" i="36"/>
  <c r="D608" i="47"/>
  <c r="E73" i="36"/>
  <c r="D618" i="47"/>
  <c r="D15" i="36"/>
  <c r="D217" i="47"/>
  <c r="K15" i="36"/>
  <c r="D224" i="47"/>
  <c r="E16" i="36"/>
  <c r="D228" i="47"/>
  <c r="L16" i="36"/>
  <c r="D235" i="47"/>
  <c r="E17" i="36"/>
  <c r="D238" i="47"/>
  <c r="L17" i="36"/>
  <c r="D245" i="47"/>
  <c r="E18" i="36"/>
  <c r="D248" i="47"/>
  <c r="L18" i="36"/>
  <c r="D255" i="47"/>
  <c r="E21" i="36"/>
  <c r="D260" i="47"/>
  <c r="L21" i="36"/>
  <c r="D267" i="47"/>
  <c r="J21" i="36"/>
  <c r="D265" i="47"/>
  <c r="D22" i="36"/>
  <c r="D269" i="47"/>
  <c r="K22" i="36"/>
  <c r="D276" i="47"/>
  <c r="E24" i="36"/>
  <c r="D281" i="47"/>
  <c r="L24" i="36"/>
  <c r="D288" i="47"/>
  <c r="J24" i="36"/>
  <c r="D286" i="47"/>
  <c r="D25" i="36"/>
  <c r="D290" i="47"/>
  <c r="K25" i="36"/>
  <c r="D297" i="47"/>
  <c r="E26" i="36"/>
  <c r="D301" i="47"/>
  <c r="L26" i="36"/>
  <c r="D308" i="47"/>
  <c r="J26" i="36"/>
  <c r="D306" i="47"/>
  <c r="D27" i="36"/>
  <c r="D310" i="47"/>
  <c r="K27" i="36"/>
  <c r="D317" i="47"/>
  <c r="E29" i="36"/>
  <c r="D322" i="47"/>
  <c r="L29" i="36"/>
  <c r="D329" i="47"/>
  <c r="E30" i="36"/>
  <c r="D332" i="47"/>
  <c r="K30" i="36"/>
  <c r="D338" i="47"/>
  <c r="E31" i="36"/>
  <c r="D342" i="47"/>
  <c r="L31" i="36"/>
  <c r="D349" i="47"/>
  <c r="J31" i="36"/>
  <c r="D347" i="47"/>
  <c r="D32" i="36"/>
  <c r="D351" i="47"/>
  <c r="K32" i="36"/>
  <c r="D358" i="47"/>
  <c r="D33" i="36"/>
  <c r="D361" i="47"/>
  <c r="K33" i="36"/>
  <c r="D368" i="47"/>
  <c r="E34" i="36"/>
  <c r="D372" i="47"/>
  <c r="L34" i="36"/>
  <c r="D379" i="47"/>
  <c r="J34" i="36"/>
  <c r="D377" i="47"/>
  <c r="D36" i="36"/>
  <c r="D382" i="47"/>
  <c r="K36" i="36"/>
  <c r="D389" i="47"/>
  <c r="D38" i="36"/>
  <c r="D393" i="47"/>
  <c r="K38" i="36"/>
  <c r="D400" i="47"/>
  <c r="E39" i="36"/>
  <c r="D404" i="47"/>
  <c r="L39" i="36"/>
  <c r="D411" i="47"/>
  <c r="J39" i="36"/>
  <c r="D409" i="47"/>
  <c r="D42" i="36"/>
  <c r="D415" i="47"/>
  <c r="K42" i="36"/>
  <c r="D422" i="47"/>
  <c r="L43" i="36"/>
  <c r="D433" i="47"/>
  <c r="J43" i="36"/>
  <c r="D431" i="47"/>
  <c r="D44" i="36"/>
  <c r="D435" i="47"/>
  <c r="K44" i="36"/>
  <c r="D442" i="47"/>
  <c r="E45" i="36"/>
  <c r="D446" i="47"/>
  <c r="L45" i="36"/>
  <c r="D453" i="47"/>
  <c r="J45" i="36"/>
  <c r="D451" i="47"/>
  <c r="D46" i="36"/>
  <c r="D455" i="47"/>
  <c r="K46" i="36"/>
  <c r="D462" i="47"/>
  <c r="E47" i="36"/>
  <c r="D466" i="47"/>
  <c r="L47" i="36"/>
  <c r="D473" i="47"/>
  <c r="J47" i="36"/>
  <c r="D471" i="47"/>
  <c r="D48" i="36"/>
  <c r="D475" i="47"/>
  <c r="K48" i="36"/>
  <c r="D482" i="47"/>
  <c r="E49" i="36"/>
  <c r="D486" i="47"/>
  <c r="L49" i="36"/>
  <c r="D493" i="47"/>
  <c r="J49" i="36"/>
  <c r="D491" i="47"/>
  <c r="D51" i="36"/>
  <c r="D496" i="47"/>
  <c r="K51" i="36"/>
  <c r="D503" i="47"/>
  <c r="D52" i="36"/>
  <c r="D506" i="47"/>
  <c r="K52" i="36"/>
  <c r="D513" i="47"/>
  <c r="E53" i="36"/>
  <c r="D517" i="47"/>
  <c r="L53" i="36"/>
  <c r="D524" i="47"/>
  <c r="J53" i="36"/>
  <c r="D522" i="47"/>
  <c r="D65" i="36"/>
  <c r="D537" i="47"/>
  <c r="D66" i="36"/>
  <c r="D547" i="47"/>
  <c r="D67" i="36"/>
  <c r="D557" i="47"/>
  <c r="D68" i="36"/>
  <c r="D567" i="47"/>
  <c r="D69" i="36"/>
  <c r="D577" i="47"/>
  <c r="D70" i="36"/>
  <c r="D587" i="47"/>
  <c r="D71" i="36"/>
  <c r="D597" i="47"/>
  <c r="D72" i="36"/>
  <c r="D607" i="47"/>
  <c r="D73" i="36"/>
  <c r="D617" i="47"/>
  <c r="D43" i="36"/>
  <c r="P63" i="43"/>
  <c r="P64"/>
  <c r="P65"/>
  <c r="P57"/>
  <c r="P58"/>
  <c r="P47"/>
  <c r="P48"/>
  <c r="P43"/>
  <c r="P44"/>
  <c r="P45"/>
  <c r="P37"/>
  <c r="P38"/>
  <c r="P32"/>
  <c r="P33"/>
  <c r="P34"/>
  <c r="P26"/>
  <c r="P27"/>
  <c r="P28"/>
  <c r="P23"/>
  <c r="P24"/>
  <c r="P16"/>
  <c r="P17"/>
  <c r="P11"/>
  <c r="P12"/>
  <c r="P13"/>
  <c r="P5"/>
  <c r="P6"/>
  <c r="P7"/>
  <c r="E5" i="36" l="1"/>
  <c r="D154" i="47"/>
  <c r="L5" i="36"/>
  <c r="D161" i="47"/>
  <c r="J5" i="36"/>
  <c r="D159" i="47"/>
  <c r="D7" i="36"/>
  <c r="D164" i="47"/>
  <c r="K7" i="36"/>
  <c r="D171" i="47"/>
  <c r="E8" i="36"/>
  <c r="D175" i="47"/>
  <c r="L8" i="36"/>
  <c r="D182" i="47"/>
  <c r="J8" i="36"/>
  <c r="D180" i="47"/>
  <c r="D10" i="36"/>
  <c r="D185" i="47"/>
  <c r="K10" i="36"/>
  <c r="D192" i="47"/>
  <c r="E11" i="36"/>
  <c r="D196" i="47"/>
  <c r="E12" i="36"/>
  <c r="D206" i="47"/>
  <c r="L12" i="36"/>
  <c r="D213" i="47"/>
  <c r="J12" i="36"/>
  <c r="D211" i="47"/>
  <c r="F5" i="36"/>
  <c r="D155" i="47"/>
  <c r="D5" i="36"/>
  <c r="D153" i="47"/>
  <c r="K5" i="36"/>
  <c r="D160" i="47"/>
  <c r="E7" i="36"/>
  <c r="D165" i="47"/>
  <c r="L7" i="36"/>
  <c r="D172" i="47"/>
  <c r="F8" i="36"/>
  <c r="D176" i="47"/>
  <c r="D8" i="36"/>
  <c r="D174" i="47"/>
  <c r="K8" i="36"/>
  <c r="D181" i="47"/>
  <c r="E10" i="36"/>
  <c r="D186" i="47"/>
  <c r="L10" i="36"/>
  <c r="D193" i="47"/>
  <c r="J10" i="36"/>
  <c r="D191" i="47"/>
  <c r="D11" i="36"/>
  <c r="D195" i="47"/>
  <c r="D12" i="36"/>
  <c r="D205" i="47"/>
  <c r="K12" i="36"/>
  <c r="D212" i="47"/>
  <c r="B24" i="46"/>
  <c r="H4" i="41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3"/>
  <c r="N429" l="1"/>
  <c r="M429"/>
  <c r="L429"/>
  <c r="K429"/>
  <c r="J429"/>
  <c r="I429"/>
  <c r="D19" i="43" l="1"/>
  <c r="D20"/>
  <c r="D21"/>
  <c r="D22"/>
  <c r="D15"/>
  <c r="D9"/>
  <c r="D10"/>
  <c r="B12" i="45" l="1"/>
  <c r="M2" i="47" s="1"/>
  <c r="C12" i="45"/>
  <c r="N2" i="47" s="1"/>
  <c r="B68" i="45"/>
  <c r="AO2" i="47" s="1"/>
  <c r="L94" i="45"/>
  <c r="L96" s="1"/>
  <c r="B42" i="46"/>
  <c r="L93" i="45" l="1"/>
  <c r="B66" s="1"/>
  <c r="AM2" i="47" s="1"/>
  <c r="L97" i="45"/>
  <c r="B67"/>
  <c r="AN2" i="47" s="1"/>
  <c r="B35" i="45"/>
  <c r="AH2" i="47" s="1"/>
  <c r="C42" i="46"/>
  <c r="AG25" i="45"/>
  <c r="Z25"/>
  <c r="B69" l="1"/>
  <c r="AP2" i="47" s="1"/>
  <c r="D76" i="39"/>
  <c r="E19" i="43"/>
  <c r="F19" s="1"/>
  <c r="G19" s="1"/>
  <c r="H19" s="1"/>
  <c r="I19" s="1"/>
  <c r="J19" s="1"/>
  <c r="K19" s="1"/>
  <c r="L19" s="1"/>
  <c r="M19" s="1"/>
  <c r="N19" s="1"/>
  <c r="O19" s="1"/>
  <c r="E20"/>
  <c r="F20" s="1"/>
  <c r="G20" s="1"/>
  <c r="H20" s="1"/>
  <c r="I20" s="1"/>
  <c r="J20" s="1"/>
  <c r="K20" s="1"/>
  <c r="L20" s="1"/>
  <c r="M20" s="1"/>
  <c r="N20" s="1"/>
  <c r="O20" s="1"/>
  <c r="E21"/>
  <c r="F21" s="1"/>
  <c r="G21" s="1"/>
  <c r="H21" s="1"/>
  <c r="I21" s="1"/>
  <c r="J21" s="1"/>
  <c r="K21" s="1"/>
  <c r="L21" s="1"/>
  <c r="M21" s="1"/>
  <c r="N21" s="1"/>
  <c r="O21" s="1"/>
  <c r="E22"/>
  <c r="F22" s="1"/>
  <c r="G22" s="1"/>
  <c r="H22" s="1"/>
  <c r="I22" s="1"/>
  <c r="J22" s="1"/>
  <c r="K22" s="1"/>
  <c r="L22" s="1"/>
  <c r="M22" s="1"/>
  <c r="N22" s="1"/>
  <c r="O22" s="1"/>
  <c r="E15"/>
  <c r="F15" s="1"/>
  <c r="G15" s="1"/>
  <c r="H15" s="1"/>
  <c r="I15" s="1"/>
  <c r="J15" s="1"/>
  <c r="K15" s="1"/>
  <c r="L15" s="1"/>
  <c r="M15" s="1"/>
  <c r="N15" s="1"/>
  <c r="O15" s="1"/>
  <c r="E10"/>
  <c r="F10" s="1"/>
  <c r="G10" s="1"/>
  <c r="H10" s="1"/>
  <c r="I10" s="1"/>
  <c r="J10" s="1"/>
  <c r="K10" s="1"/>
  <c r="L10" s="1"/>
  <c r="M10" s="1"/>
  <c r="N10" s="1"/>
  <c r="O10" s="1"/>
  <c r="E9"/>
  <c r="F9" s="1"/>
  <c r="G9" s="1"/>
  <c r="H9" s="1"/>
  <c r="I9" s="1"/>
  <c r="J9" s="1"/>
  <c r="K9" s="1"/>
  <c r="L9" s="1"/>
  <c r="M9" s="1"/>
  <c r="N9" s="1"/>
  <c r="O9" s="1"/>
  <c r="D18"/>
  <c r="E18" s="1"/>
  <c r="F18" s="1"/>
  <c r="G18" s="1"/>
  <c r="H18" s="1"/>
  <c r="I18" s="1"/>
  <c r="J18" s="1"/>
  <c r="K18" s="1"/>
  <c r="L18" s="1"/>
  <c r="M18" s="1"/>
  <c r="N18" s="1"/>
  <c r="O18" s="1"/>
  <c r="D3395" i="47" l="1"/>
  <c r="D4" i="43"/>
  <c r="E4" s="1"/>
  <c r="F4" s="1"/>
  <c r="G4" s="1"/>
  <c r="H4" s="1"/>
  <c r="I4" s="1"/>
  <c r="J4" s="1"/>
  <c r="K4" s="1"/>
  <c r="L4" s="1"/>
  <c r="M4" s="1"/>
  <c r="N4" s="1"/>
  <c r="O4" s="1"/>
  <c r="D8"/>
  <c r="E8" s="1"/>
  <c r="F8" s="1"/>
  <c r="G8" s="1"/>
  <c r="H8" s="1"/>
  <c r="I8" s="1"/>
  <c r="J8" s="1"/>
  <c r="K8" s="1"/>
  <c r="L8" s="1"/>
  <c r="M8" s="1"/>
  <c r="N8" s="1"/>
  <c r="O8" s="1"/>
  <c r="B23" i="46"/>
  <c r="B41" l="1"/>
  <c r="B34" i="45"/>
  <c r="AG2" i="47" s="1"/>
  <c r="C41" i="46"/>
  <c r="P3026" i="43"/>
  <c r="D3174" i="47" s="1"/>
  <c r="P3025" i="43"/>
  <c r="D3173" i="47" s="1"/>
  <c r="P3024" i="43"/>
  <c r="D3172" i="47" s="1"/>
  <c r="P3023" i="43"/>
  <c r="D3171" i="47" s="1"/>
  <c r="P3022" i="43"/>
  <c r="D3170" i="47" s="1"/>
  <c r="P3019" i="43"/>
  <c r="D3167" i="47" s="1"/>
  <c r="O3018" i="43"/>
  <c r="N3018"/>
  <c r="M3018"/>
  <c r="L3018"/>
  <c r="K3018"/>
  <c r="J3018"/>
  <c r="I3018"/>
  <c r="H3018"/>
  <c r="G3018"/>
  <c r="F3018"/>
  <c r="E3018"/>
  <c r="D3018"/>
  <c r="P3017"/>
  <c r="D3165" i="47" s="1"/>
  <c r="P3016" i="43"/>
  <c r="D3164" i="47" s="1"/>
  <c r="O3015" i="43"/>
  <c r="N3015"/>
  <c r="M3015"/>
  <c r="L3015"/>
  <c r="K3015"/>
  <c r="J3015"/>
  <c r="I3015"/>
  <c r="H3015"/>
  <c r="G3015"/>
  <c r="F3015"/>
  <c r="E3015"/>
  <c r="D3015"/>
  <c r="P3012"/>
  <c r="D3160" i="47" s="1"/>
  <c r="P3011" i="43"/>
  <c r="D3159" i="47" s="1"/>
  <c r="P3010" i="43"/>
  <c r="D3158" i="47" s="1"/>
  <c r="P3009" i="43"/>
  <c r="D3157" i="47" s="1"/>
  <c r="P3008" i="43"/>
  <c r="D3156" i="47" s="1"/>
  <c r="P3005" i="43"/>
  <c r="D3153" i="47" s="1"/>
  <c r="O3004" i="43"/>
  <c r="N3004"/>
  <c r="M3004"/>
  <c r="L3004"/>
  <c r="K3004"/>
  <c r="J3004"/>
  <c r="I3004"/>
  <c r="H3004"/>
  <c r="G3004"/>
  <c r="F3004"/>
  <c r="E3004"/>
  <c r="D3004"/>
  <c r="P3003"/>
  <c r="D3151" i="47" s="1"/>
  <c r="P3000" i="43"/>
  <c r="D3148" i="47" s="1"/>
  <c r="P2999" i="43"/>
  <c r="D3147" i="47" s="1"/>
  <c r="P2998" i="43"/>
  <c r="D3146" i="47" s="1"/>
  <c r="P2997" i="43"/>
  <c r="D3145" i="47" s="1"/>
  <c r="P2996" i="43"/>
  <c r="D3144" i="47" s="1"/>
  <c r="P2993" i="43"/>
  <c r="D3141" i="47" s="1"/>
  <c r="O2992" i="43"/>
  <c r="N2992"/>
  <c r="M2992"/>
  <c r="L2992"/>
  <c r="K2992"/>
  <c r="J2992"/>
  <c r="I2992"/>
  <c r="H2992"/>
  <c r="G2992"/>
  <c r="F2992"/>
  <c r="E2992"/>
  <c r="D2992"/>
  <c r="P2991"/>
  <c r="D3139" i="47" s="1"/>
  <c r="P2988" i="43"/>
  <c r="D3136" i="47" s="1"/>
  <c r="P2987" i="43"/>
  <c r="D3135" i="47" s="1"/>
  <c r="P2986" i="43"/>
  <c r="D3134" i="47" s="1"/>
  <c r="P2985" i="43"/>
  <c r="D3133" i="47" s="1"/>
  <c r="P2984" i="43"/>
  <c r="D3132" i="47" s="1"/>
  <c r="P2981" i="43"/>
  <c r="D3129" i="47" s="1"/>
  <c r="O2980" i="43"/>
  <c r="N2980"/>
  <c r="M2980"/>
  <c r="L2980"/>
  <c r="K2980"/>
  <c r="J2980"/>
  <c r="I2980"/>
  <c r="H2980"/>
  <c r="G2980"/>
  <c r="F2980"/>
  <c r="E2980"/>
  <c r="D2980"/>
  <c r="P2979"/>
  <c r="D3127" i="47" s="1"/>
  <c r="P2978" i="43"/>
  <c r="D3126" i="47" s="1"/>
  <c r="P2977" i="43"/>
  <c r="D3125" i="47" s="1"/>
  <c r="P2976" i="43"/>
  <c r="D3124" i="47" s="1"/>
  <c r="P2975" i="43"/>
  <c r="D3123" i="47" s="1"/>
  <c r="P2972" i="43"/>
  <c r="D3120" i="47" s="1"/>
  <c r="P2971" i="43"/>
  <c r="D3119" i="47" s="1"/>
  <c r="P2970" i="43"/>
  <c r="D3118" i="47" s="1"/>
  <c r="P2969" i="43"/>
  <c r="D3117" i="47" s="1"/>
  <c r="P2968" i="43"/>
  <c r="D3116" i="47" s="1"/>
  <c r="P2965" i="43"/>
  <c r="D3113" i="47" s="1"/>
  <c r="P2962" i="43"/>
  <c r="D3110" i="47" s="1"/>
  <c r="P2961" i="43"/>
  <c r="D3109" i="47" s="1"/>
  <c r="P2960" i="43"/>
  <c r="D3108" i="47" s="1"/>
  <c r="P2959" i="43"/>
  <c r="D3107" i="47" s="1"/>
  <c r="P2958" i="43"/>
  <c r="D3106" i="47" s="1"/>
  <c r="P2955" i="43"/>
  <c r="D3103" i="47" s="1"/>
  <c r="P2952" i="43"/>
  <c r="D3100" i="47" s="1"/>
  <c r="P2951" i="43"/>
  <c r="D3099" i="47" s="1"/>
  <c r="P2950" i="43"/>
  <c r="D3098" i="47" s="1"/>
  <c r="P2949" i="43"/>
  <c r="D3097" i="47" s="1"/>
  <c r="P2948" i="43"/>
  <c r="D3096" i="47" s="1"/>
  <c r="P2945" i="43"/>
  <c r="D3093" i="47" s="1"/>
  <c r="O2944" i="43"/>
  <c r="N2944"/>
  <c r="M2944"/>
  <c r="L2944"/>
  <c r="K2944"/>
  <c r="J2944"/>
  <c r="I2944"/>
  <c r="H2944"/>
  <c r="G2944"/>
  <c r="F2944"/>
  <c r="E2944"/>
  <c r="D2944"/>
  <c r="P2943"/>
  <c r="D3091" i="47" s="1"/>
  <c r="P2942" i="43"/>
  <c r="D3090" i="47" s="1"/>
  <c r="P2941" i="43"/>
  <c r="D3089" i="47" s="1"/>
  <c r="P2940" i="43"/>
  <c r="D3088" i="47" s="1"/>
  <c r="P2939" i="43"/>
  <c r="D3087" i="47" s="1"/>
  <c r="P2936" i="43"/>
  <c r="D3084" i="47" s="1"/>
  <c r="P2935" i="43"/>
  <c r="D3083" i="47" s="1"/>
  <c r="P2934" i="43"/>
  <c r="D3082" i="47" s="1"/>
  <c r="P2933" i="43"/>
  <c r="D3081" i="47" s="1"/>
  <c r="P2932" i="43"/>
  <c r="D3080" i="47" s="1"/>
  <c r="P2929" i="43"/>
  <c r="D3077" i="47" s="1"/>
  <c r="P2926" i="43"/>
  <c r="D3074" i="47" s="1"/>
  <c r="P2925" i="43"/>
  <c r="D3073" i="47" s="1"/>
  <c r="P2924" i="43"/>
  <c r="D3072" i="47" s="1"/>
  <c r="P2923" i="43"/>
  <c r="D3071" i="47" s="1"/>
  <c r="P2922" i="43"/>
  <c r="D3070" i="47" s="1"/>
  <c r="P2919" i="43"/>
  <c r="D3067" i="47" s="1"/>
  <c r="P2916" i="43"/>
  <c r="D3064" i="47" s="1"/>
  <c r="P2915" i="43"/>
  <c r="D3063" i="47" s="1"/>
  <c r="P2914" i="43"/>
  <c r="D3062" i="47" s="1"/>
  <c r="P2913" i="43"/>
  <c r="D3061" i="47" s="1"/>
  <c r="P2912" i="43"/>
  <c r="D3060" i="47" s="1"/>
  <c r="P2909" i="43"/>
  <c r="D3057" i="47" s="1"/>
  <c r="O2908" i="43"/>
  <c r="N2908"/>
  <c r="M2908"/>
  <c r="L2908"/>
  <c r="K2908"/>
  <c r="J2908"/>
  <c r="I2908"/>
  <c r="H2908"/>
  <c r="G2908"/>
  <c r="F2908"/>
  <c r="E2908"/>
  <c r="D2908"/>
  <c r="P2906"/>
  <c r="D3054" i="47" s="1"/>
  <c r="P2905" i="43"/>
  <c r="D3053" i="47" s="1"/>
  <c r="P2904" i="43"/>
  <c r="D3052" i="47" s="1"/>
  <c r="P2903" i="43"/>
  <c r="D3051" i="47" s="1"/>
  <c r="P2902" i="43"/>
  <c r="D3050" i="47" s="1"/>
  <c r="P2901" i="43"/>
  <c r="D3049" i="47" s="1"/>
  <c r="P2900" i="43"/>
  <c r="D3048" i="47" s="1"/>
  <c r="P2898" i="43"/>
  <c r="D3046" i="47" s="1"/>
  <c r="P2897" i="43"/>
  <c r="D3045" i="47" s="1"/>
  <c r="P2896" i="43"/>
  <c r="D3044" i="47" s="1"/>
  <c r="P2895" i="43"/>
  <c r="D3043" i="47" s="1"/>
  <c r="P2894" i="43"/>
  <c r="D3042" i="47" s="1"/>
  <c r="P2893" i="43"/>
  <c r="D3041" i="47" s="1"/>
  <c r="P2892" i="43"/>
  <c r="D3040" i="47" s="1"/>
  <c r="P2891" i="43"/>
  <c r="D3039" i="47" s="1"/>
  <c r="P2890" i="43"/>
  <c r="D3038" i="47" s="1"/>
  <c r="P2888" i="43"/>
  <c r="D3036" i="47" s="1"/>
  <c r="P2887" i="43"/>
  <c r="D3035" i="47" s="1"/>
  <c r="P2886" i="43"/>
  <c r="D3034" i="47" s="1"/>
  <c r="P2885" i="43"/>
  <c r="D3033" i="47" s="1"/>
  <c r="P2884" i="43"/>
  <c r="D3032" i="47" s="1"/>
  <c r="P2883" i="43"/>
  <c r="D3031" i="47" s="1"/>
  <c r="P2882" i="43"/>
  <c r="D3030" i="47" s="1"/>
  <c r="P2881" i="43"/>
  <c r="D3029" i="47" s="1"/>
  <c r="P2880" i="43"/>
  <c r="D3028" i="47" s="1"/>
  <c r="P2878" i="43"/>
  <c r="D3026" i="47" s="1"/>
  <c r="P2877" i="43"/>
  <c r="D3025" i="47" s="1"/>
  <c r="O2876" i="43"/>
  <c r="N2876"/>
  <c r="M2876"/>
  <c r="L2876"/>
  <c r="K2876"/>
  <c r="J2876"/>
  <c r="I2876"/>
  <c r="H2876"/>
  <c r="G2876"/>
  <c r="F2876"/>
  <c r="E2876"/>
  <c r="D2876"/>
  <c r="P2875"/>
  <c r="D3023" i="47" s="1"/>
  <c r="P2874" i="43"/>
  <c r="D3022" i="47" s="1"/>
  <c r="P2873" i="43"/>
  <c r="D3021" i="47" s="1"/>
  <c r="P2872" i="43"/>
  <c r="D3020" i="47" s="1"/>
  <c r="P2871" i="43"/>
  <c r="D3019" i="47" s="1"/>
  <c r="O2870" i="43"/>
  <c r="N2870"/>
  <c r="M2870"/>
  <c r="L2870"/>
  <c r="K2870"/>
  <c r="J2870"/>
  <c r="I2870"/>
  <c r="H2870"/>
  <c r="G2870"/>
  <c r="F2870"/>
  <c r="E2870"/>
  <c r="D2870"/>
  <c r="P2869"/>
  <c r="D3017" i="47" s="1"/>
  <c r="P2868" i="43"/>
  <c r="D3016" i="47" s="1"/>
  <c r="P2867" i="43"/>
  <c r="D3015" i="47" s="1"/>
  <c r="P2866" i="43"/>
  <c r="D3014" i="47" s="1"/>
  <c r="P2865" i="43"/>
  <c r="D3013" i="47" s="1"/>
  <c r="P2864" i="43"/>
  <c r="D3012" i="47" s="1"/>
  <c r="P2863" i="43"/>
  <c r="D3011" i="47" s="1"/>
  <c r="P2861" i="43"/>
  <c r="D3009" i="47" s="1"/>
  <c r="P2860" i="43"/>
  <c r="D3008" i="47" s="1"/>
  <c r="P2859" i="43"/>
  <c r="D3007" i="47" s="1"/>
  <c r="P2858" i="43"/>
  <c r="D3006" i="47" s="1"/>
  <c r="P2857" i="43"/>
  <c r="D3005" i="47" s="1"/>
  <c r="P2856" i="43"/>
  <c r="D3004" i="47" s="1"/>
  <c r="P2855" i="43"/>
  <c r="D3003" i="47" s="1"/>
  <c r="O2854" i="43"/>
  <c r="N2854"/>
  <c r="M2854"/>
  <c r="L2854"/>
  <c r="K2854"/>
  <c r="J2854"/>
  <c r="I2854"/>
  <c r="H2854"/>
  <c r="G2854"/>
  <c r="F2854"/>
  <c r="E2854"/>
  <c r="D2854"/>
  <c r="P2852"/>
  <c r="D3000" i="47" s="1"/>
  <c r="P2851" i="43"/>
  <c r="D2999" i="47" s="1"/>
  <c r="P2850" i="43"/>
  <c r="D2998" i="47" s="1"/>
  <c r="P2849" i="43"/>
  <c r="D2997" i="47" s="1"/>
  <c r="P2848" i="43"/>
  <c r="D2996" i="47" s="1"/>
  <c r="P2847" i="43"/>
  <c r="D2995" i="47" s="1"/>
  <c r="P2846" i="43"/>
  <c r="D2994" i="47" s="1"/>
  <c r="P2843" i="43"/>
  <c r="D2991" i="47" s="1"/>
  <c r="P2842" i="43"/>
  <c r="D2990" i="47" s="1"/>
  <c r="P2841" i="43"/>
  <c r="D2989" i="47" s="1"/>
  <c r="P2840" i="43"/>
  <c r="D2988" i="47" s="1"/>
  <c r="P2839" i="43"/>
  <c r="D2987" i="47" s="1"/>
  <c r="P2838" i="43"/>
  <c r="D2986" i="47" s="1"/>
  <c r="P2837" i="43"/>
  <c r="D2985" i="47" s="1"/>
  <c r="P2836" i="43"/>
  <c r="D2984" i="47" s="1"/>
  <c r="P2833" i="43"/>
  <c r="D2981" i="47" s="1"/>
  <c r="P2832" i="43"/>
  <c r="D2980" i="47" s="1"/>
  <c r="P2831" i="43"/>
  <c r="D2979" i="47" s="1"/>
  <c r="P2830" i="43"/>
  <c r="D2978" i="47" s="1"/>
  <c r="P2829" i="43"/>
  <c r="D2977" i="47" s="1"/>
  <c r="P2828" i="43"/>
  <c r="D2976" i="47" s="1"/>
  <c r="P2827" i="43"/>
  <c r="D2975" i="47" s="1"/>
  <c r="P2826" i="43"/>
  <c r="D2974" i="47" s="1"/>
  <c r="P2823" i="43"/>
  <c r="D2971" i="47" s="1"/>
  <c r="O2822" i="43"/>
  <c r="N2822"/>
  <c r="M2822"/>
  <c r="L2822"/>
  <c r="K2822"/>
  <c r="J2822"/>
  <c r="I2822"/>
  <c r="H2822"/>
  <c r="G2822"/>
  <c r="F2822"/>
  <c r="E2822"/>
  <c r="D2822"/>
  <c r="P2821"/>
  <c r="D2969" i="47" s="1"/>
  <c r="P2820" i="43"/>
  <c r="D2968" i="47" s="1"/>
  <c r="P2819" i="43"/>
  <c r="D2967" i="47" s="1"/>
  <c r="P2818" i="43"/>
  <c r="D2966" i="47" s="1"/>
  <c r="P2817" i="43"/>
  <c r="D2965" i="47" s="1"/>
  <c r="P2816" i="43"/>
  <c r="D2964" i="47" s="1"/>
  <c r="P2815" i="43"/>
  <c r="D2963" i="47" s="1"/>
  <c r="P2812" i="43"/>
  <c r="D2960" i="47" s="1"/>
  <c r="P2811" i="43"/>
  <c r="D2959" i="47" s="1"/>
  <c r="P2810" i="43"/>
  <c r="D2958" i="47" s="1"/>
  <c r="P2809" i="43"/>
  <c r="D2957" i="47" s="1"/>
  <c r="P2808" i="43"/>
  <c r="D2956" i="47" s="1"/>
  <c r="P2807" i="43"/>
  <c r="D2955" i="47" s="1"/>
  <c r="P2806" i="43"/>
  <c r="D2954" i="47" s="1"/>
  <c r="P2805" i="43"/>
  <c r="D2953" i="47" s="1"/>
  <c r="P2802" i="43"/>
  <c r="D2950" i="47" s="1"/>
  <c r="O2801" i="43"/>
  <c r="N2801"/>
  <c r="M2801"/>
  <c r="L2801"/>
  <c r="K2801"/>
  <c r="J2801"/>
  <c r="I2801"/>
  <c r="H2801"/>
  <c r="G2801"/>
  <c r="F2801"/>
  <c r="E2801"/>
  <c r="D2801"/>
  <c r="P2800"/>
  <c r="D2948" i="47" s="1"/>
  <c r="P2799" i="43"/>
  <c r="D2947" i="47" s="1"/>
  <c r="P2798" i="43"/>
  <c r="D2946" i="47" s="1"/>
  <c r="P2797" i="43"/>
  <c r="D2945" i="47" s="1"/>
  <c r="P2796" i="43"/>
  <c r="D2944" i="47" s="1"/>
  <c r="P2795" i="43"/>
  <c r="D2943" i="47" s="1"/>
  <c r="P2794" i="43"/>
  <c r="D2942" i="47" s="1"/>
  <c r="P2791" i="43"/>
  <c r="D2939" i="47" s="1"/>
  <c r="P2790" i="43"/>
  <c r="D2938" i="47" s="1"/>
  <c r="P2789" i="43"/>
  <c r="D2937" i="47" s="1"/>
  <c r="P2788" i="43"/>
  <c r="D2936" i="47" s="1"/>
  <c r="P2787" i="43"/>
  <c r="D2935" i="47" s="1"/>
  <c r="P2786" i="43"/>
  <c r="D2934" i="47" s="1"/>
  <c r="P2785" i="43"/>
  <c r="D2933" i="47" s="1"/>
  <c r="P2784" i="43"/>
  <c r="D2932" i="47" s="1"/>
  <c r="P2783" i="43"/>
  <c r="D2931" i="47" s="1"/>
  <c r="P2780" i="43"/>
  <c r="D2928" i="47" s="1"/>
  <c r="P2779" i="43"/>
  <c r="D2927" i="47" s="1"/>
  <c r="P2778" i="43"/>
  <c r="D2926" i="47" s="1"/>
  <c r="P2777" i="43"/>
  <c r="D2925" i="47" s="1"/>
  <c r="P2776" i="43"/>
  <c r="D2924" i="47" s="1"/>
  <c r="P2775" i="43"/>
  <c r="D2923" i="47" s="1"/>
  <c r="P2774" i="43"/>
  <c r="D2922" i="47" s="1"/>
  <c r="P2773" i="43"/>
  <c r="D2921" i="47" s="1"/>
  <c r="P2772" i="43"/>
  <c r="D2920" i="47" s="1"/>
  <c r="P2771" i="43"/>
  <c r="D2919" i="47" s="1"/>
  <c r="P2768" i="43"/>
  <c r="D2916" i="47" s="1"/>
  <c r="P2767" i="43"/>
  <c r="D2915" i="47" s="1"/>
  <c r="P2766" i="43"/>
  <c r="D2914" i="47" s="1"/>
  <c r="P2765" i="43"/>
  <c r="D2913" i="47" s="1"/>
  <c r="P2764" i="43"/>
  <c r="D2912" i="47" s="1"/>
  <c r="P2763" i="43"/>
  <c r="D2911" i="47" s="1"/>
  <c r="P2762" i="43"/>
  <c r="D2910" i="47" s="1"/>
  <c r="P2761" i="43"/>
  <c r="D2909" i="47" s="1"/>
  <c r="P2760" i="43"/>
  <c r="D2908" i="47" s="1"/>
  <c r="P2759" i="43"/>
  <c r="D2907" i="47" s="1"/>
  <c r="P2756" i="43"/>
  <c r="D2904" i="47" s="1"/>
  <c r="O2755" i="43"/>
  <c r="N2755"/>
  <c r="M2755"/>
  <c r="L2755"/>
  <c r="K2755"/>
  <c r="J2755"/>
  <c r="I2755"/>
  <c r="H2755"/>
  <c r="G2755"/>
  <c r="F2755"/>
  <c r="E2755"/>
  <c r="D2755"/>
  <c r="P2754"/>
  <c r="D2902" i="47" s="1"/>
  <c r="P2753" i="43"/>
  <c r="D2901" i="47" s="1"/>
  <c r="P2752" i="43"/>
  <c r="D2900" i="47" s="1"/>
  <c r="P2751" i="43"/>
  <c r="D2899" i="47" s="1"/>
  <c r="P2750" i="43"/>
  <c r="D2898" i="47" s="1"/>
  <c r="P2749" i="43"/>
  <c r="D2897" i="47" s="1"/>
  <c r="P2748" i="43"/>
  <c r="D2896" i="47" s="1"/>
  <c r="P2745" i="43"/>
  <c r="D2893" i="47" s="1"/>
  <c r="P2744" i="43"/>
  <c r="D2892" i="47" s="1"/>
  <c r="P2743" i="43"/>
  <c r="D2891" i="47" s="1"/>
  <c r="P2742" i="43"/>
  <c r="D2890" i="47" s="1"/>
  <c r="P2741" i="43"/>
  <c r="D2889" i="47" s="1"/>
  <c r="P2740" i="43"/>
  <c r="D2888" i="47" s="1"/>
  <c r="P2739" i="43"/>
  <c r="D2887" i="47" s="1"/>
  <c r="P2738" i="43"/>
  <c r="D2886" i="47" s="1"/>
  <c r="P2735" i="43"/>
  <c r="D2883" i="47" s="1"/>
  <c r="P2734" i="43"/>
  <c r="D2882" i="47" s="1"/>
  <c r="P2733" i="43"/>
  <c r="D2881" i="47" s="1"/>
  <c r="P2732" i="43"/>
  <c r="D2880" i="47" s="1"/>
  <c r="P2731" i="43"/>
  <c r="D2879" i="47" s="1"/>
  <c r="P2730" i="43"/>
  <c r="D2878" i="47" s="1"/>
  <c r="P2729" i="43"/>
  <c r="D2877" i="47" s="1"/>
  <c r="P2728" i="43"/>
  <c r="D2876" i="47" s="1"/>
  <c r="P2725" i="43"/>
  <c r="D2873" i="47" s="1"/>
  <c r="P2724" i="43"/>
  <c r="D2872" i="47" s="1"/>
  <c r="P2723" i="43"/>
  <c r="D2871" i="47" s="1"/>
  <c r="P2722" i="43"/>
  <c r="D2870" i="47" s="1"/>
  <c r="P2721" i="43"/>
  <c r="D2869" i="47" s="1"/>
  <c r="P2720" i="43"/>
  <c r="D2868" i="47" s="1"/>
  <c r="P2719" i="43"/>
  <c r="D2867" i="47" s="1"/>
  <c r="P2718" i="43"/>
  <c r="D2866" i="47" s="1"/>
  <c r="P2715" i="43"/>
  <c r="D2863" i="47" s="1"/>
  <c r="P2714" i="43"/>
  <c r="D2862" i="47" s="1"/>
  <c r="P2713" i="43"/>
  <c r="D2861" i="47" s="1"/>
  <c r="P2712" i="43"/>
  <c r="D2860" i="47" s="1"/>
  <c r="P2711" i="43"/>
  <c r="D2859" i="47" s="1"/>
  <c r="P2710" i="43"/>
  <c r="D2858" i="47" s="1"/>
  <c r="P2709" i="43"/>
  <c r="D2857" i="47" s="1"/>
  <c r="P2708" i="43"/>
  <c r="D2856" i="47" s="1"/>
  <c r="P2705" i="43"/>
  <c r="D2853" i="47" s="1"/>
  <c r="P2704" i="43"/>
  <c r="D2852" i="47" s="1"/>
  <c r="P2703" i="43"/>
  <c r="D2851" i="47" s="1"/>
  <c r="P2702" i="43"/>
  <c r="D2850" i="47" s="1"/>
  <c r="P2701" i="43"/>
  <c r="D2849" i="47" s="1"/>
  <c r="P2700" i="43"/>
  <c r="D2848" i="47" s="1"/>
  <c r="P2699" i="43"/>
  <c r="D2847" i="47" s="1"/>
  <c r="P2698" i="43"/>
  <c r="D2846" i="47" s="1"/>
  <c r="P2697" i="43"/>
  <c r="D2845" i="47" s="1"/>
  <c r="P2696" i="43"/>
  <c r="D2844" i="47" s="1"/>
  <c r="P2695" i="43"/>
  <c r="D2843" i="47" s="1"/>
  <c r="P2692" i="43"/>
  <c r="D2840" i="47" s="1"/>
  <c r="O2691" i="43"/>
  <c r="N2691"/>
  <c r="M2691"/>
  <c r="L2691"/>
  <c r="K2691"/>
  <c r="J2691"/>
  <c r="I2691"/>
  <c r="H2691"/>
  <c r="G2691"/>
  <c r="F2691"/>
  <c r="E2691"/>
  <c r="D2691"/>
  <c r="P2690"/>
  <c r="D2838" i="47" s="1"/>
  <c r="P2689" i="43"/>
  <c r="D2837" i="47" s="1"/>
  <c r="P2688" i="43"/>
  <c r="D2836" i="47" s="1"/>
  <c r="P2687" i="43"/>
  <c r="D2835" i="47" s="1"/>
  <c r="P2686" i="43"/>
  <c r="D2834" i="47" s="1"/>
  <c r="P2685" i="43"/>
  <c r="D2833" i="47" s="1"/>
  <c r="P2684" i="43"/>
  <c r="D2832" i="47" s="1"/>
  <c r="P2681" i="43"/>
  <c r="D2829" i="47" s="1"/>
  <c r="P2680" i="43"/>
  <c r="D2828" i="47" s="1"/>
  <c r="P2679" i="43"/>
  <c r="D2827" i="47" s="1"/>
  <c r="P2678" i="43"/>
  <c r="D2826" i="47" s="1"/>
  <c r="P2677" i="43"/>
  <c r="D2825" i="47" s="1"/>
  <c r="P2676" i="43"/>
  <c r="D2824" i="47" s="1"/>
  <c r="P2675" i="43"/>
  <c r="D2823" i="47" s="1"/>
  <c r="P2674" i="43"/>
  <c r="D2822" i="47" s="1"/>
  <c r="P2671" i="43"/>
  <c r="D2819" i="47" s="1"/>
  <c r="P2670" i="43"/>
  <c r="D2818" i="47" s="1"/>
  <c r="P2669" i="43"/>
  <c r="D2817" i="47" s="1"/>
  <c r="P2668" i="43"/>
  <c r="D2816" i="47" s="1"/>
  <c r="P2667" i="43"/>
  <c r="D2815" i="47" s="1"/>
  <c r="P2666" i="43"/>
  <c r="D2814" i="47" s="1"/>
  <c r="P2665" i="43"/>
  <c r="D2813" i="47" s="1"/>
  <c r="P2664" i="43"/>
  <c r="D2812" i="47" s="1"/>
  <c r="P2661" i="43"/>
  <c r="D2809" i="47" s="1"/>
  <c r="P2660" i="43"/>
  <c r="D2808" i="47" s="1"/>
  <c r="P2659" i="43"/>
  <c r="D2807" i="47" s="1"/>
  <c r="P2658" i="43"/>
  <c r="D2806" i="47" s="1"/>
  <c r="P2657" i="43"/>
  <c r="D2805" i="47" s="1"/>
  <c r="P2656" i="43"/>
  <c r="D2804" i="47" s="1"/>
  <c r="P2655" i="43"/>
  <c r="D2803" i="47" s="1"/>
  <c r="P2654" i="43"/>
  <c r="D2802" i="47" s="1"/>
  <c r="P2651" i="43"/>
  <c r="D2799" i="47" s="1"/>
  <c r="P2650" i="43"/>
  <c r="D2798" i="47" s="1"/>
  <c r="P2649" i="43"/>
  <c r="D2797" i="47" s="1"/>
  <c r="P2648" i="43"/>
  <c r="D2796" i="47" s="1"/>
  <c r="P2647" i="43"/>
  <c r="D2795" i="47" s="1"/>
  <c r="P2646" i="43"/>
  <c r="D2794" i="47" s="1"/>
  <c r="P2645" i="43"/>
  <c r="D2793" i="47" s="1"/>
  <c r="P2644" i="43"/>
  <c r="D2792" i="47" s="1"/>
  <c r="P2641" i="43"/>
  <c r="D2789" i="47" s="1"/>
  <c r="P2640" i="43"/>
  <c r="D2788" i="47" s="1"/>
  <c r="P2639" i="43"/>
  <c r="D2787" i="47" s="1"/>
  <c r="P2638" i="43"/>
  <c r="D2786" i="47" s="1"/>
  <c r="P2637" i="43"/>
  <c r="D2785" i="47" s="1"/>
  <c r="P2636" i="43"/>
  <c r="D2784" i="47" s="1"/>
  <c r="P2635" i="43"/>
  <c r="D2783" i="47" s="1"/>
  <c r="P2634" i="43"/>
  <c r="D2782" i="47" s="1"/>
  <c r="P2631" i="43"/>
  <c r="D2779" i="47" s="1"/>
  <c r="O2630" i="43"/>
  <c r="N2630"/>
  <c r="M2630"/>
  <c r="L2630"/>
  <c r="K2630"/>
  <c r="J2630"/>
  <c r="I2630"/>
  <c r="H2630"/>
  <c r="G2630"/>
  <c r="F2630"/>
  <c r="E2630"/>
  <c r="D2630"/>
  <c r="P2629"/>
  <c r="D2777" i="47" s="1"/>
  <c r="P2628" i="43"/>
  <c r="D2776" i="47" s="1"/>
  <c r="P2627" i="43"/>
  <c r="D2775" i="47" s="1"/>
  <c r="P2626" i="43"/>
  <c r="D2774" i="47" s="1"/>
  <c r="P2625" i="43"/>
  <c r="D2773" i="47" s="1"/>
  <c r="P2624" i="43"/>
  <c r="D2772" i="47" s="1"/>
  <c r="P2623" i="43"/>
  <c r="D2771" i="47" s="1"/>
  <c r="P2621" i="43"/>
  <c r="D2769" i="47" s="1"/>
  <c r="P2620" i="43"/>
  <c r="D2768" i="47" s="1"/>
  <c r="P2619" i="43"/>
  <c r="D2767" i="47" s="1"/>
  <c r="P2618" i="43"/>
  <c r="D2766" i="47" s="1"/>
  <c r="P2617" i="43"/>
  <c r="D2765" i="47" s="1"/>
  <c r="P2616" i="43"/>
  <c r="D2764" i="47" s="1"/>
  <c r="P2615" i="43"/>
  <c r="D2763" i="47" s="1"/>
  <c r="P2614" i="43"/>
  <c r="D2762" i="47" s="1"/>
  <c r="P2613" i="43"/>
  <c r="D2761" i="47" s="1"/>
  <c r="P2611" i="43"/>
  <c r="D2759" i="47" s="1"/>
  <c r="P2610" i="43"/>
  <c r="D2758" i="47" s="1"/>
  <c r="P2609" i="43"/>
  <c r="D2757" i="47" s="1"/>
  <c r="P2608" i="43"/>
  <c r="D2756" i="47" s="1"/>
  <c r="P2607" i="43"/>
  <c r="D2755" i="47" s="1"/>
  <c r="P2606" i="43"/>
  <c r="D2754" i="47" s="1"/>
  <c r="P2605" i="43"/>
  <c r="D2753" i="47" s="1"/>
  <c r="P2604" i="43"/>
  <c r="D2752" i="47" s="1"/>
  <c r="P2603" i="43"/>
  <c r="D2751" i="47" s="1"/>
  <c r="P2601" i="43"/>
  <c r="D2749" i="47" s="1"/>
  <c r="P2600" i="43"/>
  <c r="D2748" i="47" s="1"/>
  <c r="P2599" i="43"/>
  <c r="D2747" i="47" s="1"/>
  <c r="P2598" i="43"/>
  <c r="D2746" i="47" s="1"/>
  <c r="P2597" i="43"/>
  <c r="D2745" i="47" s="1"/>
  <c r="P2596" i="43"/>
  <c r="D2744" i="47" s="1"/>
  <c r="P2595" i="43"/>
  <c r="D2743" i="47" s="1"/>
  <c r="P2594" i="43"/>
  <c r="D2742" i="47" s="1"/>
  <c r="P2593" i="43"/>
  <c r="D2741" i="47" s="1"/>
  <c r="P2591" i="43"/>
  <c r="D2739" i="47" s="1"/>
  <c r="P2590" i="43"/>
  <c r="D2738" i="47" s="1"/>
  <c r="P2589" i="43"/>
  <c r="D2737" i="47" s="1"/>
  <c r="P2588" i="43"/>
  <c r="D2736" i="47" s="1"/>
  <c r="P2587" i="43"/>
  <c r="D2735" i="47" s="1"/>
  <c r="P2586" i="43"/>
  <c r="D2734" i="47" s="1"/>
  <c r="P2585" i="43"/>
  <c r="D2733" i="47" s="1"/>
  <c r="P2584" i="43"/>
  <c r="D2732" i="47" s="1"/>
  <c r="P2583" i="43"/>
  <c r="D2731" i="47" s="1"/>
  <c r="P2581" i="43"/>
  <c r="D2729" i="47" s="1"/>
  <c r="P2580" i="43"/>
  <c r="D2728" i="47" s="1"/>
  <c r="P2579" i="43"/>
  <c r="D2727" i="47" s="1"/>
  <c r="P2578" i="43"/>
  <c r="D2726" i="47" s="1"/>
  <c r="P2577" i="43"/>
  <c r="D2725" i="47" s="1"/>
  <c r="P2576" i="43"/>
  <c r="D2724" i="47" s="1"/>
  <c r="P2575" i="43"/>
  <c r="D2723" i="47" s="1"/>
  <c r="P2574" i="43"/>
  <c r="D2722" i="47" s="1"/>
  <c r="P2573" i="43"/>
  <c r="D2721" i="47" s="1"/>
  <c r="P2571" i="43"/>
  <c r="D2719" i="47" s="1"/>
  <c r="P2570" i="43"/>
  <c r="D2718" i="47" s="1"/>
  <c r="P2569" i="43"/>
  <c r="D2717" i="47" s="1"/>
  <c r="P2568" i="43"/>
  <c r="D2716" i="47" s="1"/>
  <c r="P2567" i="43"/>
  <c r="D2715" i="47" s="1"/>
  <c r="P2566" i="43"/>
  <c r="D2714" i="47" s="1"/>
  <c r="P2565" i="43"/>
  <c r="D2713" i="47" s="1"/>
  <c r="P2564" i="43"/>
  <c r="D2712" i="47" s="1"/>
  <c r="P2563" i="43"/>
  <c r="D2711" i="47" s="1"/>
  <c r="P2562" i="43"/>
  <c r="D2710" i="47" s="1"/>
  <c r="P2561" i="43"/>
  <c r="D2709" i="47" s="1"/>
  <c r="P2559" i="43"/>
  <c r="D2707" i="47" s="1"/>
  <c r="P2558" i="43"/>
  <c r="D2706" i="47" s="1"/>
  <c r="O2557" i="43"/>
  <c r="N2557"/>
  <c r="M2557"/>
  <c r="L2557"/>
  <c r="K2557"/>
  <c r="J2557"/>
  <c r="I2557"/>
  <c r="H2557"/>
  <c r="G2557"/>
  <c r="F2557"/>
  <c r="E2557"/>
  <c r="D2557"/>
  <c r="P2556"/>
  <c r="D2704" i="47" s="1"/>
  <c r="P2555" i="43"/>
  <c r="D2703" i="47" s="1"/>
  <c r="P2554" i="43"/>
  <c r="D2702" i="47" s="1"/>
  <c r="P2553" i="43"/>
  <c r="D2701" i="47" s="1"/>
  <c r="P2552" i="43"/>
  <c r="D2700" i="47" s="1"/>
  <c r="P2551" i="43"/>
  <c r="D2699" i="47" s="1"/>
  <c r="P2550" i="43"/>
  <c r="D2698" i="47" s="1"/>
  <c r="P2549" i="43"/>
  <c r="D2697" i="47" s="1"/>
  <c r="P2547" i="43"/>
  <c r="D2695" i="47" s="1"/>
  <c r="P2546" i="43"/>
  <c r="D2694" i="47" s="1"/>
  <c r="O2545" i="43"/>
  <c r="N2545"/>
  <c r="M2545"/>
  <c r="L2545"/>
  <c r="K2545"/>
  <c r="J2545"/>
  <c r="I2545"/>
  <c r="H2545"/>
  <c r="G2545"/>
  <c r="F2545"/>
  <c r="E2545"/>
  <c r="D2545"/>
  <c r="P2543"/>
  <c r="D2691" i="47" s="1"/>
  <c r="P2542" i="43"/>
  <c r="D2690" i="47" s="1"/>
  <c r="P2541" i="43"/>
  <c r="D2689" i="47" s="1"/>
  <c r="P2540" i="43"/>
  <c r="D2688" i="47" s="1"/>
  <c r="P2539" i="43"/>
  <c r="D2687" i="47" s="1"/>
  <c r="P2538" i="43"/>
  <c r="D2686" i="47" s="1"/>
  <c r="P2537" i="43"/>
  <c r="D2685" i="47" s="1"/>
  <c r="P2535" i="43"/>
  <c r="D2683" i="47" s="1"/>
  <c r="P2534" i="43"/>
  <c r="D2682" i="47" s="1"/>
  <c r="P2533" i="43"/>
  <c r="D2681" i="47" s="1"/>
  <c r="P2532" i="43"/>
  <c r="D2680" i="47" s="1"/>
  <c r="P2531" i="43"/>
  <c r="D2679" i="47" s="1"/>
  <c r="P2530" i="43"/>
  <c r="D2678" i="47" s="1"/>
  <c r="P2529" i="43"/>
  <c r="D2677" i="47" s="1"/>
  <c r="P2528" i="43"/>
  <c r="D2676" i="47" s="1"/>
  <c r="P2527" i="43"/>
  <c r="D2675" i="47" s="1"/>
  <c r="P2525" i="43"/>
  <c r="D2673" i="47" s="1"/>
  <c r="P2524" i="43"/>
  <c r="D2672" i="47" s="1"/>
  <c r="O2523" i="43"/>
  <c r="N2523"/>
  <c r="M2523"/>
  <c r="L2523"/>
  <c r="K2523"/>
  <c r="J2523"/>
  <c r="I2523"/>
  <c r="H2523"/>
  <c r="G2523"/>
  <c r="F2523"/>
  <c r="E2523"/>
  <c r="D2523"/>
  <c r="P2522"/>
  <c r="D2670" i="47" s="1"/>
  <c r="P2521" i="43"/>
  <c r="D2669" i="47" s="1"/>
  <c r="P2520" i="43"/>
  <c r="D2668" i="47" s="1"/>
  <c r="P2519" i="43"/>
  <c r="D2667" i="47" s="1"/>
  <c r="P2518" i="43"/>
  <c r="D2666" i="47" s="1"/>
  <c r="P2517" i="43"/>
  <c r="D2665" i="47" s="1"/>
  <c r="P2516" i="43"/>
  <c r="D2664" i="47" s="1"/>
  <c r="P2514" i="43"/>
  <c r="D2662" i="47" s="1"/>
  <c r="P2513" i="43"/>
  <c r="D2661" i="47" s="1"/>
  <c r="P2512" i="43"/>
  <c r="D2660" i="47" s="1"/>
  <c r="P2511" i="43"/>
  <c r="D2659" i="47" s="1"/>
  <c r="P2510" i="43"/>
  <c r="D2658" i="47" s="1"/>
  <c r="P2509" i="43"/>
  <c r="D2657" i="47" s="1"/>
  <c r="P2508" i="43"/>
  <c r="D2656" i="47" s="1"/>
  <c r="P2507" i="43"/>
  <c r="D2655" i="47" s="1"/>
  <c r="P2506" i="43"/>
  <c r="D2654" i="47" s="1"/>
  <c r="P2504" i="43"/>
  <c r="D2652" i="47" s="1"/>
  <c r="P2503" i="43"/>
  <c r="D2651" i="47" s="1"/>
  <c r="P2502" i="43"/>
  <c r="D2650" i="47" s="1"/>
  <c r="P2501" i="43"/>
  <c r="D2649" i="47" s="1"/>
  <c r="P2500" i="43"/>
  <c r="D2648" i="47" s="1"/>
  <c r="P2499" i="43"/>
  <c r="D2647" i="47" s="1"/>
  <c r="P2498" i="43"/>
  <c r="D2646" i="47" s="1"/>
  <c r="P2497" i="43"/>
  <c r="D2645" i="47" s="1"/>
  <c r="P2496" i="43"/>
  <c r="D2644" i="47" s="1"/>
  <c r="P2494" i="43"/>
  <c r="D2642" i="47" s="1"/>
  <c r="P2493" i="43"/>
  <c r="D2641" i="47" s="1"/>
  <c r="P2492" i="43"/>
  <c r="D2640" i="47" s="1"/>
  <c r="P2491" i="43"/>
  <c r="D2639" i="47" s="1"/>
  <c r="P2490" i="43"/>
  <c r="D2638" i="47" s="1"/>
  <c r="P2489" i="43"/>
  <c r="D2637" i="47" s="1"/>
  <c r="P2488" i="43"/>
  <c r="D2636" i="47" s="1"/>
  <c r="P2487" i="43"/>
  <c r="D2635" i="47" s="1"/>
  <c r="P2486" i="43"/>
  <c r="D2634" i="47" s="1"/>
  <c r="P2484" i="43"/>
  <c r="D2632" i="47" s="1"/>
  <c r="P2483" i="43"/>
  <c r="D2631" i="47" s="1"/>
  <c r="P2482" i="43"/>
  <c r="D2630" i="47" s="1"/>
  <c r="P2481" i="43"/>
  <c r="D2629" i="47" s="1"/>
  <c r="P2480" i="43"/>
  <c r="D2628" i="47" s="1"/>
  <c r="P2479" i="43"/>
  <c r="D2627" i="47" s="1"/>
  <c r="P2478" i="43"/>
  <c r="D2626" i="47" s="1"/>
  <c r="P2477" i="43"/>
  <c r="D2625" i="47" s="1"/>
  <c r="P2476" i="43"/>
  <c r="D2624" i="47" s="1"/>
  <c r="P2474" i="43"/>
  <c r="D2622" i="47" s="1"/>
  <c r="P2473" i="43"/>
  <c r="D2621" i="47" s="1"/>
  <c r="P2472" i="43"/>
  <c r="D2620" i="47" s="1"/>
  <c r="P2471" i="43"/>
  <c r="D2619" i="47" s="1"/>
  <c r="P2470" i="43"/>
  <c r="D2618" i="47" s="1"/>
  <c r="P2469" i="43"/>
  <c r="D2617" i="47" s="1"/>
  <c r="P2468" i="43"/>
  <c r="D2616" i="47" s="1"/>
  <c r="P2467" i="43"/>
  <c r="D2615" i="47" s="1"/>
  <c r="P2466" i="43"/>
  <c r="D2614" i="47" s="1"/>
  <c r="P2464" i="43"/>
  <c r="D2612" i="47" s="1"/>
  <c r="P2463" i="43"/>
  <c r="D2611" i="47" s="1"/>
  <c r="P2462" i="43"/>
  <c r="D2610" i="47" s="1"/>
  <c r="P2461" i="43"/>
  <c r="D2609" i="47" s="1"/>
  <c r="P2460" i="43"/>
  <c r="D2608" i="47" s="1"/>
  <c r="P2459" i="43"/>
  <c r="D2607" i="47" s="1"/>
  <c r="P2458" i="43"/>
  <c r="D2606" i="47" s="1"/>
  <c r="P2457" i="43"/>
  <c r="D2605" i="47" s="1"/>
  <c r="P2456" i="43"/>
  <c r="D2604" i="47" s="1"/>
  <c r="P2454" i="43"/>
  <c r="D2602" i="47" s="1"/>
  <c r="P2453" i="43"/>
  <c r="D2601" i="47" s="1"/>
  <c r="P2452" i="43"/>
  <c r="D2600" i="47" s="1"/>
  <c r="P2451" i="43"/>
  <c r="D2599" i="47" s="1"/>
  <c r="P2450" i="43"/>
  <c r="D2598" i="47" s="1"/>
  <c r="P2449" i="43"/>
  <c r="D2597" i="47" s="1"/>
  <c r="P2448" i="43"/>
  <c r="D2596" i="47" s="1"/>
  <c r="P2447" i="43"/>
  <c r="D2595" i="47" s="1"/>
  <c r="P2446" i="43"/>
  <c r="D2594" i="47" s="1"/>
  <c r="P2444" i="43"/>
  <c r="D2592" i="47" s="1"/>
  <c r="P2443" i="43"/>
  <c r="D2591" i="47" s="1"/>
  <c r="O2442" i="43"/>
  <c r="N2442"/>
  <c r="M2442"/>
  <c r="L2442"/>
  <c r="K2442"/>
  <c r="J2442"/>
  <c r="I2442"/>
  <c r="H2442"/>
  <c r="G2442"/>
  <c r="F2442"/>
  <c r="E2442"/>
  <c r="D2442"/>
  <c r="P2441"/>
  <c r="D2589" i="47" s="1"/>
  <c r="P2440" i="43"/>
  <c r="D2588" i="47" s="1"/>
  <c r="P2439" i="43"/>
  <c r="D2587" i="47" s="1"/>
  <c r="P2438" i="43"/>
  <c r="D2586" i="47" s="1"/>
  <c r="P2437" i="43"/>
  <c r="D2585" i="47" s="1"/>
  <c r="P2436" i="43"/>
  <c r="D2584" i="47" s="1"/>
  <c r="P2435" i="43"/>
  <c r="D2583" i="47" s="1"/>
  <c r="P2433" i="43"/>
  <c r="D2581" i="47" s="1"/>
  <c r="P2432" i="43"/>
  <c r="D2580" i="47" s="1"/>
  <c r="P2431" i="43"/>
  <c r="D2579" i="47" s="1"/>
  <c r="P2430" i="43"/>
  <c r="D2578" i="47" s="1"/>
  <c r="P2429" i="43"/>
  <c r="D2577" i="47" s="1"/>
  <c r="P2428" i="43"/>
  <c r="D2576" i="47" s="1"/>
  <c r="P2427" i="43"/>
  <c r="D2575" i="47" s="1"/>
  <c r="P2426" i="43"/>
  <c r="D2574" i="47" s="1"/>
  <c r="P2425" i="43"/>
  <c r="D2573" i="47" s="1"/>
  <c r="P2423" i="43"/>
  <c r="D2571" i="47" s="1"/>
  <c r="P2422" i="43"/>
  <c r="D2570" i="47" s="1"/>
  <c r="P2421" i="43"/>
  <c r="D2569" i="47" s="1"/>
  <c r="P2420" i="43"/>
  <c r="D2568" i="47" s="1"/>
  <c r="P2419" i="43"/>
  <c r="D2567" i="47" s="1"/>
  <c r="P2418" i="43"/>
  <c r="D2566" i="47" s="1"/>
  <c r="P2417" i="43"/>
  <c r="D2565" i="47" s="1"/>
  <c r="P2416" i="43"/>
  <c r="D2564" i="47" s="1"/>
  <c r="P2415" i="43"/>
  <c r="D2563" i="47" s="1"/>
  <c r="P2413" i="43"/>
  <c r="D2561" i="47" s="1"/>
  <c r="P2412" i="43"/>
  <c r="D2560" i="47" s="1"/>
  <c r="P2411" i="43"/>
  <c r="D2559" i="47" s="1"/>
  <c r="P2410" i="43"/>
  <c r="D2558" i="47" s="1"/>
  <c r="P2409" i="43"/>
  <c r="D2557" i="47" s="1"/>
  <c r="P2408" i="43"/>
  <c r="D2556" i="47" s="1"/>
  <c r="P2407" i="43"/>
  <c r="D2555" i="47" s="1"/>
  <c r="P2406" i="43"/>
  <c r="D2554" i="47" s="1"/>
  <c r="P2405" i="43"/>
  <c r="D2553" i="47" s="1"/>
  <c r="P2403" i="43"/>
  <c r="D2551" i="47" s="1"/>
  <c r="P2402" i="43"/>
  <c r="D2550" i="47" s="1"/>
  <c r="P2401" i="43"/>
  <c r="D2549" i="47" s="1"/>
  <c r="P2400" i="43"/>
  <c r="D2548" i="47" s="1"/>
  <c r="P2399" i="43"/>
  <c r="D2547" i="47" s="1"/>
  <c r="P2398" i="43"/>
  <c r="D2546" i="47" s="1"/>
  <c r="P2397" i="43"/>
  <c r="D2545" i="47" s="1"/>
  <c r="P2396" i="43"/>
  <c r="D2544" i="47" s="1"/>
  <c r="P2395" i="43"/>
  <c r="D2543" i="47" s="1"/>
  <c r="P2393" i="43"/>
  <c r="D2541" i="47" s="1"/>
  <c r="P2392" i="43"/>
  <c r="D2540" i="47" s="1"/>
  <c r="P2391" i="43"/>
  <c r="D2539" i="47" s="1"/>
  <c r="P2390" i="43"/>
  <c r="D2538" i="47" s="1"/>
  <c r="P2389" i="43"/>
  <c r="D2537" i="47" s="1"/>
  <c r="P2388" i="43"/>
  <c r="D2536" i="47" s="1"/>
  <c r="P2387" i="43"/>
  <c r="D2535" i="47" s="1"/>
  <c r="P2386" i="43"/>
  <c r="D2534" i="47" s="1"/>
  <c r="P2385" i="43"/>
  <c r="D2533" i="47" s="1"/>
  <c r="P2383" i="43"/>
  <c r="D2531" i="47" s="1"/>
  <c r="P2382" i="43"/>
  <c r="D2530" i="47" s="1"/>
  <c r="P2381" i="43"/>
  <c r="D2529" i="47" s="1"/>
  <c r="P2380" i="43"/>
  <c r="D2528" i="47" s="1"/>
  <c r="P2379" i="43"/>
  <c r="D2527" i="47" s="1"/>
  <c r="P2378" i="43"/>
  <c r="D2526" i="47" s="1"/>
  <c r="P2377" i="43"/>
  <c r="D2525" i="47" s="1"/>
  <c r="P2376" i="43"/>
  <c r="D2524" i="47" s="1"/>
  <c r="P2375" i="43"/>
  <c r="D2523" i="47" s="1"/>
  <c r="P2373" i="43"/>
  <c r="D2521" i="47" s="1"/>
  <c r="P2372" i="43"/>
  <c r="D2520" i="47" s="1"/>
  <c r="P2371" i="43"/>
  <c r="D2519" i="47" s="1"/>
  <c r="P2370" i="43"/>
  <c r="D2518" i="47" s="1"/>
  <c r="P2369" i="43"/>
  <c r="D2517" i="47" s="1"/>
  <c r="P2368" i="43"/>
  <c r="D2516" i="47" s="1"/>
  <c r="P2367" i="43"/>
  <c r="D2515" i="47" s="1"/>
  <c r="P2366" i="43"/>
  <c r="D2514" i="47" s="1"/>
  <c r="P2365" i="43"/>
  <c r="D2513" i="47" s="1"/>
  <c r="P2363" i="43"/>
  <c r="D2511" i="47" s="1"/>
  <c r="P2362" i="43"/>
  <c r="D2510" i="47" s="1"/>
  <c r="O2361" i="43"/>
  <c r="N2361"/>
  <c r="M2361"/>
  <c r="L2361"/>
  <c r="K2361"/>
  <c r="J2361"/>
  <c r="I2361"/>
  <c r="H2361"/>
  <c r="G2361"/>
  <c r="F2361"/>
  <c r="E2361"/>
  <c r="D2361"/>
  <c r="P2359"/>
  <c r="D2507" i="47" s="1"/>
  <c r="P2358" i="43"/>
  <c r="D2506" i="47" s="1"/>
  <c r="P2357" i="43"/>
  <c r="D2505" i="47" s="1"/>
  <c r="P2356" i="43"/>
  <c r="D2504" i="47" s="1"/>
  <c r="P2355" i="43"/>
  <c r="D2503" i="47" s="1"/>
  <c r="P2354" i="43"/>
  <c r="D2502" i="47" s="1"/>
  <c r="P2353" i="43"/>
  <c r="D2501" i="47" s="1"/>
  <c r="P2351" i="43"/>
  <c r="D2499" i="47" s="1"/>
  <c r="P2350" i="43"/>
  <c r="D2498" i="47" s="1"/>
  <c r="P2349" i="43"/>
  <c r="D2497" i="47" s="1"/>
  <c r="P2348" i="43"/>
  <c r="D2496" i="47" s="1"/>
  <c r="P2347" i="43"/>
  <c r="D2495" i="47" s="1"/>
  <c r="P2346" i="43"/>
  <c r="D2494" i="47" s="1"/>
  <c r="P2345" i="43"/>
  <c r="D2493" i="47" s="1"/>
  <c r="P2344" i="43"/>
  <c r="D2492" i="47" s="1"/>
  <c r="P2343" i="43"/>
  <c r="D2491" i="47" s="1"/>
  <c r="P2341" i="43"/>
  <c r="D2489" i="47" s="1"/>
  <c r="P2340" i="43"/>
  <c r="D2488" i="47" s="1"/>
  <c r="P2339" i="43"/>
  <c r="D2487" i="47" s="1"/>
  <c r="P2338" i="43"/>
  <c r="D2486" i="47" s="1"/>
  <c r="P2337" i="43"/>
  <c r="D2485" i="47" s="1"/>
  <c r="P2336" i="43"/>
  <c r="D2484" i="47" s="1"/>
  <c r="P2335" i="43"/>
  <c r="D2483" i="47" s="1"/>
  <c r="P2334" i="43"/>
  <c r="D2482" i="47" s="1"/>
  <c r="P2333" i="43"/>
  <c r="D2481" i="47" s="1"/>
  <c r="P2331" i="43"/>
  <c r="D2479" i="47" s="1"/>
  <c r="P2330" i="43"/>
  <c r="D2478" i="47" s="1"/>
  <c r="P2329" i="43"/>
  <c r="D2477" i="47" s="1"/>
  <c r="P2328" i="43"/>
  <c r="D2476" i="47" s="1"/>
  <c r="P2327" i="43"/>
  <c r="D2475" i="47" s="1"/>
  <c r="P2326" i="43"/>
  <c r="D2474" i="47" s="1"/>
  <c r="P2325" i="43"/>
  <c r="D2473" i="47" s="1"/>
  <c r="P2324" i="43"/>
  <c r="D2472" i="47" s="1"/>
  <c r="P2323" i="43"/>
  <c r="D2471" i="47" s="1"/>
  <c r="P2321" i="43"/>
  <c r="D2469" i="47" s="1"/>
  <c r="P2320" i="43"/>
  <c r="D2468" i="47" s="1"/>
  <c r="P2319" i="43"/>
  <c r="D2467" i="47" s="1"/>
  <c r="P2318" i="43"/>
  <c r="D2466" i="47" s="1"/>
  <c r="P2317" i="43"/>
  <c r="D2465" i="47" s="1"/>
  <c r="P2316" i="43"/>
  <c r="D2464" i="47" s="1"/>
  <c r="P2315" i="43"/>
  <c r="D2463" i="47" s="1"/>
  <c r="P2314" i="43"/>
  <c r="D2462" i="47" s="1"/>
  <c r="P2313" i="43"/>
  <c r="D2461" i="47" s="1"/>
  <c r="P2311" i="43"/>
  <c r="D2459" i="47" s="1"/>
  <c r="P2310" i="43"/>
  <c r="D2458" i="47" s="1"/>
  <c r="P2309" i="43"/>
  <c r="D2457" i="47" s="1"/>
  <c r="P2308" i="43"/>
  <c r="D2456" i="47" s="1"/>
  <c r="P2307" i="43"/>
  <c r="D2455" i="47" s="1"/>
  <c r="P2306" i="43"/>
  <c r="D2454" i="47" s="1"/>
  <c r="P2305" i="43"/>
  <c r="D2453" i="47" s="1"/>
  <c r="P2304" i="43"/>
  <c r="D2452" i="47" s="1"/>
  <c r="P2303" i="43"/>
  <c r="D2451" i="47" s="1"/>
  <c r="P2301" i="43"/>
  <c r="D2449" i="47" s="1"/>
  <c r="P2300" i="43"/>
  <c r="D2448" i="47" s="1"/>
  <c r="P2299" i="43"/>
  <c r="D2447" i="47" s="1"/>
  <c r="P2298" i="43"/>
  <c r="D2446" i="47" s="1"/>
  <c r="P2297" i="43"/>
  <c r="D2445" i="47" s="1"/>
  <c r="P2296" i="43"/>
  <c r="D2444" i="47" s="1"/>
  <c r="P2295" i="43"/>
  <c r="D2443" i="47" s="1"/>
  <c r="P2294" i="43"/>
  <c r="D2442" i="47" s="1"/>
  <c r="P2293" i="43"/>
  <c r="D2441" i="47" s="1"/>
  <c r="P2291" i="43"/>
  <c r="D2439" i="47" s="1"/>
  <c r="P2290" i="43"/>
  <c r="D2438" i="47" s="1"/>
  <c r="P2289" i="43"/>
  <c r="D2437" i="47" s="1"/>
  <c r="P2288" i="43"/>
  <c r="D2436" i="47" s="1"/>
  <c r="P2287" i="43"/>
  <c r="D2435" i="47" s="1"/>
  <c r="P2286" i="43"/>
  <c r="D2434" i="47" s="1"/>
  <c r="P2285" i="43"/>
  <c r="D2433" i="47" s="1"/>
  <c r="P2284" i="43"/>
  <c r="D2432" i="47" s="1"/>
  <c r="P2283" i="43"/>
  <c r="D2431" i="47" s="1"/>
  <c r="P2281" i="43"/>
  <c r="D2429" i="47" s="1"/>
  <c r="P2280" i="43"/>
  <c r="D2428" i="47" s="1"/>
  <c r="P2279" i="43"/>
  <c r="D2427" i="47" s="1"/>
  <c r="P2278" i="43"/>
  <c r="D2426" i="47" s="1"/>
  <c r="P2277" i="43"/>
  <c r="D2425" i="47" s="1"/>
  <c r="P2276" i="43"/>
  <c r="D2424" i="47" s="1"/>
  <c r="P2275" i="43"/>
  <c r="D2423" i="47" s="1"/>
  <c r="P2274" i="43"/>
  <c r="D2422" i="47" s="1"/>
  <c r="P2273" i="43"/>
  <c r="D2421" i="47" s="1"/>
  <c r="P2271" i="43"/>
  <c r="D2419" i="47" s="1"/>
  <c r="P2270" i="43"/>
  <c r="D2418" i="47" s="1"/>
  <c r="O2269" i="43"/>
  <c r="N2269"/>
  <c r="M2269"/>
  <c r="L2269"/>
  <c r="K2269"/>
  <c r="J2269"/>
  <c r="I2269"/>
  <c r="H2269"/>
  <c r="G2269"/>
  <c r="F2269"/>
  <c r="E2269"/>
  <c r="D2269"/>
  <c r="P2268"/>
  <c r="D2416" i="47" s="1"/>
  <c r="P2267" i="43"/>
  <c r="D2415" i="47" s="1"/>
  <c r="P2266" i="43"/>
  <c r="D2414" i="47" s="1"/>
  <c r="P2265" i="43"/>
  <c r="D2413" i="47" s="1"/>
  <c r="P2264" i="43"/>
  <c r="D2412" i="47" s="1"/>
  <c r="P2263" i="43"/>
  <c r="D2411" i="47" s="1"/>
  <c r="P2262" i="43"/>
  <c r="D2410" i="47" s="1"/>
  <c r="P2260" i="43"/>
  <c r="D2408" i="47" s="1"/>
  <c r="P2259" i="43"/>
  <c r="D2407" i="47" s="1"/>
  <c r="P2258" i="43"/>
  <c r="D2406" i="47" s="1"/>
  <c r="P2257" i="43"/>
  <c r="D2405" i="47" s="1"/>
  <c r="P2256" i="43"/>
  <c r="D2404" i="47" s="1"/>
  <c r="P2255" i="43"/>
  <c r="D2403" i="47" s="1"/>
  <c r="P2254" i="43"/>
  <c r="D2402" i="47" s="1"/>
  <c r="P2253" i="43"/>
  <c r="D2401" i="47" s="1"/>
  <c r="P2252" i="43"/>
  <c r="D2400" i="47" s="1"/>
  <c r="P2250" i="43"/>
  <c r="D2398" i="47" s="1"/>
  <c r="P2249" i="43"/>
  <c r="D2397" i="47" s="1"/>
  <c r="P2248" i="43"/>
  <c r="D2396" i="47" s="1"/>
  <c r="P2247" i="43"/>
  <c r="D2395" i="47" s="1"/>
  <c r="P2246" i="43"/>
  <c r="D2394" i="47" s="1"/>
  <c r="P2245" i="43"/>
  <c r="D2393" i="47" s="1"/>
  <c r="P2244" i="43"/>
  <c r="D2392" i="47" s="1"/>
  <c r="P2243" i="43"/>
  <c r="D2391" i="47" s="1"/>
  <c r="P2242" i="43"/>
  <c r="D2390" i="47" s="1"/>
  <c r="P2240" i="43"/>
  <c r="D2388" i="47" s="1"/>
  <c r="P2239" i="43"/>
  <c r="D2387" i="47" s="1"/>
  <c r="P2238" i="43"/>
  <c r="D2386" i="47" s="1"/>
  <c r="P2237" i="43"/>
  <c r="D2385" i="47" s="1"/>
  <c r="P2236" i="43"/>
  <c r="D2384" i="47" s="1"/>
  <c r="P2235" i="43"/>
  <c r="D2383" i="47" s="1"/>
  <c r="P2234" i="43"/>
  <c r="D2382" i="47" s="1"/>
  <c r="P2233" i="43"/>
  <c r="D2381" i="47" s="1"/>
  <c r="P2232" i="43"/>
  <c r="D2380" i="47" s="1"/>
  <c r="P2230" i="43"/>
  <c r="D2378" i="47" s="1"/>
  <c r="P2229" i="43"/>
  <c r="D2377" i="47" s="1"/>
  <c r="O2228" i="43"/>
  <c r="N2228"/>
  <c r="M2228"/>
  <c r="L2228"/>
  <c r="K2228"/>
  <c r="J2228"/>
  <c r="I2228"/>
  <c r="H2228"/>
  <c r="G2228"/>
  <c r="F2228"/>
  <c r="E2228"/>
  <c r="D2228"/>
  <c r="P2227"/>
  <c r="D2375" i="47" s="1"/>
  <c r="P2226" i="43"/>
  <c r="D2374" i="47" s="1"/>
  <c r="P2225" i="43"/>
  <c r="D2373" i="47" s="1"/>
  <c r="P2224" i="43"/>
  <c r="D2372" i="47" s="1"/>
  <c r="P2223" i="43"/>
  <c r="D2371" i="47" s="1"/>
  <c r="P2222" i="43"/>
  <c r="D2370" i="47" s="1"/>
  <c r="P2221" i="43"/>
  <c r="D2369" i="47" s="1"/>
  <c r="P2219" i="43"/>
  <c r="D2367" i="47" s="1"/>
  <c r="P2218" i="43"/>
  <c r="D2366" i="47" s="1"/>
  <c r="P2217" i="43"/>
  <c r="D2365" i="47" s="1"/>
  <c r="P2216" i="43"/>
  <c r="D2364" i="47" s="1"/>
  <c r="P2215" i="43"/>
  <c r="D2363" i="47" s="1"/>
  <c r="P2214" i="43"/>
  <c r="D2362" i="47" s="1"/>
  <c r="P2213" i="43"/>
  <c r="D2361" i="47" s="1"/>
  <c r="P2212" i="43"/>
  <c r="D2360" i="47" s="1"/>
  <c r="P2211" i="43"/>
  <c r="D2359" i="47" s="1"/>
  <c r="P2209" i="43"/>
  <c r="D2357" i="47" s="1"/>
  <c r="P2208" i="43"/>
  <c r="D2356" i="47" s="1"/>
  <c r="P2207" i="43"/>
  <c r="D2355" i="47" s="1"/>
  <c r="P2206" i="43"/>
  <c r="D2354" i="47" s="1"/>
  <c r="P2205" i="43"/>
  <c r="D2353" i="47" s="1"/>
  <c r="P2204" i="43"/>
  <c r="D2352" i="47" s="1"/>
  <c r="P2203" i="43"/>
  <c r="D2351" i="47" s="1"/>
  <c r="P2202" i="43"/>
  <c r="D2350" i="47" s="1"/>
  <c r="P2201" i="43"/>
  <c r="D2349" i="47" s="1"/>
  <c r="P2199" i="43"/>
  <c r="D2347" i="47" s="1"/>
  <c r="P2198" i="43"/>
  <c r="D2346" i="47" s="1"/>
  <c r="P2197" i="43"/>
  <c r="D2345" i="47" s="1"/>
  <c r="P2196" i="43"/>
  <c r="D2344" i="47" s="1"/>
  <c r="P2195" i="43"/>
  <c r="D2343" i="47" s="1"/>
  <c r="P2194" i="43"/>
  <c r="D2342" i="47" s="1"/>
  <c r="P2193" i="43"/>
  <c r="D2341" i="47" s="1"/>
  <c r="P2192" i="43"/>
  <c r="D2340" i="47" s="1"/>
  <c r="P2191" i="43"/>
  <c r="D2339" i="47" s="1"/>
  <c r="P2189" i="43"/>
  <c r="D2337" i="47" s="1"/>
  <c r="P2188" i="43"/>
  <c r="D2336" i="47" s="1"/>
  <c r="P2187" i="43"/>
  <c r="D2335" i="47" s="1"/>
  <c r="P2186" i="43"/>
  <c r="D2334" i="47" s="1"/>
  <c r="P2185" i="43"/>
  <c r="D2333" i="47" s="1"/>
  <c r="P2184" i="43"/>
  <c r="D2332" i="47" s="1"/>
  <c r="P2183" i="43"/>
  <c r="D2331" i="47" s="1"/>
  <c r="P2182" i="43"/>
  <c r="D2330" i="47" s="1"/>
  <c r="P2181" i="43"/>
  <c r="D2329" i="47" s="1"/>
  <c r="P2179" i="43"/>
  <c r="D2327" i="47" s="1"/>
  <c r="P2178" i="43"/>
  <c r="D2326" i="47" s="1"/>
  <c r="P2177" i="43"/>
  <c r="D2325" i="47" s="1"/>
  <c r="P2176" i="43"/>
  <c r="D2324" i="47" s="1"/>
  <c r="P2175" i="43"/>
  <c r="D2323" i="47" s="1"/>
  <c r="P2174" i="43"/>
  <c r="D2322" i="47" s="1"/>
  <c r="P2173" i="43"/>
  <c r="D2321" i="47" s="1"/>
  <c r="P2172" i="43"/>
  <c r="D2320" i="47" s="1"/>
  <c r="P2171" i="43"/>
  <c r="D2319" i="47" s="1"/>
  <c r="P2169" i="43"/>
  <c r="D2317" i="47" s="1"/>
  <c r="P2168" i="43"/>
  <c r="D2316" i="47" s="1"/>
  <c r="P2167" i="43"/>
  <c r="D2315" i="47" s="1"/>
  <c r="P2166" i="43"/>
  <c r="D2314" i="47" s="1"/>
  <c r="P2165" i="43"/>
  <c r="D2313" i="47" s="1"/>
  <c r="P2164" i="43"/>
  <c r="D2312" i="47" s="1"/>
  <c r="P2163" i="43"/>
  <c r="D2311" i="47" s="1"/>
  <c r="P2162" i="43"/>
  <c r="D2310" i="47" s="1"/>
  <c r="P2161" i="43"/>
  <c r="D2309" i="47" s="1"/>
  <c r="P2159" i="43"/>
  <c r="D2307" i="47" s="1"/>
  <c r="P2158" i="43"/>
  <c r="D2306" i="47" s="1"/>
  <c r="P2157" i="43"/>
  <c r="D2305" i="47" s="1"/>
  <c r="P2156" i="43"/>
  <c r="D2304" i="47" s="1"/>
  <c r="P2155" i="43"/>
  <c r="D2303" i="47" s="1"/>
  <c r="P2154" i="43"/>
  <c r="D2302" i="47" s="1"/>
  <c r="P2153" i="43"/>
  <c r="D2301" i="47" s="1"/>
  <c r="P2152" i="43"/>
  <c r="D2300" i="47" s="1"/>
  <c r="P2151" i="43"/>
  <c r="D2299" i="47" s="1"/>
  <c r="P2149" i="43"/>
  <c r="D2297" i="47" s="1"/>
  <c r="P2148" i="43"/>
  <c r="D2296" i="47" s="1"/>
  <c r="P2147" i="43"/>
  <c r="D2295" i="47" s="1"/>
  <c r="P2146" i="43"/>
  <c r="D2294" i="47" s="1"/>
  <c r="P2145" i="43"/>
  <c r="D2293" i="47" s="1"/>
  <c r="P2144" i="43"/>
  <c r="D2292" i="47" s="1"/>
  <c r="P2143" i="43"/>
  <c r="D2291" i="47" s="1"/>
  <c r="P2142" i="43"/>
  <c r="D2290" i="47" s="1"/>
  <c r="P2141" i="43"/>
  <c r="D2289" i="47" s="1"/>
  <c r="P2139" i="43"/>
  <c r="D2287" i="47" s="1"/>
  <c r="P2138" i="43"/>
  <c r="D2286" i="47" s="1"/>
  <c r="O2137" i="43"/>
  <c r="N2137"/>
  <c r="M2137"/>
  <c r="L2137"/>
  <c r="K2137"/>
  <c r="J2137"/>
  <c r="I2137"/>
  <c r="H2137"/>
  <c r="G2137"/>
  <c r="F2137"/>
  <c r="E2137"/>
  <c r="D2137"/>
  <c r="P2136"/>
  <c r="D2284" i="47" s="1"/>
  <c r="P2135" i="43"/>
  <c r="D2283" i="47" s="1"/>
  <c r="P2134" i="43"/>
  <c r="D2282" i="47" s="1"/>
  <c r="P2133" i="43"/>
  <c r="D2281" i="47" s="1"/>
  <c r="P2132" i="43"/>
  <c r="D2280" i="47" s="1"/>
  <c r="P2131" i="43"/>
  <c r="D2279" i="47" s="1"/>
  <c r="P2130" i="43"/>
  <c r="D2278" i="47" s="1"/>
  <c r="P2128" i="43"/>
  <c r="D2276" i="47" s="1"/>
  <c r="P2127" i="43"/>
  <c r="D2275" i="47" s="1"/>
  <c r="P2126" i="43"/>
  <c r="D2274" i="47" s="1"/>
  <c r="P2125" i="43"/>
  <c r="D2273" i="47" s="1"/>
  <c r="P2124" i="43"/>
  <c r="D2272" i="47" s="1"/>
  <c r="P2123" i="43"/>
  <c r="D2271" i="47" s="1"/>
  <c r="P2122" i="43"/>
  <c r="D2270" i="47" s="1"/>
  <c r="P2121" i="43"/>
  <c r="D2269" i="47" s="1"/>
  <c r="P2120" i="43"/>
  <c r="D2268" i="47" s="1"/>
  <c r="P2118" i="43"/>
  <c r="D2266" i="47" s="1"/>
  <c r="P2117" i="43"/>
  <c r="D2265" i="47" s="1"/>
  <c r="P2116" i="43"/>
  <c r="D2264" i="47" s="1"/>
  <c r="P2115" i="43"/>
  <c r="D2263" i="47" s="1"/>
  <c r="P2114" i="43"/>
  <c r="D2262" i="47" s="1"/>
  <c r="P2113" i="43"/>
  <c r="D2261" i="47" s="1"/>
  <c r="P2112" i="43"/>
  <c r="D2260" i="47" s="1"/>
  <c r="P2111" i="43"/>
  <c r="D2259" i="47" s="1"/>
  <c r="P2110" i="43"/>
  <c r="D2258" i="47" s="1"/>
  <c r="P2108" i="43"/>
  <c r="D2256" i="47" s="1"/>
  <c r="P2107" i="43"/>
  <c r="D2255" i="47" s="1"/>
  <c r="P2106" i="43"/>
  <c r="D2254" i="47" s="1"/>
  <c r="P2105" i="43"/>
  <c r="D2253" i="47" s="1"/>
  <c r="P2104" i="43"/>
  <c r="D2252" i="47" s="1"/>
  <c r="P2103" i="43"/>
  <c r="D2251" i="47" s="1"/>
  <c r="P2102" i="43"/>
  <c r="D2250" i="47" s="1"/>
  <c r="P2101" i="43"/>
  <c r="D2249" i="47" s="1"/>
  <c r="P2100" i="43"/>
  <c r="D2248" i="47" s="1"/>
  <c r="P2098" i="43"/>
  <c r="D2246" i="47" s="1"/>
  <c r="P2097" i="43"/>
  <c r="D2245" i="47" s="1"/>
  <c r="P2096" i="43"/>
  <c r="D2244" i="47" s="1"/>
  <c r="P2095" i="43"/>
  <c r="D2243" i="47" s="1"/>
  <c r="P2094" i="43"/>
  <c r="D2242" i="47" s="1"/>
  <c r="P2093" i="43"/>
  <c r="D2241" i="47" s="1"/>
  <c r="P2092" i="43"/>
  <c r="D2240" i="47" s="1"/>
  <c r="P2091" i="43"/>
  <c r="D2239" i="47" s="1"/>
  <c r="P2090" i="43"/>
  <c r="D2238" i="47" s="1"/>
  <c r="P2088" i="43"/>
  <c r="D2236" i="47" s="1"/>
  <c r="P2087" i="43"/>
  <c r="D2235" i="47" s="1"/>
  <c r="P2086" i="43"/>
  <c r="D2234" i="47" s="1"/>
  <c r="P2085" i="43"/>
  <c r="D2233" i="47" s="1"/>
  <c r="P2084" i="43"/>
  <c r="D2232" i="47" s="1"/>
  <c r="P2083" i="43"/>
  <c r="D2231" i="47" s="1"/>
  <c r="P2082" i="43"/>
  <c r="D2230" i="47" s="1"/>
  <c r="P2081" i="43"/>
  <c r="D2229" i="47" s="1"/>
  <c r="P2080" i="43"/>
  <c r="D2228" i="47" s="1"/>
  <c r="P2078" i="43"/>
  <c r="D2226" i="47" s="1"/>
  <c r="P2077" i="43"/>
  <c r="D2225" i="47" s="1"/>
  <c r="P2076" i="43"/>
  <c r="D2224" i="47" s="1"/>
  <c r="P2075" i="43"/>
  <c r="D2223" i="47" s="1"/>
  <c r="P2074" i="43"/>
  <c r="D2222" i="47" s="1"/>
  <c r="P2073" i="43"/>
  <c r="D2221" i="47" s="1"/>
  <c r="P2072" i="43"/>
  <c r="D2220" i="47" s="1"/>
  <c r="P2071" i="43"/>
  <c r="D2219" i="47" s="1"/>
  <c r="P2070" i="43"/>
  <c r="D2218" i="47" s="1"/>
  <c r="P2068" i="43"/>
  <c r="D2216" i="47" s="1"/>
  <c r="P2067" i="43"/>
  <c r="D2215" i="47" s="1"/>
  <c r="P2066" i="43"/>
  <c r="D2214" i="47" s="1"/>
  <c r="P2065" i="43"/>
  <c r="D2213" i="47" s="1"/>
  <c r="P2064" i="43"/>
  <c r="D2212" i="47" s="1"/>
  <c r="P2063" i="43"/>
  <c r="D2211" i="47" s="1"/>
  <c r="P2062" i="43"/>
  <c r="D2210" i="47" s="1"/>
  <c r="P2061" i="43"/>
  <c r="D2209" i="47" s="1"/>
  <c r="P2060" i="43"/>
  <c r="D2208" i="47" s="1"/>
  <c r="P2058" i="43"/>
  <c r="D2206" i="47" s="1"/>
  <c r="P2057" i="43"/>
  <c r="D2205" i="47" s="1"/>
  <c r="O2056" i="43"/>
  <c r="N2056"/>
  <c r="M2056"/>
  <c r="L2056"/>
  <c r="K2056"/>
  <c r="J2056"/>
  <c r="I2056"/>
  <c r="H2056"/>
  <c r="G2056"/>
  <c r="F2056"/>
  <c r="E2056"/>
  <c r="D2056"/>
  <c r="P2055"/>
  <c r="D2203" i="47" s="1"/>
  <c r="P2054" i="43"/>
  <c r="D2202" i="47" s="1"/>
  <c r="P2053" i="43"/>
  <c r="D2201" i="47" s="1"/>
  <c r="P2052" i="43"/>
  <c r="D2200" i="47" s="1"/>
  <c r="P2051" i="43"/>
  <c r="D2199" i="47" s="1"/>
  <c r="P2050" i="43"/>
  <c r="D2198" i="47" s="1"/>
  <c r="P2049" i="43"/>
  <c r="D2197" i="47" s="1"/>
  <c r="P2047" i="43"/>
  <c r="D2195" i="47" s="1"/>
  <c r="P2046" i="43"/>
  <c r="D2194" i="47" s="1"/>
  <c r="O2045" i="43"/>
  <c r="N2045"/>
  <c r="M2045"/>
  <c r="L2045"/>
  <c r="K2045"/>
  <c r="J2045"/>
  <c r="I2045"/>
  <c r="H2045"/>
  <c r="G2045"/>
  <c r="F2045"/>
  <c r="E2045"/>
  <c r="D2045"/>
  <c r="P2044"/>
  <c r="D2192" i="47" s="1"/>
  <c r="P2043" i="43"/>
  <c r="D2191" i="47" s="1"/>
  <c r="P2042" i="43"/>
  <c r="D2190" i="47" s="1"/>
  <c r="P2041" i="43"/>
  <c r="D2189" i="47" s="1"/>
  <c r="P2040" i="43"/>
  <c r="D2188" i="47" s="1"/>
  <c r="P2039" i="43"/>
  <c r="D2187" i="47" s="1"/>
  <c r="P2038" i="43"/>
  <c r="D2186" i="47" s="1"/>
  <c r="P2036" i="43"/>
  <c r="D2184" i="47" s="1"/>
  <c r="P2035" i="43"/>
  <c r="D2183" i="47" s="1"/>
  <c r="P2034" i="43"/>
  <c r="D2182" i="47" s="1"/>
  <c r="P2033" i="43"/>
  <c r="D2181" i="47" s="1"/>
  <c r="P2032" i="43"/>
  <c r="D2180" i="47" s="1"/>
  <c r="P2031" i="43"/>
  <c r="D2179" i="47" s="1"/>
  <c r="P2030" i="43"/>
  <c r="D2178" i="47" s="1"/>
  <c r="P2029" i="43"/>
  <c r="D2177" i="47" s="1"/>
  <c r="P2028" i="43"/>
  <c r="D2176" i="47" s="1"/>
  <c r="P2026" i="43"/>
  <c r="D2174" i="47" s="1"/>
  <c r="P2025" i="43"/>
  <c r="D2173" i="47" s="1"/>
  <c r="P2024" i="43"/>
  <c r="D2172" i="47" s="1"/>
  <c r="P2023" i="43"/>
  <c r="D2171" i="47" s="1"/>
  <c r="P2022" i="43"/>
  <c r="D2170" i="47" s="1"/>
  <c r="P2021" i="43"/>
  <c r="D2169" i="47" s="1"/>
  <c r="P2020" i="43"/>
  <c r="D2168" i="47" s="1"/>
  <c r="P2019" i="43"/>
  <c r="D2167" i="47" s="1"/>
  <c r="P2018" i="43"/>
  <c r="D2166" i="47" s="1"/>
  <c r="P2016" i="43"/>
  <c r="D2164" i="47" s="1"/>
  <c r="P2015" i="43"/>
  <c r="D2163" i="47" s="1"/>
  <c r="P2014" i="43"/>
  <c r="D2162" i="47" s="1"/>
  <c r="P2013" i="43"/>
  <c r="D2161" i="47" s="1"/>
  <c r="P2012" i="43"/>
  <c r="D2160" i="47" s="1"/>
  <c r="P2011" i="43"/>
  <c r="D2159" i="47" s="1"/>
  <c r="P2010" i="43"/>
  <c r="D2158" i="47" s="1"/>
  <c r="P2009" i="43"/>
  <c r="D2157" i="47" s="1"/>
  <c r="P2008" i="43"/>
  <c r="D2156" i="47" s="1"/>
  <c r="P2006" i="43"/>
  <c r="D2154" i="47" s="1"/>
  <c r="P2005" i="43"/>
  <c r="D2153" i="47" s="1"/>
  <c r="P2004" i="43"/>
  <c r="D2152" i="47" s="1"/>
  <c r="P2003" i="43"/>
  <c r="D2151" i="47" s="1"/>
  <c r="P2002" i="43"/>
  <c r="D2150" i="47" s="1"/>
  <c r="P2001" i="43"/>
  <c r="D2149" i="47" s="1"/>
  <c r="P2000" i="43"/>
  <c r="D2148" i="47" s="1"/>
  <c r="P1999" i="43"/>
  <c r="D2147" i="47" s="1"/>
  <c r="P1998" i="43"/>
  <c r="D2146" i="47" s="1"/>
  <c r="P1996" i="43"/>
  <c r="D2144" i="47" s="1"/>
  <c r="P1995" i="43"/>
  <c r="D2143" i="47" s="1"/>
  <c r="P1994" i="43"/>
  <c r="D2142" i="47" s="1"/>
  <c r="P1993" i="43"/>
  <c r="D2141" i="47" s="1"/>
  <c r="P1992" i="43"/>
  <c r="D2140" i="47" s="1"/>
  <c r="P1991" i="43"/>
  <c r="D2139" i="47" s="1"/>
  <c r="P1990" i="43"/>
  <c r="D2138" i="47" s="1"/>
  <c r="P1989" i="43"/>
  <c r="D2137" i="47" s="1"/>
  <c r="P1988" i="43"/>
  <c r="D2136" i="47" s="1"/>
  <c r="P1986" i="43"/>
  <c r="D2134" i="47" s="1"/>
  <c r="P1985" i="43"/>
  <c r="D2133" i="47" s="1"/>
  <c r="O1984" i="43"/>
  <c r="N1984"/>
  <c r="M1984"/>
  <c r="L1984"/>
  <c r="K1984"/>
  <c r="J1984"/>
  <c r="I1984"/>
  <c r="H1984"/>
  <c r="G1984"/>
  <c r="F1984"/>
  <c r="E1984"/>
  <c r="D1984"/>
  <c r="P1983"/>
  <c r="D2131" i="47" s="1"/>
  <c r="P1982" i="43"/>
  <c r="D2130" i="47" s="1"/>
  <c r="P1981" i="43"/>
  <c r="D2129" i="47" s="1"/>
  <c r="P1980" i="43"/>
  <c r="D2128" i="47" s="1"/>
  <c r="P1979" i="43"/>
  <c r="D2127" i="47" s="1"/>
  <c r="P1978" i="43"/>
  <c r="D2126" i="47" s="1"/>
  <c r="P1977" i="43"/>
  <c r="D2125" i="47" s="1"/>
  <c r="P1975" i="43"/>
  <c r="D2123" i="47" s="1"/>
  <c r="P1974" i="43"/>
  <c r="D2122" i="47" s="1"/>
  <c r="P1973" i="43"/>
  <c r="D2121" i="47" s="1"/>
  <c r="P1972" i="43"/>
  <c r="D2120" i="47" s="1"/>
  <c r="P1971" i="43"/>
  <c r="D2119" i="47" s="1"/>
  <c r="P1970" i="43"/>
  <c r="D2118" i="47" s="1"/>
  <c r="P1969" i="43"/>
  <c r="D2117" i="47" s="1"/>
  <c r="P1968" i="43"/>
  <c r="D2116" i="47" s="1"/>
  <c r="P1967" i="43"/>
  <c r="D2115" i="47" s="1"/>
  <c r="P1965" i="43"/>
  <c r="D2113" i="47" s="1"/>
  <c r="P1964" i="43"/>
  <c r="D2112" i="47" s="1"/>
  <c r="O1963" i="43"/>
  <c r="N1963"/>
  <c r="M1963"/>
  <c r="L1963"/>
  <c r="K1963"/>
  <c r="J1963"/>
  <c r="I1963"/>
  <c r="H1963"/>
  <c r="G1963"/>
  <c r="F1963"/>
  <c r="E1963"/>
  <c r="D1963"/>
  <c r="P1962"/>
  <c r="D2110" i="47" s="1"/>
  <c r="P1961" i="43"/>
  <c r="D2109" i="47" s="1"/>
  <c r="P1960" i="43"/>
  <c r="D2108" i="47" s="1"/>
  <c r="P1959" i="43"/>
  <c r="D2107" i="47" s="1"/>
  <c r="P1958" i="43"/>
  <c r="D2106" i="47" s="1"/>
  <c r="P1957" i="43"/>
  <c r="D2105" i="47" s="1"/>
  <c r="P1956" i="43"/>
  <c r="D2104" i="47" s="1"/>
  <c r="P1954" i="43"/>
  <c r="D2102" i="47" s="1"/>
  <c r="P1953" i="43"/>
  <c r="D2101" i="47" s="1"/>
  <c r="P1952" i="43"/>
  <c r="D2100" i="47" s="1"/>
  <c r="P1951" i="43"/>
  <c r="D2099" i="47" s="1"/>
  <c r="P1950" i="43"/>
  <c r="D2098" i="47" s="1"/>
  <c r="P1949" i="43"/>
  <c r="D2097" i="47" s="1"/>
  <c r="P1948" i="43"/>
  <c r="D2096" i="47" s="1"/>
  <c r="P1947" i="43"/>
  <c r="D2095" i="47" s="1"/>
  <c r="P1944" i="43"/>
  <c r="D2092" i="47" s="1"/>
  <c r="P1943" i="43"/>
  <c r="D2091" i="47" s="1"/>
  <c r="P1942" i="43"/>
  <c r="D2090" i="47" s="1"/>
  <c r="P1941" i="43"/>
  <c r="D2089" i="47" s="1"/>
  <c r="P1940" i="43"/>
  <c r="D2088" i="47" s="1"/>
  <c r="P1939" i="43"/>
  <c r="D2087" i="47" s="1"/>
  <c r="P1938" i="43"/>
  <c r="D2086" i="47" s="1"/>
  <c r="P1937" i="43"/>
  <c r="D2085" i="47" s="1"/>
  <c r="P1936" i="43"/>
  <c r="D2084" i="47" s="1"/>
  <c r="P1934" i="43"/>
  <c r="D2082" i="47" s="1"/>
  <c r="P1933" i="43"/>
  <c r="D2081" i="47" s="1"/>
  <c r="P1932" i="43"/>
  <c r="D2080" i="47" s="1"/>
  <c r="P1931" i="43"/>
  <c r="D2079" i="47" s="1"/>
  <c r="P1930" i="43"/>
  <c r="D2078" i="47" s="1"/>
  <c r="P1929" i="43"/>
  <c r="D2077" i="47" s="1"/>
  <c r="P1928" i="43"/>
  <c r="D2076" i="47" s="1"/>
  <c r="P1927" i="43"/>
  <c r="D2075" i="47" s="1"/>
  <c r="P1926" i="43"/>
  <c r="D2074" i="47" s="1"/>
  <c r="P1924" i="43"/>
  <c r="D2072" i="47" s="1"/>
  <c r="P1923" i="43"/>
  <c r="D2071" i="47" s="1"/>
  <c r="O1922" i="43"/>
  <c r="N1922"/>
  <c r="M1922"/>
  <c r="L1922"/>
  <c r="K1922"/>
  <c r="J1922"/>
  <c r="I1922"/>
  <c r="H1922"/>
  <c r="G1922"/>
  <c r="F1922"/>
  <c r="E1922"/>
  <c r="D1922"/>
  <c r="P1921"/>
  <c r="D2069" i="47" s="1"/>
  <c r="P1920" i="43"/>
  <c r="D2068" i="47" s="1"/>
  <c r="P1919" i="43"/>
  <c r="D2067" i="47" s="1"/>
  <c r="P1918" i="43"/>
  <c r="D2066" i="47" s="1"/>
  <c r="P1917" i="43"/>
  <c r="D2065" i="47" s="1"/>
  <c r="P1916" i="43"/>
  <c r="D2064" i="47" s="1"/>
  <c r="P1915" i="43"/>
  <c r="D2063" i="47" s="1"/>
  <c r="P1913" i="43"/>
  <c r="D2061" i="47" s="1"/>
  <c r="P1912" i="43"/>
  <c r="D2060" i="47" s="1"/>
  <c r="P1911" i="43"/>
  <c r="D2059" i="47" s="1"/>
  <c r="P1910" i="43"/>
  <c r="D2058" i="47" s="1"/>
  <c r="P1909" i="43"/>
  <c r="D2057" i="47" s="1"/>
  <c r="P1908" i="43"/>
  <c r="D2056" i="47" s="1"/>
  <c r="P1907" i="43"/>
  <c r="D2055" i="47" s="1"/>
  <c r="P1906" i="43"/>
  <c r="D2054" i="47" s="1"/>
  <c r="P1905" i="43"/>
  <c r="D2053" i="47" s="1"/>
  <c r="P1903" i="43"/>
  <c r="D2051" i="47" s="1"/>
  <c r="P1902" i="43"/>
  <c r="D2050" i="47" s="1"/>
  <c r="P1901" i="43"/>
  <c r="D2049" i="47" s="1"/>
  <c r="P1900" i="43"/>
  <c r="D2048" i="47" s="1"/>
  <c r="P1899" i="43"/>
  <c r="D2047" i="47" s="1"/>
  <c r="P1898" i="43"/>
  <c r="D2046" i="47" s="1"/>
  <c r="P1897" i="43"/>
  <c r="D2045" i="47" s="1"/>
  <c r="P1896" i="43"/>
  <c r="D2044" i="47" s="1"/>
  <c r="P1895" i="43"/>
  <c r="D2043" i="47" s="1"/>
  <c r="P1893" i="43"/>
  <c r="D2041" i="47" s="1"/>
  <c r="P1892" i="43"/>
  <c r="D2040" i="47" s="1"/>
  <c r="P1891" i="43"/>
  <c r="D2039" i="47" s="1"/>
  <c r="P1890" i="43"/>
  <c r="D2038" i="47" s="1"/>
  <c r="P1889" i="43"/>
  <c r="D2037" i="47" s="1"/>
  <c r="P1888" i="43"/>
  <c r="D2036" i="47" s="1"/>
  <c r="P1887" i="43"/>
  <c r="D2035" i="47" s="1"/>
  <c r="P1886" i="43"/>
  <c r="D2034" i="47" s="1"/>
  <c r="P1885" i="43"/>
  <c r="D2033" i="47" s="1"/>
  <c r="P1883" i="43"/>
  <c r="D2031" i="47" s="1"/>
  <c r="P1882" i="43"/>
  <c r="D2030" i="47" s="1"/>
  <c r="P1881" i="43"/>
  <c r="D2029" i="47" s="1"/>
  <c r="P1880" i="43"/>
  <c r="D2028" i="47" s="1"/>
  <c r="P1879" i="43"/>
  <c r="D2027" i="47" s="1"/>
  <c r="P1878" i="43"/>
  <c r="D2026" i="47" s="1"/>
  <c r="P1877" i="43"/>
  <c r="D2025" i="47" s="1"/>
  <c r="P1876" i="43"/>
  <c r="D2024" i="47" s="1"/>
  <c r="P1875" i="43"/>
  <c r="D2023" i="47" s="1"/>
  <c r="P1873" i="43"/>
  <c r="D2021" i="47" s="1"/>
  <c r="P1872" i="43"/>
  <c r="D2020" i="47" s="1"/>
  <c r="P1871" i="43"/>
  <c r="D2019" i="47" s="1"/>
  <c r="P1870" i="43"/>
  <c r="D2018" i="47" s="1"/>
  <c r="P1869" i="43"/>
  <c r="D2017" i="47" s="1"/>
  <c r="P1868" i="43"/>
  <c r="D2016" i="47" s="1"/>
  <c r="P1867" i="43"/>
  <c r="D2015" i="47" s="1"/>
  <c r="P1866" i="43"/>
  <c r="D2014" i="47" s="1"/>
  <c r="P1865" i="43"/>
  <c r="D2013" i="47" s="1"/>
  <c r="P1863" i="43"/>
  <c r="D2011" i="47" s="1"/>
  <c r="P1862" i="43"/>
  <c r="D2010" i="47" s="1"/>
  <c r="O1861" i="43"/>
  <c r="N1861"/>
  <c r="M1861"/>
  <c r="L1861"/>
  <c r="K1861"/>
  <c r="J1861"/>
  <c r="I1861"/>
  <c r="H1861"/>
  <c r="G1861"/>
  <c r="F1861"/>
  <c r="E1861"/>
  <c r="D1861"/>
  <c r="P1856"/>
  <c r="D2004" i="47" s="1"/>
  <c r="P1855" i="43"/>
  <c r="D2003" i="47" s="1"/>
  <c r="P1854" i="43"/>
  <c r="D2002" i="47" s="1"/>
  <c r="P1853" i="43"/>
  <c r="D2001" i="47" s="1"/>
  <c r="P1850" i="43"/>
  <c r="D1998" i="47" s="1"/>
  <c r="P1846" i="43"/>
  <c r="D1994" i="47" s="1"/>
  <c r="P1845" i="43"/>
  <c r="D1993" i="47" s="1"/>
  <c r="P1844" i="43"/>
  <c r="D1992" i="47" s="1"/>
  <c r="P1843" i="43"/>
  <c r="D1991" i="47" s="1"/>
  <c r="P1840" i="43"/>
  <c r="D1988" i="47" s="1"/>
  <c r="P1836" i="43"/>
  <c r="D1984" i="47" s="1"/>
  <c r="P1835" i="43"/>
  <c r="D1983" i="47" s="1"/>
  <c r="P1834" i="43"/>
  <c r="D1982" i="47" s="1"/>
  <c r="P1833" i="43"/>
  <c r="D1981" i="47" s="1"/>
  <c r="P1830" i="43"/>
  <c r="D1978" i="47" s="1"/>
  <c r="O1829" i="43"/>
  <c r="N1829"/>
  <c r="M1829"/>
  <c r="L1829"/>
  <c r="K1829"/>
  <c r="J1829"/>
  <c r="I1829"/>
  <c r="H1829"/>
  <c r="G1829"/>
  <c r="F1829"/>
  <c r="E1829"/>
  <c r="D1829"/>
  <c r="P1825"/>
  <c r="D1973" i="47" s="1"/>
  <c r="P1824" i="43"/>
  <c r="D1972" i="47" s="1"/>
  <c r="P1823" i="43"/>
  <c r="D1971" i="47" s="1"/>
  <c r="P1822" i="43"/>
  <c r="D1970" i="47" s="1"/>
  <c r="P1819" i="43"/>
  <c r="D1967" i="47" s="1"/>
  <c r="P1815" i="43"/>
  <c r="D1963" i="47" s="1"/>
  <c r="P1814" i="43"/>
  <c r="D1962" i="47" s="1"/>
  <c r="P1813" i="43"/>
  <c r="D1961" i="47" s="1"/>
  <c r="P1812" i="43"/>
  <c r="D1960" i="47" s="1"/>
  <c r="P1809" i="43"/>
  <c r="D1957" i="47" s="1"/>
  <c r="P1805" i="43"/>
  <c r="D1953" i="47" s="1"/>
  <c r="P1804" i="43"/>
  <c r="D1952" i="47" s="1"/>
  <c r="P1803" i="43"/>
  <c r="D1951" i="47" s="1"/>
  <c r="P1802" i="43"/>
  <c r="D1950" i="47" s="1"/>
  <c r="P1799" i="43"/>
  <c r="D1947" i="47" s="1"/>
  <c r="P1795" i="43"/>
  <c r="D1943" i="47" s="1"/>
  <c r="P1794" i="43"/>
  <c r="D1942" i="47" s="1"/>
  <c r="P1793" i="43"/>
  <c r="D1941" i="47" s="1"/>
  <c r="P1792" i="43"/>
  <c r="D1940" i="47" s="1"/>
  <c r="P1789" i="43"/>
  <c r="D1937" i="47" s="1"/>
  <c r="P1785" i="43"/>
  <c r="D1933" i="47" s="1"/>
  <c r="P1784" i="43"/>
  <c r="D1932" i="47" s="1"/>
  <c r="P1783" i="43"/>
  <c r="D1931" i="47" s="1"/>
  <c r="P1782" i="43"/>
  <c r="D1930" i="47" s="1"/>
  <c r="P1779" i="43"/>
  <c r="D1927" i="47" s="1"/>
  <c r="O1778" i="43"/>
  <c r="N1778"/>
  <c r="M1778"/>
  <c r="L1778"/>
  <c r="K1778"/>
  <c r="J1778"/>
  <c r="I1778"/>
  <c r="H1778"/>
  <c r="G1778"/>
  <c r="F1778"/>
  <c r="E1778"/>
  <c r="D1778"/>
  <c r="P1774"/>
  <c r="D1922" i="47" s="1"/>
  <c r="P1773" i="43"/>
  <c r="D1921" i="47" s="1"/>
  <c r="P1772" i="43"/>
  <c r="D1920" i="47" s="1"/>
  <c r="P1771" i="43"/>
  <c r="D1919" i="47" s="1"/>
  <c r="P1768" i="43"/>
  <c r="D1916" i="47" s="1"/>
  <c r="O1767" i="43"/>
  <c r="N1767"/>
  <c r="M1767"/>
  <c r="L1767"/>
  <c r="K1767"/>
  <c r="J1767"/>
  <c r="I1767"/>
  <c r="H1767"/>
  <c r="G1767"/>
  <c r="F1767"/>
  <c r="E1767"/>
  <c r="D1767"/>
  <c r="P1763"/>
  <c r="D1911" i="47" s="1"/>
  <c r="P1762" i="43"/>
  <c r="D1910" i="47" s="1"/>
  <c r="P1761" i="43"/>
  <c r="D1909" i="47" s="1"/>
  <c r="P1760" i="43"/>
  <c r="D1908" i="47" s="1"/>
  <c r="P1757" i="43"/>
  <c r="D1905" i="47" s="1"/>
  <c r="P1756" i="43"/>
  <c r="D1904" i="47" s="1"/>
  <c r="P1755" i="43"/>
  <c r="D1903" i="47" s="1"/>
  <c r="P1751" i="43"/>
  <c r="D1899" i="47" s="1"/>
  <c r="P1750" i="43"/>
  <c r="D1898" i="47" s="1"/>
  <c r="P1749" i="43"/>
  <c r="D1897" i="47" s="1"/>
  <c r="P1748" i="43"/>
  <c r="D1896" i="47" s="1"/>
  <c r="P1745" i="43"/>
  <c r="D1893" i="47" s="1"/>
  <c r="P1744" i="43"/>
  <c r="D1892" i="47" s="1"/>
  <c r="P1743" i="43"/>
  <c r="D1891" i="47" s="1"/>
  <c r="P1739" i="43"/>
  <c r="D1887" i="47" s="1"/>
  <c r="P1738" i="43"/>
  <c r="D1886" i="47" s="1"/>
  <c r="P1737" i="43"/>
  <c r="D1885" i="47" s="1"/>
  <c r="P1736" i="43"/>
  <c r="D1884" i="47" s="1"/>
  <c r="P1733" i="43"/>
  <c r="D1881" i="47" s="1"/>
  <c r="O1732" i="43"/>
  <c r="N1732"/>
  <c r="M1732"/>
  <c r="L1732"/>
  <c r="K1732"/>
  <c r="J1732"/>
  <c r="I1732"/>
  <c r="H1732"/>
  <c r="G1732"/>
  <c r="F1732"/>
  <c r="E1732"/>
  <c r="D1732"/>
  <c r="P1728"/>
  <c r="D1876" i="47" s="1"/>
  <c r="P1727" i="43"/>
  <c r="D1875" i="47" s="1"/>
  <c r="P1726" i="43"/>
  <c r="D1874" i="47" s="1"/>
  <c r="P1725" i="43"/>
  <c r="D1873" i="47" s="1"/>
  <c r="P1722" i="43"/>
  <c r="D1870" i="47" s="1"/>
  <c r="P1718" i="43"/>
  <c r="D1866" i="47" s="1"/>
  <c r="P1717" i="43"/>
  <c r="D1865" i="47" s="1"/>
  <c r="P1716" i="43"/>
  <c r="D1864" i="47" s="1"/>
  <c r="P1715" i="43"/>
  <c r="D1863" i="47" s="1"/>
  <c r="P1712" i="43"/>
  <c r="D1860" i="47" s="1"/>
  <c r="P1708" i="43"/>
  <c r="D1856" i="47" s="1"/>
  <c r="P1707" i="43"/>
  <c r="D1855" i="47" s="1"/>
  <c r="P1706" i="43"/>
  <c r="D1854" i="47" s="1"/>
  <c r="P1705" i="43"/>
  <c r="D1853" i="47" s="1"/>
  <c r="P1702" i="43"/>
  <c r="D1850" i="47" s="1"/>
  <c r="O1701" i="43"/>
  <c r="N1701"/>
  <c r="M1701"/>
  <c r="L1701"/>
  <c r="K1701"/>
  <c r="J1701"/>
  <c r="I1701"/>
  <c r="H1701"/>
  <c r="G1701"/>
  <c r="F1701"/>
  <c r="E1701"/>
  <c r="D1701"/>
  <c r="P1700"/>
  <c r="D1848" i="47" s="1"/>
  <c r="P1699" i="43"/>
  <c r="D1847" i="47" s="1"/>
  <c r="P1698" i="43"/>
  <c r="D1846" i="47" s="1"/>
  <c r="P1697" i="43"/>
  <c r="D1845" i="47" s="1"/>
  <c r="P1696" i="43"/>
  <c r="D1844" i="47" s="1"/>
  <c r="P1695" i="43"/>
  <c r="D1843" i="47" s="1"/>
  <c r="P1694" i="43"/>
  <c r="D1842" i="47" s="1"/>
  <c r="P1691" i="43"/>
  <c r="D1839" i="47" s="1"/>
  <c r="P1690" i="43"/>
  <c r="D1838" i="47" s="1"/>
  <c r="P1689" i="43"/>
  <c r="D1837" i="47" s="1"/>
  <c r="P1688" i="43"/>
  <c r="D1836" i="47" s="1"/>
  <c r="P1687" i="43"/>
  <c r="D1835" i="47" s="1"/>
  <c r="P1686" i="43"/>
  <c r="D1834" i="47" s="1"/>
  <c r="P1685" i="43"/>
  <c r="D1833" i="47" s="1"/>
  <c r="P1684" i="43"/>
  <c r="D1832" i="47" s="1"/>
  <c r="P1681" i="43"/>
  <c r="D1829" i="47" s="1"/>
  <c r="P1680" i="43"/>
  <c r="D1828" i="47" s="1"/>
  <c r="P1679" i="43"/>
  <c r="D1827" i="47" s="1"/>
  <c r="P1678" i="43"/>
  <c r="D1826" i="47" s="1"/>
  <c r="P1677" i="43"/>
  <c r="D1825" i="47" s="1"/>
  <c r="P1676" i="43"/>
  <c r="D1824" i="47" s="1"/>
  <c r="P1675" i="43"/>
  <c r="D1823" i="47" s="1"/>
  <c r="P1674" i="43"/>
  <c r="D1822" i="47" s="1"/>
  <c r="P1671" i="43"/>
  <c r="D1819" i="47" s="1"/>
  <c r="P1670" i="43"/>
  <c r="D1818" i="47" s="1"/>
  <c r="P1669" i="43"/>
  <c r="D1817" i="47" s="1"/>
  <c r="P1668" i="43"/>
  <c r="D1816" i="47" s="1"/>
  <c r="P1667" i="43"/>
  <c r="D1815" i="47" s="1"/>
  <c r="P1666" i="43"/>
  <c r="D1814" i="47" s="1"/>
  <c r="P1665" i="43"/>
  <c r="D1813" i="47" s="1"/>
  <c r="P1664" i="43"/>
  <c r="D1812" i="47" s="1"/>
  <c r="P1661" i="43"/>
  <c r="D1809" i="47" s="1"/>
  <c r="P1660" i="43"/>
  <c r="D1808" i="47" s="1"/>
  <c r="P1659" i="43"/>
  <c r="D1807" i="47" s="1"/>
  <c r="P1658" i="43"/>
  <c r="D1806" i="47" s="1"/>
  <c r="P1657" i="43"/>
  <c r="D1805" i="47" s="1"/>
  <c r="P1656" i="43"/>
  <c r="D1804" i="47" s="1"/>
  <c r="P1655" i="43"/>
  <c r="D1803" i="47" s="1"/>
  <c r="P1654" i="43"/>
  <c r="D1802" i="47" s="1"/>
  <c r="P1651" i="43"/>
  <c r="D1799" i="47" s="1"/>
  <c r="P1650" i="43"/>
  <c r="D1798" i="47" s="1"/>
  <c r="P1649" i="43"/>
  <c r="D1797" i="47" s="1"/>
  <c r="P1648" i="43"/>
  <c r="D1796" i="47" s="1"/>
  <c r="P1647" i="43"/>
  <c r="D1795" i="47" s="1"/>
  <c r="P1646" i="43"/>
  <c r="D1794" i="47" s="1"/>
  <c r="P1645" i="43"/>
  <c r="D1793" i="47" s="1"/>
  <c r="P1644" i="43"/>
  <c r="D1792" i="47" s="1"/>
  <c r="P1641" i="43"/>
  <c r="D1789" i="47" s="1"/>
  <c r="P1640" i="43"/>
  <c r="D1788" i="47" s="1"/>
  <c r="P1639" i="43"/>
  <c r="D1787" i="47" s="1"/>
  <c r="P1638" i="43"/>
  <c r="D1786" i="47" s="1"/>
  <c r="P1637" i="43"/>
  <c r="D1785" i="47" s="1"/>
  <c r="P1636" i="43"/>
  <c r="D1784" i="47" s="1"/>
  <c r="P1635" i="43"/>
  <c r="D1783" i="47" s="1"/>
  <c r="P1634" i="43"/>
  <c r="D1782" i="47" s="1"/>
  <c r="P1631" i="43"/>
  <c r="D1779" i="47" s="1"/>
  <c r="P1630" i="43"/>
  <c r="D1778" i="47" s="1"/>
  <c r="P1629" i="43"/>
  <c r="D1777" i="47" s="1"/>
  <c r="P1628" i="43"/>
  <c r="D1776" i="47" s="1"/>
  <c r="P1627" i="43"/>
  <c r="D1775" i="47" s="1"/>
  <c r="P1626" i="43"/>
  <c r="D1774" i="47" s="1"/>
  <c r="P1625" i="43"/>
  <c r="D1773" i="47" s="1"/>
  <c r="P1624" i="43"/>
  <c r="D1772" i="47" s="1"/>
  <c r="P1621" i="43"/>
  <c r="D1769" i="47" s="1"/>
  <c r="O1620" i="43"/>
  <c r="N1620"/>
  <c r="M1620"/>
  <c r="L1620"/>
  <c r="K1620"/>
  <c r="J1620"/>
  <c r="I1620"/>
  <c r="H1620"/>
  <c r="G1620"/>
  <c r="F1620"/>
  <c r="E1620"/>
  <c r="D1620"/>
  <c r="P1619"/>
  <c r="D1767" i="47" s="1"/>
  <c r="P1618" i="43"/>
  <c r="D1766" i="47" s="1"/>
  <c r="P1617" i="43"/>
  <c r="D1765" i="47" s="1"/>
  <c r="P1616" i="43"/>
  <c r="D1764" i="47" s="1"/>
  <c r="P1615" i="43"/>
  <c r="D1763" i="47" s="1"/>
  <c r="P1614" i="43"/>
  <c r="D1762" i="47" s="1"/>
  <c r="P1613" i="43"/>
  <c r="D1761" i="47" s="1"/>
  <c r="P1610" i="43"/>
  <c r="D1758" i="47" s="1"/>
  <c r="P1609" i="43"/>
  <c r="D1757" i="47" s="1"/>
  <c r="P1608" i="43"/>
  <c r="D1756" i="47" s="1"/>
  <c r="P1607" i="43"/>
  <c r="D1755" i="47" s="1"/>
  <c r="P1606" i="43"/>
  <c r="D1754" i="47" s="1"/>
  <c r="P1605" i="43"/>
  <c r="D1753" i="47" s="1"/>
  <c r="P1604" i="43"/>
  <c r="D1752" i="47" s="1"/>
  <c r="P1603" i="43"/>
  <c r="D1751" i="47" s="1"/>
  <c r="P1602" i="43"/>
  <c r="D1750" i="47" s="1"/>
  <c r="P1599" i="43"/>
  <c r="D1747" i="47" s="1"/>
  <c r="P1598" i="43"/>
  <c r="D1746" i="47" s="1"/>
  <c r="P1597" i="43"/>
  <c r="D1745" i="47" s="1"/>
  <c r="P1596" i="43"/>
  <c r="D1744" i="47" s="1"/>
  <c r="P1595" i="43"/>
  <c r="D1743" i="47" s="1"/>
  <c r="P1594" i="43"/>
  <c r="D1742" i="47" s="1"/>
  <c r="P1593" i="43"/>
  <c r="D1741" i="47" s="1"/>
  <c r="P1592" i="43"/>
  <c r="D1740" i="47" s="1"/>
  <c r="P1589" i="43"/>
  <c r="D1737" i="47" s="1"/>
  <c r="P1588" i="43"/>
  <c r="D1736" i="47" s="1"/>
  <c r="P1587" i="43"/>
  <c r="D1735" i="47" s="1"/>
  <c r="P1586" i="43"/>
  <c r="D1734" i="47" s="1"/>
  <c r="P1585" i="43"/>
  <c r="D1733" i="47" s="1"/>
  <c r="P1584" i="43"/>
  <c r="D1732" i="47" s="1"/>
  <c r="P1583" i="43"/>
  <c r="D1731" i="47" s="1"/>
  <c r="P1582" i="43"/>
  <c r="D1730" i="47" s="1"/>
  <c r="P1579" i="43"/>
  <c r="D1727" i="47" s="1"/>
  <c r="P1578" i="43"/>
  <c r="D1726" i="47" s="1"/>
  <c r="P1577" i="43"/>
  <c r="D1725" i="47" s="1"/>
  <c r="P1576" i="43"/>
  <c r="D1724" i="47" s="1"/>
  <c r="P1575" i="43"/>
  <c r="D1723" i="47" s="1"/>
  <c r="P1574" i="43"/>
  <c r="D1722" i="47" s="1"/>
  <c r="P1573" i="43"/>
  <c r="D1721" i="47" s="1"/>
  <c r="P1572" i="43"/>
  <c r="D1720" i="47" s="1"/>
  <c r="P1569" i="43"/>
  <c r="D1717" i="47" s="1"/>
  <c r="P1568" i="43"/>
  <c r="D1716" i="47" s="1"/>
  <c r="P1567" i="43"/>
  <c r="D1715" i="47" s="1"/>
  <c r="P1566" i="43"/>
  <c r="D1714" i="47" s="1"/>
  <c r="P1565" i="43"/>
  <c r="D1713" i="47" s="1"/>
  <c r="P1564" i="43"/>
  <c r="D1712" i="47" s="1"/>
  <c r="P1563" i="43"/>
  <c r="D1711" i="47" s="1"/>
  <c r="P1562" i="43"/>
  <c r="D1710" i="47" s="1"/>
  <c r="P1559" i="43"/>
  <c r="D1707" i="47" s="1"/>
  <c r="P1558" i="43"/>
  <c r="D1706" i="47" s="1"/>
  <c r="P1557" i="43"/>
  <c r="D1705" i="47" s="1"/>
  <c r="P1556" i="43"/>
  <c r="D1704" i="47" s="1"/>
  <c r="P1555" i="43"/>
  <c r="D1703" i="47" s="1"/>
  <c r="P1554" i="43"/>
  <c r="D1702" i="47" s="1"/>
  <c r="P1553" i="43"/>
  <c r="D1701" i="47" s="1"/>
  <c r="P1552" i="43"/>
  <c r="D1700" i="47" s="1"/>
  <c r="P1549" i="43"/>
  <c r="D1697" i="47" s="1"/>
  <c r="P1548" i="43"/>
  <c r="D1696" i="47" s="1"/>
  <c r="P1547" i="43"/>
  <c r="D1695" i="47" s="1"/>
  <c r="P1546" i="43"/>
  <c r="D1694" i="47" s="1"/>
  <c r="P1545" i="43"/>
  <c r="D1693" i="47" s="1"/>
  <c r="P1544" i="43"/>
  <c r="D1692" i="47" s="1"/>
  <c r="P1543" i="43"/>
  <c r="D1691" i="47" s="1"/>
  <c r="P1542" i="43"/>
  <c r="D1690" i="47" s="1"/>
  <c r="P1539" i="43"/>
  <c r="D1687" i="47" s="1"/>
  <c r="O1538" i="43"/>
  <c r="N1538"/>
  <c r="M1538"/>
  <c r="L1538"/>
  <c r="K1538"/>
  <c r="J1538"/>
  <c r="I1538"/>
  <c r="H1538"/>
  <c r="G1538"/>
  <c r="F1538"/>
  <c r="E1538"/>
  <c r="D1538"/>
  <c r="P1537"/>
  <c r="D1685" i="47" s="1"/>
  <c r="P1536" i="43"/>
  <c r="D1684" i="47" s="1"/>
  <c r="P1535" i="43"/>
  <c r="D1683" i="47" s="1"/>
  <c r="P1534" i="43"/>
  <c r="D1682" i="47" s="1"/>
  <c r="P1530" i="43"/>
  <c r="D1678" i="47" s="1"/>
  <c r="P1529" i="43"/>
  <c r="D1677" i="47" s="1"/>
  <c r="P1528" i="43"/>
  <c r="D1676" i="47" s="1"/>
  <c r="P1527" i="43"/>
  <c r="D1675" i="47" s="1"/>
  <c r="P1524" i="43"/>
  <c r="D1672" i="47" s="1"/>
  <c r="O1523" i="43"/>
  <c r="N1523"/>
  <c r="M1523"/>
  <c r="L1523"/>
  <c r="K1523"/>
  <c r="J1523"/>
  <c r="I1523"/>
  <c r="H1523"/>
  <c r="G1523"/>
  <c r="F1523"/>
  <c r="E1523"/>
  <c r="D1523"/>
  <c r="P1522"/>
  <c r="D1670" i="47" s="1"/>
  <c r="P1521" i="43"/>
  <c r="D1669" i="47" s="1"/>
  <c r="P1517" i="43"/>
  <c r="D1665" i="47" s="1"/>
  <c r="P1516" i="43"/>
  <c r="D1664" i="47" s="1"/>
  <c r="P1515" i="43"/>
  <c r="D1663" i="47" s="1"/>
  <c r="P1514" i="43"/>
  <c r="D1662" i="47" s="1"/>
  <c r="P1511" i="43"/>
  <c r="D1659" i="47" s="1"/>
  <c r="P1510" i="43"/>
  <c r="D1658" i="47" s="1"/>
  <c r="P1506" i="43"/>
  <c r="D1654" i="47" s="1"/>
  <c r="P1505" i="43"/>
  <c r="D1653" i="47" s="1"/>
  <c r="P1504" i="43"/>
  <c r="D1652" i="47" s="1"/>
  <c r="P1503" i="43"/>
  <c r="D1651" i="47" s="1"/>
  <c r="P1500" i="43"/>
  <c r="D1648" i="47" s="1"/>
  <c r="P1499" i="43"/>
  <c r="D1647" i="47" s="1"/>
  <c r="P1498" i="43"/>
  <c r="D1646" i="47" s="1"/>
  <c r="P1497" i="43"/>
  <c r="D1645" i="47" s="1"/>
  <c r="P1496" i="43"/>
  <c r="D1644" i="47" s="1"/>
  <c r="O1495" i="43"/>
  <c r="N1495"/>
  <c r="M1495"/>
  <c r="L1495"/>
  <c r="K1495"/>
  <c r="J1495"/>
  <c r="I1495"/>
  <c r="H1495"/>
  <c r="G1495"/>
  <c r="F1495"/>
  <c r="E1495"/>
  <c r="D1495"/>
  <c r="P1490"/>
  <c r="D1638" i="47" s="1"/>
  <c r="P1489" i="43"/>
  <c r="D1637" i="47" s="1"/>
  <c r="P1488" i="43"/>
  <c r="D1636" i="47" s="1"/>
  <c r="P1487" i="43"/>
  <c r="D1635" i="47" s="1"/>
  <c r="P1484" i="43"/>
  <c r="D1632" i="47" s="1"/>
  <c r="P1480" i="43"/>
  <c r="D1628" i="47" s="1"/>
  <c r="P1479" i="43"/>
  <c r="D1627" i="47" s="1"/>
  <c r="P1478" i="43"/>
  <c r="D1626" i="47" s="1"/>
  <c r="P1477" i="43"/>
  <c r="D1625" i="47" s="1"/>
  <c r="P1474" i="43"/>
  <c r="D1622" i="47" s="1"/>
  <c r="P1473" i="43"/>
  <c r="D1621" i="47" s="1"/>
  <c r="P1469" i="43"/>
  <c r="D1617" i="47" s="1"/>
  <c r="P1468" i="43"/>
  <c r="D1616" i="47" s="1"/>
  <c r="P1467" i="43"/>
  <c r="D1615" i="47" s="1"/>
  <c r="P1466" i="43"/>
  <c r="D1614" i="47" s="1"/>
  <c r="P1463" i="43"/>
  <c r="D1611" i="47" s="1"/>
  <c r="P1459" i="43"/>
  <c r="D1607" i="47" s="1"/>
  <c r="P1458" i="43"/>
  <c r="D1606" i="47" s="1"/>
  <c r="P1457" i="43"/>
  <c r="D1605" i="47" s="1"/>
  <c r="P1456" i="43"/>
  <c r="D1604" i="47" s="1"/>
  <c r="P1453" i="43"/>
  <c r="D1601" i="47" s="1"/>
  <c r="P1449" i="43"/>
  <c r="D1597" i="47" s="1"/>
  <c r="P1448" i="43"/>
  <c r="D1596" i="47" s="1"/>
  <c r="P1447" i="43"/>
  <c r="D1595" i="47" s="1"/>
  <c r="P1446" i="43"/>
  <c r="D1594" i="47" s="1"/>
  <c r="P1443" i="43"/>
  <c r="D1591" i="47" s="1"/>
  <c r="P1439" i="43"/>
  <c r="D1587" i="47" s="1"/>
  <c r="P1438" i="43"/>
  <c r="D1586" i="47" s="1"/>
  <c r="P1437" i="43"/>
  <c r="D1585" i="47" s="1"/>
  <c r="P1436" i="43"/>
  <c r="D1584" i="47" s="1"/>
  <c r="P1433" i="43"/>
  <c r="D1581" i="47" s="1"/>
  <c r="P1429" i="43"/>
  <c r="D1577" i="47" s="1"/>
  <c r="P1428" i="43"/>
  <c r="D1576" i="47" s="1"/>
  <c r="P1427" i="43"/>
  <c r="D1575" i="47" s="1"/>
  <c r="P1426" i="43"/>
  <c r="D1574" i="47" s="1"/>
  <c r="P1423" i="43"/>
  <c r="D1571" i="47" s="1"/>
  <c r="P1419" i="43"/>
  <c r="D1567" i="47" s="1"/>
  <c r="P1418" i="43"/>
  <c r="D1566" i="47" s="1"/>
  <c r="P1417" i="43"/>
  <c r="D1565" i="47" s="1"/>
  <c r="P1416" i="43"/>
  <c r="D1564" i="47" s="1"/>
  <c r="P1413" i="43"/>
  <c r="D1561" i="47" s="1"/>
  <c r="O1412" i="43"/>
  <c r="N1412"/>
  <c r="M1412"/>
  <c r="L1412"/>
  <c r="K1412"/>
  <c r="J1412"/>
  <c r="I1412"/>
  <c r="H1412"/>
  <c r="G1412"/>
  <c r="F1412"/>
  <c r="E1412"/>
  <c r="D1412"/>
  <c r="P1408"/>
  <c r="D1556" i="47" s="1"/>
  <c r="P1407" i="43"/>
  <c r="D1555" i="47" s="1"/>
  <c r="P1406" i="43"/>
  <c r="D1554" i="47" s="1"/>
  <c r="P1405" i="43"/>
  <c r="D1553" i="47" s="1"/>
  <c r="P1402" i="43"/>
  <c r="D1550" i="47" s="1"/>
  <c r="P1398" i="43"/>
  <c r="D1546" i="47" s="1"/>
  <c r="P1397" i="43"/>
  <c r="D1545" i="47" s="1"/>
  <c r="P1396" i="43"/>
  <c r="D1544" i="47" s="1"/>
  <c r="P1395" i="43"/>
  <c r="D1543" i="47" s="1"/>
  <c r="P1392" i="43"/>
  <c r="D1540" i="47" s="1"/>
  <c r="P1388" i="43"/>
  <c r="D1536" i="47" s="1"/>
  <c r="P1387" i="43"/>
  <c r="D1535" i="47" s="1"/>
  <c r="P1386" i="43"/>
  <c r="D1534" i="47" s="1"/>
  <c r="P1385" i="43"/>
  <c r="D1533" i="47" s="1"/>
  <c r="P1382" i="43"/>
  <c r="D1530" i="47" s="1"/>
  <c r="P1378" i="43"/>
  <c r="D1526" i="47" s="1"/>
  <c r="P1377" i="43"/>
  <c r="D1525" i="47" s="1"/>
  <c r="P1376" i="43"/>
  <c r="D1524" i="47" s="1"/>
  <c r="P1375" i="43"/>
  <c r="D1523" i="47" s="1"/>
  <c r="P1372" i="43"/>
  <c r="D1520" i="47" s="1"/>
  <c r="P1368" i="43"/>
  <c r="D1516" i="47" s="1"/>
  <c r="P1367" i="43"/>
  <c r="D1515" i="47" s="1"/>
  <c r="P1366" i="43"/>
  <c r="D1514" i="47" s="1"/>
  <c r="P1365" i="43"/>
  <c r="D1513" i="47" s="1"/>
  <c r="P1362" i="43"/>
  <c r="D1510" i="47" s="1"/>
  <c r="O1361" i="43"/>
  <c r="N1361"/>
  <c r="M1361"/>
  <c r="L1361"/>
  <c r="K1361"/>
  <c r="J1361"/>
  <c r="I1361"/>
  <c r="H1361"/>
  <c r="G1361"/>
  <c r="F1361"/>
  <c r="E1361"/>
  <c r="D1361"/>
  <c r="P1357"/>
  <c r="D1505" i="47" s="1"/>
  <c r="P1356" i="43"/>
  <c r="D1504" i="47" s="1"/>
  <c r="P1355" i="43"/>
  <c r="D1503" i="47" s="1"/>
  <c r="P1354" i="43"/>
  <c r="D1502" i="47" s="1"/>
  <c r="P1351" i="43"/>
  <c r="D1499" i="47" s="1"/>
  <c r="P1347" i="43"/>
  <c r="D1495" i="47" s="1"/>
  <c r="P1346" i="43"/>
  <c r="D1494" i="47" s="1"/>
  <c r="P1345" i="43"/>
  <c r="D1493" i="47" s="1"/>
  <c r="P1344" i="43"/>
  <c r="D1492" i="47" s="1"/>
  <c r="P1341" i="43"/>
  <c r="D1489" i="47" s="1"/>
  <c r="P1337" i="43"/>
  <c r="D1485" i="47" s="1"/>
  <c r="P1336" i="43"/>
  <c r="D1484" i="47" s="1"/>
  <c r="P1335" i="43"/>
  <c r="D1483" i="47" s="1"/>
  <c r="P1334" i="43"/>
  <c r="D1482" i="47" s="1"/>
  <c r="P1331" i="43"/>
  <c r="D1479" i="47" s="1"/>
  <c r="P1327" i="43"/>
  <c r="D1475" i="47" s="1"/>
  <c r="P1326" i="43"/>
  <c r="D1474" i="47" s="1"/>
  <c r="P1325" i="43"/>
  <c r="D1473" i="47" s="1"/>
  <c r="P1324" i="43"/>
  <c r="D1472" i="47" s="1"/>
  <c r="P1321" i="43"/>
  <c r="D1469" i="47" s="1"/>
  <c r="P1317" i="43"/>
  <c r="D1465" i="47" s="1"/>
  <c r="P1316" i="43"/>
  <c r="D1464" i="47" s="1"/>
  <c r="P1315" i="43"/>
  <c r="D1463" i="47" s="1"/>
  <c r="P1314" i="43"/>
  <c r="D1462" i="47" s="1"/>
  <c r="P1311" i="43"/>
  <c r="D1459" i="47" s="1"/>
  <c r="P1307" i="43"/>
  <c r="D1455" i="47" s="1"/>
  <c r="P1306" i="43"/>
  <c r="D1454" i="47" s="1"/>
  <c r="P1305" i="43"/>
  <c r="D1453" i="47" s="1"/>
  <c r="P1304" i="43"/>
  <c r="D1452" i="47" s="1"/>
  <c r="P1301" i="43"/>
  <c r="D1449" i="47" s="1"/>
  <c r="P1297" i="43"/>
  <c r="D1445" i="47" s="1"/>
  <c r="P1296" i="43"/>
  <c r="D1444" i="47" s="1"/>
  <c r="P1295" i="43"/>
  <c r="D1443" i="47" s="1"/>
  <c r="P1294" i="43"/>
  <c r="D1442" i="47" s="1"/>
  <c r="P1291" i="43"/>
  <c r="D1439" i="47" s="1"/>
  <c r="P1287" i="43"/>
  <c r="D1435" i="47" s="1"/>
  <c r="P1286" i="43"/>
  <c r="D1434" i="47" s="1"/>
  <c r="P1285" i="43"/>
  <c r="D1433" i="47" s="1"/>
  <c r="P1284" i="43"/>
  <c r="D1432" i="47" s="1"/>
  <c r="P1281" i="43"/>
  <c r="D1429" i="47" s="1"/>
  <c r="P1277" i="43"/>
  <c r="D1425" i="47" s="1"/>
  <c r="P1276" i="43"/>
  <c r="D1424" i="47" s="1"/>
  <c r="P1275" i="43"/>
  <c r="D1423" i="47" s="1"/>
  <c r="P1274" i="43"/>
  <c r="D1422" i="47" s="1"/>
  <c r="P1271" i="43"/>
  <c r="D1419" i="47" s="1"/>
  <c r="O1270" i="43"/>
  <c r="N1270"/>
  <c r="M1270"/>
  <c r="L1270"/>
  <c r="K1270"/>
  <c r="J1270"/>
  <c r="I1270"/>
  <c r="H1270"/>
  <c r="G1270"/>
  <c r="F1270"/>
  <c r="E1270"/>
  <c r="D1270"/>
  <c r="P1266"/>
  <c r="D1414" i="47" s="1"/>
  <c r="P1265" i="43"/>
  <c r="D1413" i="47" s="1"/>
  <c r="P1264" i="43"/>
  <c r="D1412" i="47" s="1"/>
  <c r="P1263" i="43"/>
  <c r="D1411" i="47" s="1"/>
  <c r="P1260" i="43"/>
  <c r="D1408" i="47" s="1"/>
  <c r="P1256" i="43"/>
  <c r="D1404" i="47" s="1"/>
  <c r="P1255" i="43"/>
  <c r="D1403" i="47" s="1"/>
  <c r="P1254" i="43"/>
  <c r="D1402" i="47" s="1"/>
  <c r="P1253" i="43"/>
  <c r="D1401" i="47" s="1"/>
  <c r="P1250" i="43"/>
  <c r="D1398" i="47" s="1"/>
  <c r="P1246" i="43"/>
  <c r="D1394" i="47" s="1"/>
  <c r="P1245" i="43"/>
  <c r="D1393" i="47" s="1"/>
  <c r="P1244" i="43"/>
  <c r="D1392" i="47" s="1"/>
  <c r="P1243" i="43"/>
  <c r="D1391" i="47" s="1"/>
  <c r="P1240" i="43"/>
  <c r="D1388" i="47" s="1"/>
  <c r="P1236" i="43"/>
  <c r="D1384" i="47" s="1"/>
  <c r="P1235" i="43"/>
  <c r="D1383" i="47" s="1"/>
  <c r="P1234" i="43"/>
  <c r="D1382" i="47" s="1"/>
  <c r="P1233" i="43"/>
  <c r="D1381" i="47" s="1"/>
  <c r="P1230" i="43"/>
  <c r="D1378" i="47" s="1"/>
  <c r="P1226" i="43"/>
  <c r="D1374" i="47" s="1"/>
  <c r="P1225" i="43"/>
  <c r="D1373" i="47" s="1"/>
  <c r="P1224" i="43"/>
  <c r="D1372" i="47" s="1"/>
  <c r="P1223" i="43"/>
  <c r="D1371" i="47" s="1"/>
  <c r="P1220" i="43"/>
  <c r="D1368" i="47" s="1"/>
  <c r="P1216" i="43"/>
  <c r="D1364" i="47" s="1"/>
  <c r="P1215" i="43"/>
  <c r="D1363" i="47" s="1"/>
  <c r="P1214" i="43"/>
  <c r="D1362" i="47" s="1"/>
  <c r="P1213" i="43"/>
  <c r="D1361" i="47" s="1"/>
  <c r="P1210" i="43"/>
  <c r="D1358" i="47" s="1"/>
  <c r="P1206" i="43"/>
  <c r="D1354" i="47" s="1"/>
  <c r="P1205" i="43"/>
  <c r="D1353" i="47" s="1"/>
  <c r="P1204" i="43"/>
  <c r="D1352" i="47" s="1"/>
  <c r="P1203" i="43"/>
  <c r="D1351" i="47" s="1"/>
  <c r="P1200" i="43"/>
  <c r="D1348" i="47" s="1"/>
  <c r="O1199" i="43"/>
  <c r="N1199"/>
  <c r="M1199"/>
  <c r="L1199"/>
  <c r="K1199"/>
  <c r="J1199"/>
  <c r="I1199"/>
  <c r="H1199"/>
  <c r="G1199"/>
  <c r="F1199"/>
  <c r="E1199"/>
  <c r="D1199"/>
  <c r="P1195"/>
  <c r="D1343" i="47" s="1"/>
  <c r="P1194" i="43"/>
  <c r="D1342" i="47" s="1"/>
  <c r="P1193" i="43"/>
  <c r="D1341" i="47" s="1"/>
  <c r="P1192" i="43"/>
  <c r="D1340" i="47" s="1"/>
  <c r="P1189" i="43"/>
  <c r="D1337" i="47" s="1"/>
  <c r="P1185" i="43"/>
  <c r="D1333" i="47" s="1"/>
  <c r="P1184" i="43"/>
  <c r="D1332" i="47" s="1"/>
  <c r="P1183" i="43"/>
  <c r="D1331" i="47" s="1"/>
  <c r="P1182" i="43"/>
  <c r="D1330" i="47" s="1"/>
  <c r="P1179" i="43"/>
  <c r="D1327" i="47" s="1"/>
  <c r="P1175" i="43"/>
  <c r="D1323" i="47" s="1"/>
  <c r="P1174" i="43"/>
  <c r="D1322" i="47" s="1"/>
  <c r="P1173" i="43"/>
  <c r="D1321" i="47" s="1"/>
  <c r="P1172" i="43"/>
  <c r="D1320" i="47" s="1"/>
  <c r="P1169" i="43"/>
  <c r="D1317" i="47" s="1"/>
  <c r="P1166" i="43"/>
  <c r="D1314" i="47" s="1"/>
  <c r="P1165" i="43"/>
  <c r="D1313" i="47" s="1"/>
  <c r="P1164" i="43"/>
  <c r="D1312" i="47" s="1"/>
  <c r="P1163" i="43"/>
  <c r="D1311" i="47" s="1"/>
  <c r="P1162" i="43"/>
  <c r="D1310" i="47" s="1"/>
  <c r="P1159" i="43"/>
  <c r="D1307" i="47" s="1"/>
  <c r="P1156" i="43"/>
  <c r="D1304" i="47" s="1"/>
  <c r="P1155" i="43"/>
  <c r="D1303" i="47" s="1"/>
  <c r="P1154" i="43"/>
  <c r="D1302" i="47" s="1"/>
  <c r="P1153" i="43"/>
  <c r="D1301" i="47" s="1"/>
  <c r="P1152" i="43"/>
  <c r="D1300" i="47" s="1"/>
  <c r="P1149" i="43"/>
  <c r="D1297" i="47" s="1"/>
  <c r="P1145" i="43"/>
  <c r="D1293" i="47" s="1"/>
  <c r="P1144" i="43"/>
  <c r="D1292" i="47" s="1"/>
  <c r="P1143" i="43"/>
  <c r="D1291" i="47" s="1"/>
  <c r="P1142" i="43"/>
  <c r="D1290" i="47" s="1"/>
  <c r="P1139" i="43"/>
  <c r="D1287" i="47" s="1"/>
  <c r="P1135" i="43"/>
  <c r="D1283" i="47" s="1"/>
  <c r="P1134" i="43"/>
  <c r="D1282" i="47" s="1"/>
  <c r="P1133" i="43"/>
  <c r="D1281" i="47" s="1"/>
  <c r="P1132" i="43"/>
  <c r="D1280" i="47" s="1"/>
  <c r="P1129" i="43"/>
  <c r="D1277" i="47" s="1"/>
  <c r="P1125" i="43"/>
  <c r="D1273" i="47" s="1"/>
  <c r="P1124" i="43"/>
  <c r="D1272" i="47" s="1"/>
  <c r="P1123" i="43"/>
  <c r="D1271" i="47" s="1"/>
  <c r="P1122" i="43"/>
  <c r="D1270" i="47" s="1"/>
  <c r="P1119" i="43"/>
  <c r="D1267" i="47" s="1"/>
  <c r="P1115" i="43"/>
  <c r="D1263" i="47" s="1"/>
  <c r="P1114" i="43"/>
  <c r="D1262" i="47" s="1"/>
  <c r="P1113" i="43"/>
  <c r="D1261" i="47" s="1"/>
  <c r="P1112" i="43"/>
  <c r="D1260" i="47" s="1"/>
  <c r="P1109" i="43"/>
  <c r="D1257" i="47" s="1"/>
  <c r="O1108" i="43"/>
  <c r="N1108"/>
  <c r="M1108"/>
  <c r="L1108"/>
  <c r="K1108"/>
  <c r="J1108"/>
  <c r="I1108"/>
  <c r="H1108"/>
  <c r="G1108"/>
  <c r="F1108"/>
  <c r="E1108"/>
  <c r="D1108"/>
  <c r="P1104"/>
  <c r="D1252" i="47" s="1"/>
  <c r="P1103" i="43"/>
  <c r="D1251" i="47" s="1"/>
  <c r="P1102" i="43"/>
  <c r="D1250" i="47" s="1"/>
  <c r="P1101" i="43"/>
  <c r="D1249" i="47" s="1"/>
  <c r="P1098" i="43"/>
  <c r="D1246" i="47" s="1"/>
  <c r="P1094" i="43"/>
  <c r="D1242" i="47" s="1"/>
  <c r="P1093" i="43"/>
  <c r="D1241" i="47" s="1"/>
  <c r="P1092" i="43"/>
  <c r="D1240" i="47" s="1"/>
  <c r="P1091" i="43"/>
  <c r="D1239" i="47" s="1"/>
  <c r="P1088" i="43"/>
  <c r="D1236" i="47" s="1"/>
  <c r="P1084" i="43"/>
  <c r="D1232" i="47" s="1"/>
  <c r="P1083" i="43"/>
  <c r="D1231" i="47" s="1"/>
  <c r="P1082" i="43"/>
  <c r="D1230" i="47" s="1"/>
  <c r="P1081" i="43"/>
  <c r="D1229" i="47" s="1"/>
  <c r="P1078" i="43"/>
  <c r="D1226" i="47" s="1"/>
  <c r="P1074" i="43"/>
  <c r="D1222" i="47" s="1"/>
  <c r="P1073" i="43"/>
  <c r="D1221" i="47" s="1"/>
  <c r="P1072" i="43"/>
  <c r="D1220" i="47" s="1"/>
  <c r="P1071" i="43"/>
  <c r="D1219" i="47" s="1"/>
  <c r="P1068" i="43"/>
  <c r="D1216" i="47" s="1"/>
  <c r="P1064" i="43"/>
  <c r="D1212" i="47" s="1"/>
  <c r="P1063" i="43"/>
  <c r="D1211" i="47" s="1"/>
  <c r="P1062" i="43"/>
  <c r="D1210" i="47" s="1"/>
  <c r="P1061" i="43"/>
  <c r="D1209" i="47" s="1"/>
  <c r="P1058" i="43"/>
  <c r="D1206" i="47" s="1"/>
  <c r="P1054" i="43"/>
  <c r="D1202" i="47" s="1"/>
  <c r="P1053" i="43"/>
  <c r="D1201" i="47" s="1"/>
  <c r="P1052" i="43"/>
  <c r="D1200" i="47" s="1"/>
  <c r="P1051" i="43"/>
  <c r="D1199" i="47" s="1"/>
  <c r="P1048" i="43"/>
  <c r="D1196" i="47" s="1"/>
  <c r="P1047" i="43"/>
  <c r="D1195" i="47" s="1"/>
  <c r="P1046" i="43"/>
  <c r="D1194" i="47" s="1"/>
  <c r="P1045" i="43"/>
  <c r="D1193" i="47" s="1"/>
  <c r="P1044" i="43"/>
  <c r="D1192" i="47" s="1"/>
  <c r="P1043" i="43"/>
  <c r="D1191" i="47" s="1"/>
  <c r="P1042" i="43"/>
  <c r="D1190" i="47" s="1"/>
  <c r="P1041" i="43"/>
  <c r="D1189" i="47" s="1"/>
  <c r="P1038" i="43"/>
  <c r="D1186" i="47" s="1"/>
  <c r="P1034" i="43"/>
  <c r="D1182" i="47" s="1"/>
  <c r="P1033" i="43"/>
  <c r="D1181" i="47" s="1"/>
  <c r="P1032" i="43"/>
  <c r="D1180" i="47" s="1"/>
  <c r="P1031" i="43"/>
  <c r="D1179" i="47" s="1"/>
  <c r="P1028" i="43"/>
  <c r="D1176" i="47" s="1"/>
  <c r="P1027" i="43"/>
  <c r="D1175" i="47" s="1"/>
  <c r="P1026" i="43"/>
  <c r="D1174" i="47" s="1"/>
  <c r="P1025" i="43"/>
  <c r="D1173" i="47" s="1"/>
  <c r="P1024" i="43"/>
  <c r="D1172" i="47" s="1"/>
  <c r="P1023" i="43"/>
  <c r="D1171" i="47" s="1"/>
  <c r="P1022" i="43"/>
  <c r="D1170" i="47" s="1"/>
  <c r="P1021" i="43"/>
  <c r="D1169" i="47" s="1"/>
  <c r="P1018" i="43"/>
  <c r="D1166" i="47" s="1"/>
  <c r="O1017" i="43"/>
  <c r="N1017"/>
  <c r="M1017"/>
  <c r="L1017"/>
  <c r="K1017"/>
  <c r="J1017"/>
  <c r="I1017"/>
  <c r="H1017"/>
  <c r="G1017"/>
  <c r="F1017"/>
  <c r="E1017"/>
  <c r="D1017"/>
  <c r="P1013"/>
  <c r="D1161" i="47" s="1"/>
  <c r="P1012" i="43"/>
  <c r="D1160" i="47" s="1"/>
  <c r="P1011" i="43"/>
  <c r="D1159" i="47" s="1"/>
  <c r="P1010" i="43"/>
  <c r="D1158" i="47" s="1"/>
  <c r="P1007" i="43"/>
  <c r="D1155" i="47" s="1"/>
  <c r="P1003" i="43"/>
  <c r="D1151" i="47" s="1"/>
  <c r="P1002" i="43"/>
  <c r="D1150" i="47" s="1"/>
  <c r="P1001" i="43"/>
  <c r="D1149" i="47" s="1"/>
  <c r="P1000" i="43"/>
  <c r="D1148" i="47" s="1"/>
  <c r="P997" i="43"/>
  <c r="D1145" i="47" s="1"/>
  <c r="P993" i="43"/>
  <c r="D1141" i="47" s="1"/>
  <c r="P992" i="43"/>
  <c r="D1140" i="47" s="1"/>
  <c r="P991" i="43"/>
  <c r="D1139" i="47" s="1"/>
  <c r="P990" i="43"/>
  <c r="D1138" i="47" s="1"/>
  <c r="P987" i="43"/>
  <c r="D1135" i="47" s="1"/>
  <c r="P983" i="43"/>
  <c r="D1131" i="47" s="1"/>
  <c r="P982" i="43"/>
  <c r="D1130" i="47" s="1"/>
  <c r="P981" i="43"/>
  <c r="D1129" i="47" s="1"/>
  <c r="P980" i="43"/>
  <c r="D1128" i="47" s="1"/>
  <c r="P977" i="43"/>
  <c r="D1125" i="47" s="1"/>
  <c r="P973" i="43"/>
  <c r="D1121" i="47" s="1"/>
  <c r="P972" i="43"/>
  <c r="D1120" i="47" s="1"/>
  <c r="P971" i="43"/>
  <c r="D1119" i="47" s="1"/>
  <c r="P970" i="43"/>
  <c r="D1118" i="47" s="1"/>
  <c r="P967" i="43"/>
  <c r="D1115" i="47" s="1"/>
  <c r="P963" i="43"/>
  <c r="D1111" i="47" s="1"/>
  <c r="P962" i="43"/>
  <c r="D1110" i="47" s="1"/>
  <c r="P961" i="43"/>
  <c r="D1109" i="47" s="1"/>
  <c r="P960" i="43"/>
  <c r="D1108" i="47" s="1"/>
  <c r="P957" i="43"/>
  <c r="D1105" i="47" s="1"/>
  <c r="P953" i="43"/>
  <c r="D1101" i="47" s="1"/>
  <c r="P952" i="43"/>
  <c r="D1100" i="47" s="1"/>
  <c r="P951" i="43"/>
  <c r="D1099" i="47" s="1"/>
  <c r="P950" i="43"/>
  <c r="D1098" i="47" s="1"/>
  <c r="P947" i="43"/>
  <c r="D1095" i="47" s="1"/>
  <c r="P944" i="43"/>
  <c r="D1092" i="47" s="1"/>
  <c r="P943" i="43"/>
  <c r="D1091" i="47" s="1"/>
  <c r="P942" i="43"/>
  <c r="D1090" i="47" s="1"/>
  <c r="P941" i="43"/>
  <c r="D1089" i="47" s="1"/>
  <c r="P940" i="43"/>
  <c r="D1088" i="47" s="1"/>
  <c r="P937" i="43"/>
  <c r="D1085" i="47" s="1"/>
  <c r="P933" i="43"/>
  <c r="D1081" i="47" s="1"/>
  <c r="P932" i="43"/>
  <c r="D1080" i="47" s="1"/>
  <c r="P931" i="43"/>
  <c r="D1079" i="47" s="1"/>
  <c r="P930" i="43"/>
  <c r="D1078" i="47" s="1"/>
  <c r="P927" i="43"/>
  <c r="D1075" i="47" s="1"/>
  <c r="O926" i="43"/>
  <c r="N926"/>
  <c r="M926"/>
  <c r="L926"/>
  <c r="K926"/>
  <c r="J926"/>
  <c r="I926"/>
  <c r="H926"/>
  <c r="G926"/>
  <c r="F926"/>
  <c r="E926"/>
  <c r="D926"/>
  <c r="P922"/>
  <c r="D1070" i="47" s="1"/>
  <c r="P921" i="43"/>
  <c r="D1069" i="47" s="1"/>
  <c r="P920" i="43"/>
  <c r="D1068" i="47" s="1"/>
  <c r="P919" i="43"/>
  <c r="D1067" i="47" s="1"/>
  <c r="P916" i="43"/>
  <c r="D1064" i="47" s="1"/>
  <c r="P913" i="43"/>
  <c r="D1061" i="47" s="1"/>
  <c r="P912" i="43"/>
  <c r="D1060" i="47" s="1"/>
  <c r="P911" i="43"/>
  <c r="D1059" i="47" s="1"/>
  <c r="P910" i="43"/>
  <c r="D1058" i="47" s="1"/>
  <c r="P909" i="43"/>
  <c r="D1057" i="47" s="1"/>
  <c r="P906" i="43"/>
  <c r="D1054" i="47" s="1"/>
  <c r="P902" i="43"/>
  <c r="D1050" i="47" s="1"/>
  <c r="P901" i="43"/>
  <c r="D1049" i="47" s="1"/>
  <c r="P900" i="43"/>
  <c r="D1048" i="47" s="1"/>
  <c r="P899" i="43"/>
  <c r="D1047" i="47" s="1"/>
  <c r="P896" i="43"/>
  <c r="D1044" i="47" s="1"/>
  <c r="P893" i="43"/>
  <c r="D1041" i="47" s="1"/>
  <c r="P892" i="43"/>
  <c r="D1040" i="47" s="1"/>
  <c r="P891" i="43"/>
  <c r="D1039" i="47" s="1"/>
  <c r="P890" i="43"/>
  <c r="D1038" i="47" s="1"/>
  <c r="P889" i="43"/>
  <c r="D1037" i="47" s="1"/>
  <c r="P886" i="43"/>
  <c r="D1034" i="47" s="1"/>
  <c r="P882" i="43"/>
  <c r="D1030" i="47" s="1"/>
  <c r="P881" i="43"/>
  <c r="D1029" i="47" s="1"/>
  <c r="P880" i="43"/>
  <c r="D1028" i="47" s="1"/>
  <c r="P879" i="43"/>
  <c r="D1027" i="47" s="1"/>
  <c r="P876" i="43"/>
  <c r="D1024" i="47" s="1"/>
  <c r="P872" i="43"/>
  <c r="D1020" i="47" s="1"/>
  <c r="P871" i="43"/>
  <c r="D1019" i="47" s="1"/>
  <c r="P870" i="43"/>
  <c r="D1018" i="47" s="1"/>
  <c r="P869" i="43"/>
  <c r="D1017" i="47" s="1"/>
  <c r="P866" i="43"/>
  <c r="D1014" i="47" s="1"/>
  <c r="P862" i="43"/>
  <c r="D1010" i="47" s="1"/>
  <c r="P861" i="43"/>
  <c r="D1009" i="47" s="1"/>
  <c r="P860" i="43"/>
  <c r="D1008" i="47" s="1"/>
  <c r="P859" i="43"/>
  <c r="D1007" i="47" s="1"/>
  <c r="P856" i="43"/>
  <c r="D1004" i="47" s="1"/>
  <c r="P853" i="43"/>
  <c r="D1001" i="47" s="1"/>
  <c r="P852" i="43"/>
  <c r="D1000" i="47" s="1"/>
  <c r="P851" i="43"/>
  <c r="D999" i="47" s="1"/>
  <c r="P850" i="43"/>
  <c r="D998" i="47" s="1"/>
  <c r="P849" i="43"/>
  <c r="D997" i="47" s="1"/>
  <c r="P846" i="43"/>
  <c r="D994" i="47" s="1"/>
  <c r="P842" i="43"/>
  <c r="D990" i="47" s="1"/>
  <c r="P841" i="43"/>
  <c r="D989" i="47" s="1"/>
  <c r="P840" i="43"/>
  <c r="D988" i="47" s="1"/>
  <c r="P839" i="43"/>
  <c r="D987" i="47" s="1"/>
  <c r="P836" i="43"/>
  <c r="D984" i="47" s="1"/>
  <c r="O835" i="43"/>
  <c r="N835"/>
  <c r="M835"/>
  <c r="L835"/>
  <c r="K835"/>
  <c r="J835"/>
  <c r="I835"/>
  <c r="H835"/>
  <c r="G835"/>
  <c r="F835"/>
  <c r="E835"/>
  <c r="D835"/>
  <c r="P831"/>
  <c r="D979" i="47" s="1"/>
  <c r="P830" i="43"/>
  <c r="D978" i="47" s="1"/>
  <c r="P829" i="43"/>
  <c r="D977" i="47" s="1"/>
  <c r="P828" i="43"/>
  <c r="D976" i="47" s="1"/>
  <c r="P825" i="43"/>
  <c r="D973" i="47" s="1"/>
  <c r="P821" i="43"/>
  <c r="D969" i="47" s="1"/>
  <c r="P820" i="43"/>
  <c r="D968" i="47" s="1"/>
  <c r="P819" i="43"/>
  <c r="D967" i="47" s="1"/>
  <c r="P818" i="43"/>
  <c r="D966" i="47" s="1"/>
  <c r="P815" i="43"/>
  <c r="D963" i="47" s="1"/>
  <c r="P811" i="43"/>
  <c r="D959" i="47" s="1"/>
  <c r="P810" i="43"/>
  <c r="D958" i="47" s="1"/>
  <c r="P809" i="43"/>
  <c r="D957" i="47" s="1"/>
  <c r="P808" i="43"/>
  <c r="D956" i="47" s="1"/>
  <c r="P805" i="43"/>
  <c r="D953" i="47" s="1"/>
  <c r="P801" i="43"/>
  <c r="D949" i="47" s="1"/>
  <c r="P800" i="43"/>
  <c r="D948" i="47" s="1"/>
  <c r="P799" i="43"/>
  <c r="D947" i="47" s="1"/>
  <c r="P798" i="43"/>
  <c r="D946" i="47" s="1"/>
  <c r="P795" i="43"/>
  <c r="D943" i="47" s="1"/>
  <c r="P791" i="43"/>
  <c r="D939" i="47" s="1"/>
  <c r="P790" i="43"/>
  <c r="D938" i="47" s="1"/>
  <c r="P789" i="43"/>
  <c r="D937" i="47" s="1"/>
  <c r="P788" i="43"/>
  <c r="D936" i="47" s="1"/>
  <c r="P785" i="43"/>
  <c r="D933" i="47" s="1"/>
  <c r="P781" i="43"/>
  <c r="D929" i="47" s="1"/>
  <c r="P780" i="43"/>
  <c r="D928" i="47" s="1"/>
  <c r="P779" i="43"/>
  <c r="D927" i="47" s="1"/>
  <c r="P778" i="43"/>
  <c r="D926" i="47" s="1"/>
  <c r="P775" i="43"/>
  <c r="D923" i="47" s="1"/>
  <c r="P771" i="43"/>
  <c r="D919" i="47" s="1"/>
  <c r="P770" i="43"/>
  <c r="D918" i="47" s="1"/>
  <c r="P769" i="43"/>
  <c r="D917" i="47" s="1"/>
  <c r="P768" i="43"/>
  <c r="D916" i="47" s="1"/>
  <c r="P765" i="43"/>
  <c r="D913" i="47" s="1"/>
  <c r="P761" i="43"/>
  <c r="D909" i="47" s="1"/>
  <c r="P760" i="43"/>
  <c r="D908" i="47" s="1"/>
  <c r="P759" i="43"/>
  <c r="D907" i="47" s="1"/>
  <c r="P758" i="43"/>
  <c r="D906" i="47" s="1"/>
  <c r="P755" i="43"/>
  <c r="D903" i="47" s="1"/>
  <c r="P752" i="43"/>
  <c r="D900" i="47" s="1"/>
  <c r="P751" i="43"/>
  <c r="D899" i="47" s="1"/>
  <c r="P750" i="43"/>
  <c r="D898" i="47" s="1"/>
  <c r="P749" i="43"/>
  <c r="D897" i="47" s="1"/>
  <c r="P748" i="43"/>
  <c r="D896" i="47" s="1"/>
  <c r="P745" i="43"/>
  <c r="D893" i="47" s="1"/>
  <c r="O744" i="43"/>
  <c r="N744"/>
  <c r="M744"/>
  <c r="L744"/>
  <c r="K744"/>
  <c r="J744"/>
  <c r="I744"/>
  <c r="H744"/>
  <c r="G744"/>
  <c r="F744"/>
  <c r="E744"/>
  <c r="D744"/>
  <c r="P739"/>
  <c r="D887" i="47" s="1"/>
  <c r="P738" i="43"/>
  <c r="D886" i="47" s="1"/>
  <c r="P737" i="43"/>
  <c r="D885" i="47" s="1"/>
  <c r="P736" i="43"/>
  <c r="D884" i="47" s="1"/>
  <c r="P733" i="43"/>
  <c r="D881" i="47" s="1"/>
  <c r="P729" i="43"/>
  <c r="D877" i="47" s="1"/>
  <c r="P728" i="43"/>
  <c r="D876" i="47" s="1"/>
  <c r="P727" i="43"/>
  <c r="D875" i="47" s="1"/>
  <c r="P726" i="43"/>
  <c r="D874" i="47" s="1"/>
  <c r="P723" i="43"/>
  <c r="D871" i="47" s="1"/>
  <c r="P720" i="43"/>
  <c r="D868" i="47" s="1"/>
  <c r="P719" i="43"/>
  <c r="D867" i="47" s="1"/>
  <c r="P718" i="43"/>
  <c r="D866" i="47" s="1"/>
  <c r="P717" i="43"/>
  <c r="D865" i="47" s="1"/>
  <c r="P716" i="43"/>
  <c r="D864" i="47" s="1"/>
  <c r="P713" i="43"/>
  <c r="D861" i="47" s="1"/>
  <c r="P710" i="43"/>
  <c r="D858" i="47" s="1"/>
  <c r="P709" i="43"/>
  <c r="D857" i="47" s="1"/>
  <c r="P708" i="43"/>
  <c r="D856" i="47" s="1"/>
  <c r="P707" i="43"/>
  <c r="D855" i="47" s="1"/>
  <c r="P706" i="43"/>
  <c r="D854" i="47" s="1"/>
  <c r="P703" i="43"/>
  <c r="D851" i="47" s="1"/>
  <c r="P699" i="43"/>
  <c r="D847" i="47" s="1"/>
  <c r="P698" i="43"/>
  <c r="D846" i="47" s="1"/>
  <c r="P697" i="43"/>
  <c r="D845" i="47" s="1"/>
  <c r="P696" i="43"/>
  <c r="D844" i="47" s="1"/>
  <c r="P693" i="43"/>
  <c r="D841" i="47" s="1"/>
  <c r="P689" i="43"/>
  <c r="D837" i="47" s="1"/>
  <c r="P688" i="43"/>
  <c r="D836" i="47" s="1"/>
  <c r="P687" i="43"/>
  <c r="D835" i="47" s="1"/>
  <c r="P686" i="43"/>
  <c r="D834" i="47" s="1"/>
  <c r="P683" i="43"/>
  <c r="D831" i="47" s="1"/>
  <c r="P679" i="43"/>
  <c r="D827" i="47" s="1"/>
  <c r="P678" i="43"/>
  <c r="D826" i="47" s="1"/>
  <c r="P677" i="43"/>
  <c r="D825" i="47" s="1"/>
  <c r="P676" i="43"/>
  <c r="D824" i="47" s="1"/>
  <c r="P673" i="43"/>
  <c r="D821" i="47" s="1"/>
  <c r="P669" i="43"/>
  <c r="D817" i="47" s="1"/>
  <c r="P668" i="43"/>
  <c r="D816" i="47" s="1"/>
  <c r="P667" i="43"/>
  <c r="D815" i="47" s="1"/>
  <c r="P666" i="43"/>
  <c r="D814" i="47" s="1"/>
  <c r="P663" i="43"/>
  <c r="D811" i="47" s="1"/>
  <c r="P659" i="43"/>
  <c r="D807" i="47" s="1"/>
  <c r="P658" i="43"/>
  <c r="D806" i="47" s="1"/>
  <c r="P657" i="43"/>
  <c r="D805" i="47" s="1"/>
  <c r="P656" i="43"/>
  <c r="D804" i="47" s="1"/>
  <c r="P653" i="43"/>
  <c r="D801" i="47" s="1"/>
  <c r="O652" i="43"/>
  <c r="N652"/>
  <c r="M652"/>
  <c r="L652"/>
  <c r="K652"/>
  <c r="J652"/>
  <c r="I652"/>
  <c r="H652"/>
  <c r="G652"/>
  <c r="F652"/>
  <c r="E652"/>
  <c r="D652"/>
  <c r="P651"/>
  <c r="D799" i="47" s="1"/>
  <c r="P650" i="43"/>
  <c r="D798" i="47" s="1"/>
  <c r="P649" i="43"/>
  <c r="D797" i="47" s="1"/>
  <c r="P648" i="43"/>
  <c r="D796" i="47" s="1"/>
  <c r="P647" i="43"/>
  <c r="D795" i="47" s="1"/>
  <c r="P646" i="43"/>
  <c r="D794" i="47" s="1"/>
  <c r="P645" i="43"/>
  <c r="D793" i="47" s="1"/>
  <c r="P642" i="43"/>
  <c r="D790" i="47" s="1"/>
  <c r="P641" i="43"/>
  <c r="D789" i="47" s="1"/>
  <c r="P640" i="43"/>
  <c r="D788" i="47" s="1"/>
  <c r="P639" i="43"/>
  <c r="D787" i="47" s="1"/>
  <c r="P638" i="43"/>
  <c r="D786" i="47" s="1"/>
  <c r="P637" i="43"/>
  <c r="D785" i="47" s="1"/>
  <c r="P636" i="43"/>
  <c r="D784" i="47" s="1"/>
  <c r="P635" i="43"/>
  <c r="D783" i="47" s="1"/>
  <c r="P632" i="43"/>
  <c r="D780" i="47" s="1"/>
  <c r="P628" i="43"/>
  <c r="D776" i="47" s="1"/>
  <c r="P627" i="43"/>
  <c r="D775" i="47" s="1"/>
  <c r="P626" i="43"/>
  <c r="D774" i="47" s="1"/>
  <c r="P625" i="43"/>
  <c r="D773" i="47" s="1"/>
  <c r="P622" i="43"/>
  <c r="D770" i="47" s="1"/>
  <c r="O621" i="43"/>
  <c r="N621"/>
  <c r="M621"/>
  <c r="L621"/>
  <c r="K621"/>
  <c r="J621"/>
  <c r="I621"/>
  <c r="H621"/>
  <c r="G621"/>
  <c r="F621"/>
  <c r="E621"/>
  <c r="D621"/>
  <c r="P617"/>
  <c r="D765" i="47" s="1"/>
  <c r="P616" i="43"/>
  <c r="D764" i="47" s="1"/>
  <c r="P615" i="43"/>
  <c r="D763" i="47" s="1"/>
  <c r="P614" i="43"/>
  <c r="D762" i="47" s="1"/>
  <c r="P611" i="43"/>
  <c r="D759" i="47" s="1"/>
  <c r="P607" i="43"/>
  <c r="D755" i="47" s="1"/>
  <c r="P606" i="43"/>
  <c r="D754" i="47" s="1"/>
  <c r="P605" i="43"/>
  <c r="D753" i="47" s="1"/>
  <c r="P604" i="43"/>
  <c r="D752" i="47" s="1"/>
  <c r="P601" i="43"/>
  <c r="D749" i="47" s="1"/>
  <c r="P597" i="43"/>
  <c r="D745" i="47" s="1"/>
  <c r="P596" i="43"/>
  <c r="D744" i="47" s="1"/>
  <c r="P595" i="43"/>
  <c r="D743" i="47" s="1"/>
  <c r="P594" i="43"/>
  <c r="D742" i="47" s="1"/>
  <c r="P591" i="43"/>
  <c r="D739" i="47" s="1"/>
  <c r="P590" i="43"/>
  <c r="D738" i="47" s="1"/>
  <c r="P589" i="43"/>
  <c r="D737" i="47" s="1"/>
  <c r="P588" i="43"/>
  <c r="D736" i="47" s="1"/>
  <c r="P587" i="43"/>
  <c r="D735" i="47" s="1"/>
  <c r="P586" i="43"/>
  <c r="D734" i="47" s="1"/>
  <c r="P585" i="43"/>
  <c r="D733" i="47" s="1"/>
  <c r="P584" i="43"/>
  <c r="D732" i="47" s="1"/>
  <c r="P581" i="43"/>
  <c r="D729" i="47" s="1"/>
  <c r="P577" i="43"/>
  <c r="D725" i="47" s="1"/>
  <c r="P576" i="43"/>
  <c r="D724" i="47" s="1"/>
  <c r="P575" i="43"/>
  <c r="D723" i="47" s="1"/>
  <c r="P574" i="43"/>
  <c r="D722" i="47" s="1"/>
  <c r="P571" i="43"/>
  <c r="D719" i="47" s="1"/>
  <c r="O570" i="43"/>
  <c r="N570"/>
  <c r="M570"/>
  <c r="L570"/>
  <c r="K570"/>
  <c r="J570"/>
  <c r="I570"/>
  <c r="H570"/>
  <c r="G570"/>
  <c r="F570"/>
  <c r="E570"/>
  <c r="D570"/>
  <c r="P566"/>
  <c r="D714" i="47" s="1"/>
  <c r="P565" i="43"/>
  <c r="D713" i="47" s="1"/>
  <c r="P564" i="43"/>
  <c r="D712" i="47" s="1"/>
  <c r="P563" i="43"/>
  <c r="D711" i="47" s="1"/>
  <c r="P560" i="43"/>
  <c r="D708" i="47" s="1"/>
  <c r="P557" i="43"/>
  <c r="D705" i="47" s="1"/>
  <c r="P556" i="43"/>
  <c r="D704" i="47" s="1"/>
  <c r="P555" i="43"/>
  <c r="D703" i="47" s="1"/>
  <c r="P554" i="43"/>
  <c r="D702" i="47" s="1"/>
  <c r="P553" i="43"/>
  <c r="D701" i="47" s="1"/>
  <c r="P550" i="43"/>
  <c r="D698" i="47" s="1"/>
  <c r="O549" i="43"/>
  <c r="N549"/>
  <c r="M549"/>
  <c r="L549"/>
  <c r="K549"/>
  <c r="J549"/>
  <c r="I549"/>
  <c r="H549"/>
  <c r="G549"/>
  <c r="F549"/>
  <c r="E549"/>
  <c r="D549"/>
  <c r="P545"/>
  <c r="D693" i="47" s="1"/>
  <c r="P544" i="43"/>
  <c r="D692" i="47" s="1"/>
  <c r="P543" i="43"/>
  <c r="D691" i="47" s="1"/>
  <c r="P542" i="43"/>
  <c r="D690" i="47" s="1"/>
  <c r="P539" i="43"/>
  <c r="D687" i="47" s="1"/>
  <c r="P535" i="43"/>
  <c r="D683" i="47" s="1"/>
  <c r="P534" i="43"/>
  <c r="D682" i="47" s="1"/>
  <c r="P533" i="43"/>
  <c r="D681" i="47" s="1"/>
  <c r="P532" i="43"/>
  <c r="D680" i="47" s="1"/>
  <c r="P529" i="43"/>
  <c r="D677" i="47" s="1"/>
  <c r="P528" i="43"/>
  <c r="D676" i="47" s="1"/>
  <c r="P527" i="43"/>
  <c r="D675" i="47" s="1"/>
  <c r="P526" i="43"/>
  <c r="D674" i="47" s="1"/>
  <c r="P525" i="43"/>
  <c r="D673" i="47" s="1"/>
  <c r="P524" i="43"/>
  <c r="D672" i="47" s="1"/>
  <c r="P523" i="43"/>
  <c r="D671" i="47" s="1"/>
  <c r="P522" i="43"/>
  <c r="D670" i="47" s="1"/>
  <c r="P519" i="43"/>
  <c r="D667" i="47" s="1"/>
  <c r="P515" i="43"/>
  <c r="D663" i="47" s="1"/>
  <c r="P514" i="43"/>
  <c r="D662" i="47" s="1"/>
  <c r="P513" i="43"/>
  <c r="D661" i="47" s="1"/>
  <c r="P512" i="43"/>
  <c r="D660" i="47" s="1"/>
  <c r="P509" i="43"/>
  <c r="D657" i="47" s="1"/>
  <c r="P508" i="43"/>
  <c r="D656" i="47" s="1"/>
  <c r="P507" i="43"/>
  <c r="D655" i="47" s="1"/>
  <c r="P506" i="43"/>
  <c r="D654" i="47" s="1"/>
  <c r="P505" i="43"/>
  <c r="D653" i="47" s="1"/>
  <c r="P504" i="43"/>
  <c r="D652" i="47" s="1"/>
  <c r="P503" i="43"/>
  <c r="D651" i="47" s="1"/>
  <c r="P502" i="43"/>
  <c r="D650" i="47" s="1"/>
  <c r="P499" i="43"/>
  <c r="D647" i="47" s="1"/>
  <c r="P495" i="43"/>
  <c r="D643" i="47" s="1"/>
  <c r="P494" i="43"/>
  <c r="D642" i="47" s="1"/>
  <c r="P493" i="43"/>
  <c r="D641" i="47" s="1"/>
  <c r="P492" i="43"/>
  <c r="D640" i="47" s="1"/>
  <c r="P489" i="43"/>
  <c r="D637" i="47" s="1"/>
  <c r="P485" i="43"/>
  <c r="D633" i="47" s="1"/>
  <c r="P484" i="43"/>
  <c r="D632" i="47" s="1"/>
  <c r="P483" i="43"/>
  <c r="D631" i="47" s="1"/>
  <c r="P482" i="43"/>
  <c r="D630" i="47" s="1"/>
  <c r="P479" i="43"/>
  <c r="D627" i="47" s="1"/>
  <c r="O478" i="43"/>
  <c r="N478"/>
  <c r="M478"/>
  <c r="L478"/>
  <c r="K478"/>
  <c r="J478"/>
  <c r="I478"/>
  <c r="H478"/>
  <c r="G478"/>
  <c r="F478"/>
  <c r="E478"/>
  <c r="D478"/>
  <c r="P477"/>
  <c r="D625" i="47" s="1"/>
  <c r="P476" i="43"/>
  <c r="D624" i="47" s="1"/>
  <c r="P475" i="43"/>
  <c r="D623" i="47" s="1"/>
  <c r="P474" i="43"/>
  <c r="D622" i="47" s="1"/>
  <c r="P473" i="43"/>
  <c r="D621" i="47" s="1"/>
  <c r="P472" i="43"/>
  <c r="D620" i="47" s="1"/>
  <c r="P471" i="43"/>
  <c r="D619" i="47" s="1"/>
  <c r="P468" i="43"/>
  <c r="D616" i="47" s="1"/>
  <c r="P467" i="43"/>
  <c r="D615" i="47" s="1"/>
  <c r="P466" i="43"/>
  <c r="D614" i="47" s="1"/>
  <c r="P465" i="43"/>
  <c r="D613" i="47" s="1"/>
  <c r="P464" i="43"/>
  <c r="D612" i="47" s="1"/>
  <c r="P463" i="43"/>
  <c r="D611" i="47" s="1"/>
  <c r="P462" i="43"/>
  <c r="D610" i="47" s="1"/>
  <c r="P461" i="43"/>
  <c r="D609" i="47" s="1"/>
  <c r="P458" i="43"/>
  <c r="D606" i="47" s="1"/>
  <c r="P457" i="43"/>
  <c r="D605" i="47" s="1"/>
  <c r="P456" i="43"/>
  <c r="D604" i="47" s="1"/>
  <c r="P455" i="43"/>
  <c r="D603" i="47" s="1"/>
  <c r="P454" i="43"/>
  <c r="D602" i="47" s="1"/>
  <c r="P453" i="43"/>
  <c r="D601" i="47" s="1"/>
  <c r="P452" i="43"/>
  <c r="D600" i="47" s="1"/>
  <c r="P451" i="43"/>
  <c r="D599" i="47" s="1"/>
  <c r="P448" i="43"/>
  <c r="D596" i="47" s="1"/>
  <c r="P447" i="43"/>
  <c r="D595" i="47" s="1"/>
  <c r="P446" i="43"/>
  <c r="D594" i="47" s="1"/>
  <c r="P445" i="43"/>
  <c r="D593" i="47" s="1"/>
  <c r="P444" i="43"/>
  <c r="D592" i="47" s="1"/>
  <c r="P443" i="43"/>
  <c r="D591" i="47" s="1"/>
  <c r="P442" i="43"/>
  <c r="D590" i="47" s="1"/>
  <c r="P441" i="43"/>
  <c r="D589" i="47" s="1"/>
  <c r="P438" i="43"/>
  <c r="D586" i="47" s="1"/>
  <c r="P437" i="43"/>
  <c r="D585" i="47" s="1"/>
  <c r="P436" i="43"/>
  <c r="D584" i="47" s="1"/>
  <c r="P435" i="43"/>
  <c r="D583" i="47" s="1"/>
  <c r="P434" i="43"/>
  <c r="D582" i="47" s="1"/>
  <c r="P433" i="43"/>
  <c r="D581" i="47" s="1"/>
  <c r="P432" i="43"/>
  <c r="D580" i="47" s="1"/>
  <c r="P431" i="43"/>
  <c r="D579" i="47" s="1"/>
  <c r="P428" i="43"/>
  <c r="D576" i="47" s="1"/>
  <c r="P427" i="43"/>
  <c r="D575" i="47" s="1"/>
  <c r="P426" i="43"/>
  <c r="D574" i="47" s="1"/>
  <c r="P425" i="43"/>
  <c r="D573" i="47" s="1"/>
  <c r="P424" i="43"/>
  <c r="D572" i="47" s="1"/>
  <c r="P423" i="43"/>
  <c r="D571" i="47" s="1"/>
  <c r="P422" i="43"/>
  <c r="D570" i="47" s="1"/>
  <c r="P421" i="43"/>
  <c r="D569" i="47" s="1"/>
  <c r="P418" i="43"/>
  <c r="D566" i="47" s="1"/>
  <c r="P417" i="43"/>
  <c r="D565" i="47" s="1"/>
  <c r="P416" i="43"/>
  <c r="D564" i="47" s="1"/>
  <c r="P415" i="43"/>
  <c r="D563" i="47" s="1"/>
  <c r="P414" i="43"/>
  <c r="D562" i="47" s="1"/>
  <c r="P413" i="43"/>
  <c r="D561" i="47" s="1"/>
  <c r="P412" i="43"/>
  <c r="D560" i="47" s="1"/>
  <c r="P411" i="43"/>
  <c r="D559" i="47" s="1"/>
  <c r="P408" i="43"/>
  <c r="D556" i="47" s="1"/>
  <c r="P407" i="43"/>
  <c r="D555" i="47" s="1"/>
  <c r="P406" i="43"/>
  <c r="D554" i="47" s="1"/>
  <c r="P405" i="43"/>
  <c r="D553" i="47" s="1"/>
  <c r="P404" i="43"/>
  <c r="D552" i="47" s="1"/>
  <c r="P403" i="43"/>
  <c r="D551" i="47" s="1"/>
  <c r="P402" i="43"/>
  <c r="D550" i="47" s="1"/>
  <c r="P401" i="43"/>
  <c r="D549" i="47" s="1"/>
  <c r="P398" i="43"/>
  <c r="D546" i="47" s="1"/>
  <c r="P397" i="43"/>
  <c r="D545" i="47" s="1"/>
  <c r="P396" i="43"/>
  <c r="D544" i="47" s="1"/>
  <c r="P395" i="43"/>
  <c r="D543" i="47" s="1"/>
  <c r="P394" i="43"/>
  <c r="D542" i="47" s="1"/>
  <c r="P393" i="43"/>
  <c r="D541" i="47" s="1"/>
  <c r="P392" i="43"/>
  <c r="D540" i="47" s="1"/>
  <c r="P391" i="43"/>
  <c r="D539" i="47" s="1"/>
  <c r="P388" i="43"/>
  <c r="D536" i="47" s="1"/>
  <c r="O387" i="43"/>
  <c r="N387"/>
  <c r="M387"/>
  <c r="L387"/>
  <c r="K387"/>
  <c r="J387"/>
  <c r="I387"/>
  <c r="H387"/>
  <c r="G387"/>
  <c r="F387"/>
  <c r="E387"/>
  <c r="D387"/>
  <c r="P386"/>
  <c r="D534" i="47" s="1"/>
  <c r="P385" i="43"/>
  <c r="D533" i="47" s="1"/>
  <c r="P384" i="43"/>
  <c r="D532" i="47" s="1"/>
  <c r="P383" i="43"/>
  <c r="D531" i="47" s="1"/>
  <c r="P382" i="43"/>
  <c r="D530" i="47" s="1"/>
  <c r="P381" i="43"/>
  <c r="D529" i="47" s="1"/>
  <c r="P380" i="43"/>
  <c r="D528" i="47" s="1"/>
  <c r="P379" i="43"/>
  <c r="D527" i="47" s="1"/>
  <c r="P378" i="43"/>
  <c r="D526" i="47" s="1"/>
  <c r="O377" i="43"/>
  <c r="N377"/>
  <c r="M377"/>
  <c r="L377"/>
  <c r="K377"/>
  <c r="J377"/>
  <c r="I377"/>
  <c r="H377"/>
  <c r="G377"/>
  <c r="F377"/>
  <c r="E377"/>
  <c r="D377"/>
  <c r="P373"/>
  <c r="D521" i="47" s="1"/>
  <c r="P372" i="43"/>
  <c r="D520" i="47" s="1"/>
  <c r="P371" i="43"/>
  <c r="D519" i="47" s="1"/>
  <c r="P370" i="43"/>
  <c r="D518" i="47" s="1"/>
  <c r="P367" i="43"/>
  <c r="D515" i="47" s="1"/>
  <c r="P363" i="43"/>
  <c r="D511" i="47" s="1"/>
  <c r="P362" i="43"/>
  <c r="D510" i="47" s="1"/>
  <c r="P361" i="43"/>
  <c r="D509" i="47" s="1"/>
  <c r="P360" i="43"/>
  <c r="D508" i="47" s="1"/>
  <c r="P357" i="43"/>
  <c r="D505" i="47" s="1"/>
  <c r="P354" i="43"/>
  <c r="D502" i="47" s="1"/>
  <c r="P353" i="43"/>
  <c r="D501" i="47" s="1"/>
  <c r="P352" i="43"/>
  <c r="D500" i="47" s="1"/>
  <c r="P351" i="43"/>
  <c r="D499" i="47" s="1"/>
  <c r="P350" i="43"/>
  <c r="D498" i="47" s="1"/>
  <c r="P347" i="43"/>
  <c r="D495" i="47" s="1"/>
  <c r="O346" i="43"/>
  <c r="N346"/>
  <c r="M346"/>
  <c r="L346"/>
  <c r="K346"/>
  <c r="J346"/>
  <c r="I346"/>
  <c r="H346"/>
  <c r="G346"/>
  <c r="F346"/>
  <c r="E346"/>
  <c r="D346"/>
  <c r="P342"/>
  <c r="D490" i="47" s="1"/>
  <c r="P341" i="43"/>
  <c r="D489" i="47" s="1"/>
  <c r="P340" i="43"/>
  <c r="D488" i="47" s="1"/>
  <c r="P339" i="43"/>
  <c r="D487" i="47" s="1"/>
  <c r="P336" i="43"/>
  <c r="D484" i="47" s="1"/>
  <c r="P332" i="43"/>
  <c r="D480" i="47" s="1"/>
  <c r="P331" i="43"/>
  <c r="D479" i="47" s="1"/>
  <c r="P330" i="43"/>
  <c r="D478" i="47" s="1"/>
  <c r="P329" i="43"/>
  <c r="D477" i="47" s="1"/>
  <c r="P326" i="43"/>
  <c r="D474" i="47" s="1"/>
  <c r="P322" i="43"/>
  <c r="D470" i="47" s="1"/>
  <c r="P321" i="43"/>
  <c r="D469" i="47" s="1"/>
  <c r="P320" i="43"/>
  <c r="D468" i="47" s="1"/>
  <c r="P319" i="43"/>
  <c r="D467" i="47" s="1"/>
  <c r="P316" i="43"/>
  <c r="D464" i="47" s="1"/>
  <c r="P312" i="43"/>
  <c r="D460" i="47" s="1"/>
  <c r="P311" i="43"/>
  <c r="D459" i="47" s="1"/>
  <c r="P310" i="43"/>
  <c r="D458" i="47" s="1"/>
  <c r="P309" i="43"/>
  <c r="D457" i="47" s="1"/>
  <c r="P306" i="43"/>
  <c r="D454" i="47" s="1"/>
  <c r="P302" i="43"/>
  <c r="D450" i="47" s="1"/>
  <c r="P301" i="43"/>
  <c r="D449" i="47" s="1"/>
  <c r="P300" i="43"/>
  <c r="D448" i="47" s="1"/>
  <c r="P299" i="43"/>
  <c r="D447" i="47" s="1"/>
  <c r="P296" i="43"/>
  <c r="D444" i="47" s="1"/>
  <c r="P292" i="43"/>
  <c r="D440" i="47" s="1"/>
  <c r="P291" i="43"/>
  <c r="D439" i="47" s="1"/>
  <c r="P290" i="43"/>
  <c r="D438" i="47" s="1"/>
  <c r="P289" i="43"/>
  <c r="D437" i="47" s="1"/>
  <c r="P286" i="43"/>
  <c r="D434" i="47" s="1"/>
  <c r="P282" i="43"/>
  <c r="D430" i="47" s="1"/>
  <c r="P281" i="43"/>
  <c r="D429" i="47" s="1"/>
  <c r="P280" i="43"/>
  <c r="D428" i="47" s="1"/>
  <c r="P279" i="43"/>
  <c r="D427" i="47" s="1"/>
  <c r="P276" i="43"/>
  <c r="D424" i="47" s="1"/>
  <c r="P272" i="43"/>
  <c r="D420" i="47" s="1"/>
  <c r="P271" i="43"/>
  <c r="D419" i="47" s="1"/>
  <c r="P270" i="43"/>
  <c r="D418" i="47" s="1"/>
  <c r="P269" i="43"/>
  <c r="D417" i="47" s="1"/>
  <c r="P266" i="43"/>
  <c r="D414" i="47" s="1"/>
  <c r="O265" i="43"/>
  <c r="N265"/>
  <c r="M265"/>
  <c r="L265"/>
  <c r="K265"/>
  <c r="J265"/>
  <c r="I265"/>
  <c r="H265"/>
  <c r="G265"/>
  <c r="F265"/>
  <c r="E265"/>
  <c r="D265"/>
  <c r="P260"/>
  <c r="D408" i="47" s="1"/>
  <c r="P259" i="43"/>
  <c r="D407" i="47" s="1"/>
  <c r="P258" i="43"/>
  <c r="D406" i="47" s="1"/>
  <c r="P257" i="43"/>
  <c r="D405" i="47" s="1"/>
  <c r="P254" i="43"/>
  <c r="D402" i="47" s="1"/>
  <c r="P250" i="43"/>
  <c r="D398" i="47" s="1"/>
  <c r="P249" i="43"/>
  <c r="D397" i="47" s="1"/>
  <c r="P248" i="43"/>
  <c r="D396" i="47" s="1"/>
  <c r="P247" i="43"/>
  <c r="D395" i="47" s="1"/>
  <c r="P244" i="43"/>
  <c r="D392" i="47" s="1"/>
  <c r="O243" i="43"/>
  <c r="N243"/>
  <c r="M243"/>
  <c r="L243"/>
  <c r="K243"/>
  <c r="J243"/>
  <c r="I243"/>
  <c r="H243"/>
  <c r="G243"/>
  <c r="F243"/>
  <c r="E243"/>
  <c r="D243"/>
  <c r="P240"/>
  <c r="D388" i="47" s="1"/>
  <c r="P239" i="43"/>
  <c r="D387" i="47" s="1"/>
  <c r="P238" i="43"/>
  <c r="D386" i="47" s="1"/>
  <c r="P237" i="43"/>
  <c r="D385" i="47" s="1"/>
  <c r="P236" i="43"/>
  <c r="D384" i="47" s="1"/>
  <c r="P233" i="43"/>
  <c r="D381" i="47" s="1"/>
  <c r="O232" i="43"/>
  <c r="N232"/>
  <c r="M232"/>
  <c r="L232"/>
  <c r="K232"/>
  <c r="J232"/>
  <c r="I232"/>
  <c r="H232"/>
  <c r="G232"/>
  <c r="F232"/>
  <c r="E232"/>
  <c r="D232"/>
  <c r="P228"/>
  <c r="D376" i="47" s="1"/>
  <c r="P227" i="43"/>
  <c r="D375" i="47" s="1"/>
  <c r="P226" i="43"/>
  <c r="D374" i="47" s="1"/>
  <c r="P225" i="43"/>
  <c r="D373" i="47" s="1"/>
  <c r="P222" i="43"/>
  <c r="D370" i="47" s="1"/>
  <c r="P218" i="43"/>
  <c r="D366" i="47" s="1"/>
  <c r="P217" i="43"/>
  <c r="D365" i="47" s="1"/>
  <c r="P216" i="43"/>
  <c r="D364" i="47" s="1"/>
  <c r="P215" i="43"/>
  <c r="D363" i="47" s="1"/>
  <c r="P212" i="43"/>
  <c r="D360" i="47" s="1"/>
  <c r="P209" i="43"/>
  <c r="D357" i="47" s="1"/>
  <c r="P208" i="43"/>
  <c r="D356" i="47" s="1"/>
  <c r="P207" i="43"/>
  <c r="D355" i="47" s="1"/>
  <c r="P206" i="43"/>
  <c r="D354" i="47" s="1"/>
  <c r="P205" i="43"/>
  <c r="D353" i="47" s="1"/>
  <c r="P202" i="43"/>
  <c r="D350" i="47" s="1"/>
  <c r="P198" i="43"/>
  <c r="D346" i="47" s="1"/>
  <c r="P197" i="43"/>
  <c r="D345" i="47" s="1"/>
  <c r="P196" i="43"/>
  <c r="D344" i="47" s="1"/>
  <c r="P195" i="43"/>
  <c r="D343" i="47" s="1"/>
  <c r="P192" i="43"/>
  <c r="D340" i="47" s="1"/>
  <c r="P191" i="43"/>
  <c r="D339" i="47" s="1"/>
  <c r="P188" i="43"/>
  <c r="D336" i="47" s="1"/>
  <c r="P187" i="43"/>
  <c r="D335" i="47" s="1"/>
  <c r="P186" i="43"/>
  <c r="D334" i="47" s="1"/>
  <c r="P185" i="43"/>
  <c r="D333" i="47" s="1"/>
  <c r="P182" i="43"/>
  <c r="D330" i="47" s="1"/>
  <c r="P179" i="43"/>
  <c r="D327" i="47" s="1"/>
  <c r="P178" i="43"/>
  <c r="D326" i="47" s="1"/>
  <c r="P177" i="43"/>
  <c r="D325" i="47" s="1"/>
  <c r="P176" i="43"/>
  <c r="D324" i="47" s="1"/>
  <c r="P175" i="43"/>
  <c r="D323" i="47" s="1"/>
  <c r="P172" i="43"/>
  <c r="D320" i="47" s="1"/>
  <c r="O171" i="43"/>
  <c r="N171"/>
  <c r="M171"/>
  <c r="L171"/>
  <c r="K171"/>
  <c r="J171"/>
  <c r="I171"/>
  <c r="H171"/>
  <c r="G171"/>
  <c r="F171"/>
  <c r="E171"/>
  <c r="D171"/>
  <c r="P167"/>
  <c r="D315" i="47" s="1"/>
  <c r="P166" i="43"/>
  <c r="D314" i="47" s="1"/>
  <c r="P165" i="43"/>
  <c r="D313" i="47" s="1"/>
  <c r="P164" i="43"/>
  <c r="D312" i="47" s="1"/>
  <c r="P161" i="43"/>
  <c r="D309" i="47" s="1"/>
  <c r="P157" i="43"/>
  <c r="D305" i="47" s="1"/>
  <c r="P156" i="43"/>
  <c r="D304" i="47" s="1"/>
  <c r="P155" i="43"/>
  <c r="D303" i="47" s="1"/>
  <c r="P154" i="43"/>
  <c r="D302" i="47" s="1"/>
  <c r="P151" i="43"/>
  <c r="D299" i="47" s="1"/>
  <c r="P147" i="43"/>
  <c r="D295" i="47" s="1"/>
  <c r="P146" i="43"/>
  <c r="D294" i="47" s="1"/>
  <c r="P145" i="43"/>
  <c r="D293" i="47" s="1"/>
  <c r="P144" i="43"/>
  <c r="D292" i="47" s="1"/>
  <c r="P141" i="43"/>
  <c r="D289" i="47" s="1"/>
  <c r="P137" i="43"/>
  <c r="D285" i="47" s="1"/>
  <c r="P136" i="43"/>
  <c r="D284" i="47" s="1"/>
  <c r="P135" i="43"/>
  <c r="D283" i="47" s="1"/>
  <c r="P134" i="43"/>
  <c r="D282" i="47" s="1"/>
  <c r="P131" i="43"/>
  <c r="D279" i="47" s="1"/>
  <c r="O130" i="43"/>
  <c r="N130"/>
  <c r="M130"/>
  <c r="L130"/>
  <c r="K130"/>
  <c r="J130"/>
  <c r="I130"/>
  <c r="H130"/>
  <c r="G130"/>
  <c r="F130"/>
  <c r="E130"/>
  <c r="D130"/>
  <c r="P126"/>
  <c r="D274" i="47" s="1"/>
  <c r="P125" i="43"/>
  <c r="D273" i="47" s="1"/>
  <c r="P124" i="43"/>
  <c r="D272" i="47" s="1"/>
  <c r="P123" i="43"/>
  <c r="D271" i="47" s="1"/>
  <c r="P120" i="43"/>
  <c r="D268" i="47" s="1"/>
  <c r="P116" i="43"/>
  <c r="D264" i="47" s="1"/>
  <c r="P115" i="43"/>
  <c r="D263" i="47" s="1"/>
  <c r="P114" i="43"/>
  <c r="D262" i="47" s="1"/>
  <c r="P113" i="43"/>
  <c r="D261" i="47" s="1"/>
  <c r="P110" i="43"/>
  <c r="D258" i="47" s="1"/>
  <c r="P109" i="43"/>
  <c r="D257" i="47" s="1"/>
  <c r="P108" i="43"/>
  <c r="D256" i="47" s="1"/>
  <c r="P105" i="43"/>
  <c r="D253" i="47" s="1"/>
  <c r="P104" i="43"/>
  <c r="D252" i="47" s="1"/>
  <c r="P103" i="43"/>
  <c r="D251" i="47" s="1"/>
  <c r="P102" i="43"/>
  <c r="D250" i="47" s="1"/>
  <c r="P101" i="43"/>
  <c r="D249" i="47" s="1"/>
  <c r="P98" i="43"/>
  <c r="D246" i="47" s="1"/>
  <c r="P95" i="43"/>
  <c r="D243" i="47" s="1"/>
  <c r="P94" i="43"/>
  <c r="D242" i="47" s="1"/>
  <c r="P93" i="43"/>
  <c r="D241" i="47" s="1"/>
  <c r="P92" i="43"/>
  <c r="D240" i="47" s="1"/>
  <c r="P91" i="43"/>
  <c r="D239" i="47" s="1"/>
  <c r="P88" i="43"/>
  <c r="D236" i="47" s="1"/>
  <c r="P85" i="43"/>
  <c r="D233" i="47" s="1"/>
  <c r="P84" i="43"/>
  <c r="D232" i="47" s="1"/>
  <c r="P83" i="43"/>
  <c r="D231" i="47" s="1"/>
  <c r="P82" i="43"/>
  <c r="D230" i="47" s="1"/>
  <c r="P81" i="43"/>
  <c r="D229" i="47" s="1"/>
  <c r="P78" i="43"/>
  <c r="D226" i="47" s="1"/>
  <c r="P74" i="43"/>
  <c r="D222" i="47" s="1"/>
  <c r="P73" i="43"/>
  <c r="D221" i="47" s="1"/>
  <c r="P72" i="43"/>
  <c r="D220" i="47" s="1"/>
  <c r="P71" i="43"/>
  <c r="D219" i="47" s="1"/>
  <c r="P68" i="43"/>
  <c r="D216" i="47" s="1"/>
  <c r="O67" i="43"/>
  <c r="N67"/>
  <c r="M67"/>
  <c r="L67"/>
  <c r="K67"/>
  <c r="J67"/>
  <c r="I67"/>
  <c r="H67"/>
  <c r="G67"/>
  <c r="F67"/>
  <c r="E67"/>
  <c r="D67"/>
  <c r="P66"/>
  <c r="D214" i="47" s="1"/>
  <c r="P62" i="43"/>
  <c r="D210" i="47" s="1"/>
  <c r="P61" i="43"/>
  <c r="D209" i="47" s="1"/>
  <c r="P60" i="43"/>
  <c r="D208" i="47" s="1"/>
  <c r="P59" i="43"/>
  <c r="D207" i="47" s="1"/>
  <c r="P56" i="43"/>
  <c r="D204" i="47" s="1"/>
  <c r="P55" i="43"/>
  <c r="D203" i="47" s="1"/>
  <c r="P54" i="43"/>
  <c r="D202" i="47" s="1"/>
  <c r="P53" i="43"/>
  <c r="D201" i="47" s="1"/>
  <c r="P52" i="43"/>
  <c r="D200" i="47" s="1"/>
  <c r="P51" i="43"/>
  <c r="D199" i="47" s="1"/>
  <c r="P50" i="43"/>
  <c r="D198" i="47" s="1"/>
  <c r="P49" i="43"/>
  <c r="D197" i="47" s="1"/>
  <c r="P46" i="43"/>
  <c r="D194" i="47" s="1"/>
  <c r="P42" i="43"/>
  <c r="D190" i="47" s="1"/>
  <c r="P41" i="43"/>
  <c r="D189" i="47" s="1"/>
  <c r="P40" i="43"/>
  <c r="D188" i="47" s="1"/>
  <c r="P39" i="43"/>
  <c r="D187" i="47" s="1"/>
  <c r="P36" i="43"/>
  <c r="D184" i="47" s="1"/>
  <c r="O35" i="43"/>
  <c r="N35"/>
  <c r="M35"/>
  <c r="L35"/>
  <c r="K35"/>
  <c r="J35"/>
  <c r="I35"/>
  <c r="H35"/>
  <c r="G35"/>
  <c r="F35"/>
  <c r="E35"/>
  <c r="D35"/>
  <c r="P31"/>
  <c r="P30"/>
  <c r="P29"/>
  <c r="P25"/>
  <c r="D173" i="47" s="1"/>
  <c r="P22" i="43"/>
  <c r="P21"/>
  <c r="P20"/>
  <c r="P19"/>
  <c r="P18"/>
  <c r="P15"/>
  <c r="P14"/>
  <c r="D162" i="47" s="1"/>
  <c r="P10" i="43"/>
  <c r="P9"/>
  <c r="P8"/>
  <c r="P4"/>
  <c r="O3"/>
  <c r="N3"/>
  <c r="M3"/>
  <c r="L3"/>
  <c r="K3"/>
  <c r="J3"/>
  <c r="I3"/>
  <c r="H3"/>
  <c r="G3"/>
  <c r="F3"/>
  <c r="E3"/>
  <c r="D3"/>
  <c r="G5" i="36" l="1"/>
  <c r="D156" i="47"/>
  <c r="I5" i="36"/>
  <c r="D158" i="47"/>
  <c r="C7" i="36"/>
  <c r="D163" i="47"/>
  <c r="G7" i="36"/>
  <c r="D167" i="47"/>
  <c r="I7" i="36"/>
  <c r="D169" i="47"/>
  <c r="H8" i="36"/>
  <c r="D178" i="47"/>
  <c r="C5" i="36"/>
  <c r="D152" i="47"/>
  <c r="H5" i="36"/>
  <c r="D157" i="47"/>
  <c r="F7" i="36"/>
  <c r="D166" i="47"/>
  <c r="H7" i="36"/>
  <c r="D168" i="47"/>
  <c r="J7" i="36"/>
  <c r="D170" i="47"/>
  <c r="G8" i="36"/>
  <c r="D177" i="47"/>
  <c r="I8" i="36"/>
  <c r="D179" i="47"/>
  <c r="J2360" i="43"/>
  <c r="L348" i="36"/>
  <c r="H346"/>
  <c r="H347"/>
  <c r="H348"/>
  <c r="H349"/>
  <c r="H350"/>
  <c r="H351"/>
  <c r="L353"/>
  <c r="I357"/>
  <c r="I358"/>
  <c r="I359"/>
  <c r="I360"/>
  <c r="I361"/>
  <c r="C363"/>
  <c r="K366"/>
  <c r="I369"/>
  <c r="H371"/>
  <c r="L373"/>
  <c r="L374"/>
  <c r="H376"/>
  <c r="H377"/>
  <c r="H378"/>
  <c r="F386"/>
  <c r="H394"/>
  <c r="G395"/>
  <c r="F396"/>
  <c r="J399"/>
  <c r="F401"/>
  <c r="G408"/>
  <c r="I409"/>
  <c r="I420"/>
  <c r="F423"/>
  <c r="F428"/>
  <c r="I347"/>
  <c r="J358"/>
  <c r="I377"/>
  <c r="G386"/>
  <c r="H395"/>
  <c r="C400"/>
  <c r="C417"/>
  <c r="G428"/>
  <c r="J346"/>
  <c r="J347"/>
  <c r="J348"/>
  <c r="J349"/>
  <c r="J350"/>
  <c r="J351"/>
  <c r="F353"/>
  <c r="K357"/>
  <c r="K358"/>
  <c r="K359"/>
  <c r="K360"/>
  <c r="K361"/>
  <c r="G363"/>
  <c r="C366"/>
  <c r="K369"/>
  <c r="J371"/>
  <c r="F373"/>
  <c r="F374"/>
  <c r="J376"/>
  <c r="J377"/>
  <c r="J378"/>
  <c r="H386"/>
  <c r="J394"/>
  <c r="I395"/>
  <c r="H396"/>
  <c r="F400"/>
  <c r="H401"/>
  <c r="I408"/>
  <c r="C410"/>
  <c r="F417"/>
  <c r="H423"/>
  <c r="H428"/>
  <c r="I350"/>
  <c r="C353"/>
  <c r="J360"/>
  <c r="F363"/>
  <c r="I371"/>
  <c r="G423"/>
  <c r="K346"/>
  <c r="K347"/>
  <c r="K348"/>
  <c r="K349"/>
  <c r="K350"/>
  <c r="K351"/>
  <c r="G353"/>
  <c r="L357"/>
  <c r="L358"/>
  <c r="L359"/>
  <c r="L360"/>
  <c r="L361"/>
  <c r="H363"/>
  <c r="F366"/>
  <c r="L369"/>
  <c r="K371"/>
  <c r="G373"/>
  <c r="G374"/>
  <c r="K376"/>
  <c r="K377"/>
  <c r="K378"/>
  <c r="I386"/>
  <c r="K394"/>
  <c r="J395"/>
  <c r="I396"/>
  <c r="C399"/>
  <c r="G400"/>
  <c r="I401"/>
  <c r="J408"/>
  <c r="F410"/>
  <c r="G417"/>
  <c r="I423"/>
  <c r="I428"/>
  <c r="I348"/>
  <c r="J359"/>
  <c r="J361"/>
  <c r="L366"/>
  <c r="C373"/>
  <c r="I376"/>
  <c r="I378"/>
  <c r="G396"/>
  <c r="H408"/>
  <c r="J420"/>
  <c r="L346"/>
  <c r="L347"/>
  <c r="L349"/>
  <c r="L350"/>
  <c r="L351"/>
  <c r="H353"/>
  <c r="C357"/>
  <c r="C358"/>
  <c r="C359"/>
  <c r="C360"/>
  <c r="C361"/>
  <c r="I363"/>
  <c r="G366"/>
  <c r="C369"/>
  <c r="L371"/>
  <c r="H373"/>
  <c r="H374"/>
  <c r="L376"/>
  <c r="L377"/>
  <c r="L378"/>
  <c r="J386"/>
  <c r="C394"/>
  <c r="L394"/>
  <c r="K395"/>
  <c r="J396"/>
  <c r="F399"/>
  <c r="H400"/>
  <c r="J401"/>
  <c r="C409"/>
  <c r="G410"/>
  <c r="H417"/>
  <c r="C420"/>
  <c r="J423"/>
  <c r="J428"/>
  <c r="I346"/>
  <c r="I349"/>
  <c r="I351"/>
  <c r="J357"/>
  <c r="J369"/>
  <c r="C374"/>
  <c r="I394"/>
  <c r="G401"/>
  <c r="J409"/>
  <c r="C346"/>
  <c r="C347"/>
  <c r="C348"/>
  <c r="C349"/>
  <c r="C350"/>
  <c r="C351"/>
  <c r="I353"/>
  <c r="F357"/>
  <c r="F358"/>
  <c r="F359"/>
  <c r="F360"/>
  <c r="F361"/>
  <c r="J363"/>
  <c r="H366"/>
  <c r="F369"/>
  <c r="C371"/>
  <c r="I373"/>
  <c r="I374"/>
  <c r="C376"/>
  <c r="C377"/>
  <c r="C378"/>
  <c r="K386"/>
  <c r="D394"/>
  <c r="C395"/>
  <c r="L395"/>
  <c r="K396"/>
  <c r="G399"/>
  <c r="I400"/>
  <c r="F409"/>
  <c r="H410"/>
  <c r="I417"/>
  <c r="F420"/>
  <c r="F346"/>
  <c r="F347"/>
  <c r="F348"/>
  <c r="F349"/>
  <c r="F350"/>
  <c r="F351"/>
  <c r="J353"/>
  <c r="G357"/>
  <c r="G358"/>
  <c r="G359"/>
  <c r="G360"/>
  <c r="G361"/>
  <c r="K363"/>
  <c r="I366"/>
  <c r="G369"/>
  <c r="F371"/>
  <c r="J373"/>
  <c r="J374"/>
  <c r="F376"/>
  <c r="F377"/>
  <c r="F378"/>
  <c r="C386"/>
  <c r="L386"/>
  <c r="F394"/>
  <c r="D395"/>
  <c r="C396"/>
  <c r="L396"/>
  <c r="H399"/>
  <c r="J400"/>
  <c r="C408"/>
  <c r="G409"/>
  <c r="I410"/>
  <c r="J417"/>
  <c r="G420"/>
  <c r="G346"/>
  <c r="G347"/>
  <c r="G348"/>
  <c r="G349"/>
  <c r="G350"/>
  <c r="G351"/>
  <c r="K353"/>
  <c r="H357"/>
  <c r="H358"/>
  <c r="H359"/>
  <c r="H360"/>
  <c r="H361"/>
  <c r="L363"/>
  <c r="J366"/>
  <c r="H369"/>
  <c r="G371"/>
  <c r="K373"/>
  <c r="K374"/>
  <c r="G376"/>
  <c r="G377"/>
  <c r="G378"/>
  <c r="D386"/>
  <c r="G394"/>
  <c r="F395"/>
  <c r="D396"/>
  <c r="I399"/>
  <c r="C401"/>
  <c r="F408"/>
  <c r="H409"/>
  <c r="J410"/>
  <c r="H420"/>
  <c r="C423"/>
  <c r="C428"/>
  <c r="G17"/>
  <c r="I26"/>
  <c r="C47"/>
  <c r="J51"/>
  <c r="I65"/>
  <c r="I72"/>
  <c r="F79"/>
  <c r="I99"/>
  <c r="C110"/>
  <c r="I122"/>
  <c r="G127"/>
  <c r="H133"/>
  <c r="C138"/>
  <c r="F142"/>
  <c r="I148"/>
  <c r="F153"/>
  <c r="I159"/>
  <c r="C168"/>
  <c r="G179"/>
  <c r="G188"/>
  <c r="G208"/>
  <c r="G212"/>
  <c r="F216"/>
  <c r="J218"/>
  <c r="J222"/>
  <c r="F242"/>
  <c r="I248"/>
  <c r="F256"/>
  <c r="G261"/>
  <c r="I279"/>
  <c r="D283"/>
  <c r="L289"/>
  <c r="H298"/>
  <c r="J301"/>
  <c r="L307"/>
  <c r="D325"/>
  <c r="G10"/>
  <c r="J11"/>
  <c r="H15"/>
  <c r="G18"/>
  <c r="I24"/>
  <c r="G26"/>
  <c r="C31"/>
  <c r="C34"/>
  <c r="C39"/>
  <c r="H10"/>
  <c r="K11"/>
  <c r="I15"/>
  <c r="F17"/>
  <c r="H18"/>
  <c r="H21"/>
  <c r="C25"/>
  <c r="H26"/>
  <c r="J29"/>
  <c r="F31"/>
  <c r="I32"/>
  <c r="F34"/>
  <c r="C36"/>
  <c r="F39"/>
  <c r="C42"/>
  <c r="H43"/>
  <c r="F45"/>
  <c r="I46"/>
  <c r="G48"/>
  <c r="I51"/>
  <c r="F53"/>
  <c r="H65"/>
  <c r="H66"/>
  <c r="H67"/>
  <c r="H68"/>
  <c r="H69"/>
  <c r="H70"/>
  <c r="H71"/>
  <c r="H72"/>
  <c r="H73"/>
  <c r="G76"/>
  <c r="J77"/>
  <c r="C79"/>
  <c r="C80"/>
  <c r="H81"/>
  <c r="G83"/>
  <c r="I84"/>
  <c r="H86"/>
  <c r="K87"/>
  <c r="F89"/>
  <c r="I90"/>
  <c r="H92"/>
  <c r="K93"/>
  <c r="K94"/>
  <c r="G96"/>
  <c r="C98"/>
  <c r="H99"/>
  <c r="F101"/>
  <c r="H102"/>
  <c r="C104"/>
  <c r="F108"/>
  <c r="I109"/>
  <c r="G111"/>
  <c r="C113"/>
  <c r="H114"/>
  <c r="C118"/>
  <c r="G119"/>
  <c r="C121"/>
  <c r="H122"/>
  <c r="C124"/>
  <c r="G125"/>
  <c r="F127"/>
  <c r="I128"/>
  <c r="F130"/>
  <c r="I131"/>
  <c r="G133"/>
  <c r="C135"/>
  <c r="L137"/>
  <c r="G139"/>
  <c r="G140"/>
  <c r="C142"/>
  <c r="H143"/>
  <c r="F145"/>
  <c r="C147"/>
  <c r="H148"/>
  <c r="F150"/>
  <c r="I151"/>
  <c r="C153"/>
  <c r="H154"/>
  <c r="C158"/>
  <c r="H159"/>
  <c r="F161"/>
  <c r="I162"/>
  <c r="F166"/>
  <c r="I167"/>
  <c r="G169"/>
  <c r="C171"/>
  <c r="H172"/>
  <c r="C176"/>
  <c r="H177"/>
  <c r="F179"/>
  <c r="C181"/>
  <c r="H182"/>
  <c r="F184"/>
  <c r="I185"/>
  <c r="F188"/>
  <c r="I189"/>
  <c r="F198"/>
  <c r="F208"/>
  <c r="F209"/>
  <c r="F210"/>
  <c r="F211"/>
  <c r="F212"/>
  <c r="F213"/>
  <c r="F214"/>
  <c r="C216"/>
  <c r="I218"/>
  <c r="I219"/>
  <c r="I220"/>
  <c r="I221"/>
  <c r="I222"/>
  <c r="I223"/>
  <c r="I224"/>
  <c r="I225"/>
  <c r="C227"/>
  <c r="H228"/>
  <c r="C242"/>
  <c r="H243"/>
  <c r="F245"/>
  <c r="C247"/>
  <c r="H248"/>
  <c r="I252"/>
  <c r="H253"/>
  <c r="G254"/>
  <c r="F255"/>
  <c r="D256"/>
  <c r="C257"/>
  <c r="L257"/>
  <c r="G259"/>
  <c r="F260"/>
  <c r="D261"/>
  <c r="D262"/>
  <c r="H264"/>
  <c r="G265"/>
  <c r="J267"/>
  <c r="I268"/>
  <c r="H269"/>
  <c r="G270"/>
  <c r="F271"/>
  <c r="D272"/>
  <c r="H274"/>
  <c r="K276"/>
  <c r="J277"/>
  <c r="I278"/>
  <c r="H279"/>
  <c r="G280"/>
  <c r="F281"/>
  <c r="D282"/>
  <c r="C283"/>
  <c r="L283"/>
  <c r="G285"/>
  <c r="F286"/>
  <c r="D287"/>
  <c r="C288"/>
  <c r="L288"/>
  <c r="K289"/>
  <c r="J290"/>
  <c r="I291"/>
  <c r="H292"/>
  <c r="G293"/>
  <c r="J295"/>
  <c r="I296"/>
  <c r="H297"/>
  <c r="G298"/>
  <c r="J300"/>
  <c r="I301"/>
  <c r="H302"/>
  <c r="G303"/>
  <c r="F304"/>
  <c r="D305"/>
  <c r="C306"/>
  <c r="L306"/>
  <c r="K307"/>
  <c r="J308"/>
  <c r="D311"/>
  <c r="C312"/>
  <c r="L312"/>
  <c r="K313"/>
  <c r="J314"/>
  <c r="I315"/>
  <c r="H316"/>
  <c r="G317"/>
  <c r="F318"/>
  <c r="I320"/>
  <c r="H321"/>
  <c r="G322"/>
  <c r="F323"/>
  <c r="D324"/>
  <c r="C325"/>
  <c r="L325"/>
  <c r="K326"/>
  <c r="J327"/>
  <c r="D329"/>
  <c r="C330"/>
  <c r="L330"/>
  <c r="G333"/>
  <c r="I336"/>
  <c r="F339"/>
  <c r="D340"/>
  <c r="C341"/>
  <c r="L341"/>
  <c r="K342"/>
  <c r="J343"/>
  <c r="I344"/>
  <c r="I10"/>
  <c r="I18"/>
  <c r="F25"/>
  <c r="G31"/>
  <c r="I43"/>
  <c r="I66"/>
  <c r="I71"/>
  <c r="I73"/>
  <c r="F80"/>
  <c r="L87"/>
  <c r="I92"/>
  <c r="F98"/>
  <c r="I102"/>
  <c r="G108"/>
  <c r="I114"/>
  <c r="F121"/>
  <c r="H125"/>
  <c r="G130"/>
  <c r="F135"/>
  <c r="H139"/>
  <c r="F147"/>
  <c r="I177"/>
  <c r="G184"/>
  <c r="G210"/>
  <c r="J221"/>
  <c r="J225"/>
  <c r="I228"/>
  <c r="G245"/>
  <c r="I253"/>
  <c r="F262"/>
  <c r="H265"/>
  <c r="H270"/>
  <c r="J278"/>
  <c r="H280"/>
  <c r="H285"/>
  <c r="F287"/>
  <c r="K290"/>
  <c r="K295"/>
  <c r="H303"/>
  <c r="F305"/>
  <c r="K308"/>
  <c r="L313"/>
  <c r="F324"/>
  <c r="L326"/>
  <c r="F329"/>
  <c r="J336"/>
  <c r="C342"/>
  <c r="L342"/>
  <c r="J344"/>
  <c r="C11"/>
  <c r="C12"/>
  <c r="F16"/>
  <c r="H17"/>
  <c r="J18"/>
  <c r="C22"/>
  <c r="G25"/>
  <c r="C27"/>
  <c r="F30"/>
  <c r="H31"/>
  <c r="C33"/>
  <c r="H34"/>
  <c r="G36"/>
  <c r="C38"/>
  <c r="H39"/>
  <c r="G42"/>
  <c r="C44"/>
  <c r="H45"/>
  <c r="F47"/>
  <c r="I48"/>
  <c r="C52"/>
  <c r="H53"/>
  <c r="J65"/>
  <c r="J66"/>
  <c r="J67"/>
  <c r="J68"/>
  <c r="J69"/>
  <c r="J70"/>
  <c r="J71"/>
  <c r="J72"/>
  <c r="J73"/>
  <c r="F75"/>
  <c r="I76"/>
  <c r="L77"/>
  <c r="G79"/>
  <c r="G80"/>
  <c r="I83"/>
  <c r="C87"/>
  <c r="C88"/>
  <c r="H89"/>
  <c r="C93"/>
  <c r="C94"/>
  <c r="I96"/>
  <c r="G98"/>
  <c r="C100"/>
  <c r="H101"/>
  <c r="J102"/>
  <c r="G104"/>
  <c r="F107"/>
  <c r="H108"/>
  <c r="F110"/>
  <c r="I111"/>
  <c r="G113"/>
  <c r="C115"/>
  <c r="G118"/>
  <c r="I119"/>
  <c r="G121"/>
  <c r="J122"/>
  <c r="G124"/>
  <c r="I125"/>
  <c r="H127"/>
  <c r="C129"/>
  <c r="H130"/>
  <c r="F132"/>
  <c r="I133"/>
  <c r="G135"/>
  <c r="F137"/>
  <c r="F138"/>
  <c r="I139"/>
  <c r="I140"/>
  <c r="G142"/>
  <c r="C144"/>
  <c r="H145"/>
  <c r="G147"/>
  <c r="C149"/>
  <c r="H150"/>
  <c r="C152"/>
  <c r="G153"/>
  <c r="C155"/>
  <c r="G158"/>
  <c r="C160"/>
  <c r="H161"/>
  <c r="F163"/>
  <c r="C165"/>
  <c r="H166"/>
  <c r="F168"/>
  <c r="I169"/>
  <c r="G171"/>
  <c r="C173"/>
  <c r="G176"/>
  <c r="C178"/>
  <c r="H179"/>
  <c r="G181"/>
  <c r="C183"/>
  <c r="H184"/>
  <c r="F186"/>
  <c r="H188"/>
  <c r="F196"/>
  <c r="H198"/>
  <c r="C202"/>
  <c r="H208"/>
  <c r="H209"/>
  <c r="H210"/>
  <c r="H211"/>
  <c r="H212"/>
  <c r="H213"/>
  <c r="H214"/>
  <c r="G216"/>
  <c r="K218"/>
  <c r="K219"/>
  <c r="K220"/>
  <c r="K221"/>
  <c r="K222"/>
  <c r="K223"/>
  <c r="K224"/>
  <c r="K225"/>
  <c r="G227"/>
  <c r="C229"/>
  <c r="C234"/>
  <c r="F237"/>
  <c r="C239"/>
  <c r="G242"/>
  <c r="C244"/>
  <c r="H245"/>
  <c r="G247"/>
  <c r="C249"/>
  <c r="K252"/>
  <c r="J253"/>
  <c r="I254"/>
  <c r="H255"/>
  <c r="G256"/>
  <c r="F257"/>
  <c r="I259"/>
  <c r="H260"/>
  <c r="H261"/>
  <c r="G262"/>
  <c r="J264"/>
  <c r="I265"/>
  <c r="C267"/>
  <c r="L267"/>
  <c r="K268"/>
  <c r="J269"/>
  <c r="I270"/>
  <c r="H271"/>
  <c r="G272"/>
  <c r="J274"/>
  <c r="D276"/>
  <c r="C277"/>
  <c r="L277"/>
  <c r="K278"/>
  <c r="J279"/>
  <c r="I280"/>
  <c r="H281"/>
  <c r="G282"/>
  <c r="F283"/>
  <c r="I285"/>
  <c r="H286"/>
  <c r="G287"/>
  <c r="F288"/>
  <c r="D289"/>
  <c r="C290"/>
  <c r="L290"/>
  <c r="K291"/>
  <c r="J292"/>
  <c r="I293"/>
  <c r="C295"/>
  <c r="L295"/>
  <c r="K296"/>
  <c r="J297"/>
  <c r="I298"/>
  <c r="C300"/>
  <c r="L300"/>
  <c r="K301"/>
  <c r="J302"/>
  <c r="I303"/>
  <c r="H304"/>
  <c r="G305"/>
  <c r="F306"/>
  <c r="D307"/>
  <c r="C308"/>
  <c r="L308"/>
  <c r="G311"/>
  <c r="F312"/>
  <c r="D313"/>
  <c r="C314"/>
  <c r="L314"/>
  <c r="K315"/>
  <c r="J316"/>
  <c r="I317"/>
  <c r="H318"/>
  <c r="K320"/>
  <c r="J321"/>
  <c r="I322"/>
  <c r="H323"/>
  <c r="G324"/>
  <c r="F325"/>
  <c r="D326"/>
  <c r="C327"/>
  <c r="L327"/>
  <c r="G329"/>
  <c r="F330"/>
  <c r="I333"/>
  <c r="K336"/>
  <c r="H339"/>
  <c r="G340"/>
  <c r="F341"/>
  <c r="D342"/>
  <c r="C343"/>
  <c r="L343"/>
  <c r="K344"/>
  <c r="H259"/>
  <c r="I264"/>
  <c r="J268"/>
  <c r="F272"/>
  <c r="L276"/>
  <c r="G281"/>
  <c r="G286"/>
  <c r="I292"/>
  <c r="J296"/>
  <c r="K300"/>
  <c r="D306"/>
  <c r="D312"/>
  <c r="I316"/>
  <c r="H322"/>
  <c r="K327"/>
  <c r="H333"/>
  <c r="D341"/>
  <c r="I17"/>
  <c r="F22"/>
  <c r="F27"/>
  <c r="C29"/>
  <c r="G30"/>
  <c r="I31"/>
  <c r="F33"/>
  <c r="I34"/>
  <c r="H36"/>
  <c r="F38"/>
  <c r="I39"/>
  <c r="H42"/>
  <c r="F44"/>
  <c r="I45"/>
  <c r="G47"/>
  <c r="C49"/>
  <c r="F52"/>
  <c r="I53"/>
  <c r="K65"/>
  <c r="K66"/>
  <c r="K67"/>
  <c r="K68"/>
  <c r="K69"/>
  <c r="K70"/>
  <c r="K71"/>
  <c r="K72"/>
  <c r="K73"/>
  <c r="G75"/>
  <c r="C77"/>
  <c r="C78"/>
  <c r="H79"/>
  <c r="H80"/>
  <c r="J83"/>
  <c r="F87"/>
  <c r="F88"/>
  <c r="I89"/>
  <c r="F93"/>
  <c r="F94"/>
  <c r="C97"/>
  <c r="H98"/>
  <c r="F100"/>
  <c r="I101"/>
  <c r="C103"/>
  <c r="H104"/>
  <c r="G107"/>
  <c r="I108"/>
  <c r="G110"/>
  <c r="C112"/>
  <c r="H113"/>
  <c r="F115"/>
  <c r="C117"/>
  <c r="H118"/>
  <c r="C120"/>
  <c r="H121"/>
  <c r="C123"/>
  <c r="H124"/>
  <c r="I127"/>
  <c r="F129"/>
  <c r="I130"/>
  <c r="G132"/>
  <c r="C134"/>
  <c r="H135"/>
  <c r="G137"/>
  <c r="G138"/>
  <c r="J139"/>
  <c r="C141"/>
  <c r="H142"/>
  <c r="F144"/>
  <c r="I145"/>
  <c r="H147"/>
  <c r="F149"/>
  <c r="I150"/>
  <c r="F152"/>
  <c r="H153"/>
  <c r="F155"/>
  <c r="C157"/>
  <c r="H158"/>
  <c r="F160"/>
  <c r="I161"/>
  <c r="G163"/>
  <c r="F165"/>
  <c r="I166"/>
  <c r="G168"/>
  <c r="C170"/>
  <c r="H171"/>
  <c r="F173"/>
  <c r="C175"/>
  <c r="H176"/>
  <c r="F178"/>
  <c r="I179"/>
  <c r="H181"/>
  <c r="F183"/>
  <c r="I184"/>
  <c r="G186"/>
  <c r="I188"/>
  <c r="G196"/>
  <c r="I198"/>
  <c r="F202"/>
  <c r="I208"/>
  <c r="I209"/>
  <c r="I210"/>
  <c r="I211"/>
  <c r="I212"/>
  <c r="I213"/>
  <c r="I214"/>
  <c r="H216"/>
  <c r="L218"/>
  <c r="L219"/>
  <c r="L220"/>
  <c r="L221"/>
  <c r="L222"/>
  <c r="L223"/>
  <c r="L224"/>
  <c r="L225"/>
  <c r="H227"/>
  <c r="F229"/>
  <c r="C231"/>
  <c r="F234"/>
  <c r="G237"/>
  <c r="F239"/>
  <c r="C241"/>
  <c r="H242"/>
  <c r="F244"/>
  <c r="I245"/>
  <c r="H247"/>
  <c r="F249"/>
  <c r="C252"/>
  <c r="L252"/>
  <c r="K253"/>
  <c r="J254"/>
  <c r="I255"/>
  <c r="H256"/>
  <c r="G257"/>
  <c r="J259"/>
  <c r="I260"/>
  <c r="I261"/>
  <c r="H262"/>
  <c r="K264"/>
  <c r="J265"/>
  <c r="D267"/>
  <c r="C268"/>
  <c r="L268"/>
  <c r="K269"/>
  <c r="J270"/>
  <c r="I271"/>
  <c r="H272"/>
  <c r="K274"/>
  <c r="F276"/>
  <c r="D277"/>
  <c r="C278"/>
  <c r="L278"/>
  <c r="K279"/>
  <c r="J280"/>
  <c r="I281"/>
  <c r="H282"/>
  <c r="G283"/>
  <c r="J285"/>
  <c r="I286"/>
  <c r="H287"/>
  <c r="G288"/>
  <c r="F289"/>
  <c r="D290"/>
  <c r="C291"/>
  <c r="L291"/>
  <c r="K292"/>
  <c r="J293"/>
  <c r="D295"/>
  <c r="C296"/>
  <c r="L296"/>
  <c r="K297"/>
  <c r="J298"/>
  <c r="D300"/>
  <c r="C301"/>
  <c r="L301"/>
  <c r="K302"/>
  <c r="J303"/>
  <c r="I304"/>
  <c r="H305"/>
  <c r="G306"/>
  <c r="F307"/>
  <c r="D308"/>
  <c r="H311"/>
  <c r="G312"/>
  <c r="F313"/>
  <c r="D314"/>
  <c r="C315"/>
  <c r="L315"/>
  <c r="K316"/>
  <c r="J317"/>
  <c r="I318"/>
  <c r="C320"/>
  <c r="L320"/>
  <c r="K321"/>
  <c r="J322"/>
  <c r="I323"/>
  <c r="H324"/>
  <c r="G325"/>
  <c r="F326"/>
  <c r="D327"/>
  <c r="H329"/>
  <c r="G330"/>
  <c r="J333"/>
  <c r="C336"/>
  <c r="L336"/>
  <c r="I339"/>
  <c r="H340"/>
  <c r="G341"/>
  <c r="F342"/>
  <c r="D343"/>
  <c r="C344"/>
  <c r="L344"/>
  <c r="C30"/>
  <c r="G39"/>
  <c r="H48"/>
  <c r="G53"/>
  <c r="I68"/>
  <c r="C75"/>
  <c r="L93"/>
  <c r="C46"/>
  <c r="H47"/>
  <c r="F49"/>
  <c r="C51"/>
  <c r="G52"/>
  <c r="L65"/>
  <c r="L66"/>
  <c r="L67"/>
  <c r="L68"/>
  <c r="L69"/>
  <c r="L70"/>
  <c r="L71"/>
  <c r="L72"/>
  <c r="L73"/>
  <c r="H75"/>
  <c r="F77"/>
  <c r="F78"/>
  <c r="I79"/>
  <c r="I80"/>
  <c r="C84"/>
  <c r="G87"/>
  <c r="G88"/>
  <c r="C90"/>
  <c r="G93"/>
  <c r="G94"/>
  <c r="F97"/>
  <c r="I98"/>
  <c r="G100"/>
  <c r="J101"/>
  <c r="F103"/>
  <c r="I104"/>
  <c r="H107"/>
  <c r="C109"/>
  <c r="H110"/>
  <c r="F112"/>
  <c r="I113"/>
  <c r="G115"/>
  <c r="F117"/>
  <c r="I118"/>
  <c r="F120"/>
  <c r="I121"/>
  <c r="F123"/>
  <c r="I124"/>
  <c r="C128"/>
  <c r="G129"/>
  <c r="C131"/>
  <c r="H132"/>
  <c r="F134"/>
  <c r="I135"/>
  <c r="H137"/>
  <c r="H138"/>
  <c r="K139"/>
  <c r="F141"/>
  <c r="I142"/>
  <c r="G144"/>
  <c r="I147"/>
  <c r="G149"/>
  <c r="C151"/>
  <c r="G152"/>
  <c r="I153"/>
  <c r="G155"/>
  <c r="F157"/>
  <c r="I158"/>
  <c r="G160"/>
  <c r="C162"/>
  <c r="H163"/>
  <c r="G165"/>
  <c r="C167"/>
  <c r="H168"/>
  <c r="F170"/>
  <c r="I171"/>
  <c r="G173"/>
  <c r="F175"/>
  <c r="I176"/>
  <c r="G178"/>
  <c r="I181"/>
  <c r="G183"/>
  <c r="C185"/>
  <c r="H186"/>
  <c r="C189"/>
  <c r="H196"/>
  <c r="G202"/>
  <c r="J208"/>
  <c r="J209"/>
  <c r="J210"/>
  <c r="J211"/>
  <c r="J212"/>
  <c r="J213"/>
  <c r="J214"/>
  <c r="I216"/>
  <c r="C218"/>
  <c r="C219"/>
  <c r="C220"/>
  <c r="C221"/>
  <c r="C222"/>
  <c r="C223"/>
  <c r="C224"/>
  <c r="C225"/>
  <c r="I227"/>
  <c r="G229"/>
  <c r="F231"/>
  <c r="G234"/>
  <c r="H237"/>
  <c r="G239"/>
  <c r="F241"/>
  <c r="I242"/>
  <c r="G244"/>
  <c r="I247"/>
  <c r="G249"/>
  <c r="D252"/>
  <c r="C253"/>
  <c r="L253"/>
  <c r="K254"/>
  <c r="J255"/>
  <c r="I256"/>
  <c r="H257"/>
  <c r="K259"/>
  <c r="J260"/>
  <c r="J261"/>
  <c r="I262"/>
  <c r="C264"/>
  <c r="L264"/>
  <c r="K265"/>
  <c r="F267"/>
  <c r="D268"/>
  <c r="C269"/>
  <c r="L269"/>
  <c r="K270"/>
  <c r="J271"/>
  <c r="I272"/>
  <c r="C274"/>
  <c r="L274"/>
  <c r="G276"/>
  <c r="F277"/>
  <c r="D278"/>
  <c r="C279"/>
  <c r="L279"/>
  <c r="K280"/>
  <c r="J281"/>
  <c r="I282"/>
  <c r="H283"/>
  <c r="K285"/>
  <c r="J286"/>
  <c r="I287"/>
  <c r="H288"/>
  <c r="G289"/>
  <c r="F290"/>
  <c r="D291"/>
  <c r="C292"/>
  <c r="L292"/>
  <c r="K293"/>
  <c r="F295"/>
  <c r="D296"/>
  <c r="C297"/>
  <c r="L297"/>
  <c r="K298"/>
  <c r="F300"/>
  <c r="D301"/>
  <c r="C302"/>
  <c r="L302"/>
  <c r="K303"/>
  <c r="J304"/>
  <c r="I305"/>
  <c r="H306"/>
  <c r="G307"/>
  <c r="F308"/>
  <c r="I311"/>
  <c r="H312"/>
  <c r="G313"/>
  <c r="F314"/>
  <c r="D315"/>
  <c r="C316"/>
  <c r="L316"/>
  <c r="K317"/>
  <c r="J318"/>
  <c r="D320"/>
  <c r="C321"/>
  <c r="L321"/>
  <c r="K322"/>
  <c r="J323"/>
  <c r="I324"/>
  <c r="H325"/>
  <c r="G326"/>
  <c r="F327"/>
  <c r="I329"/>
  <c r="H330"/>
  <c r="K333"/>
  <c r="D336"/>
  <c r="J339"/>
  <c r="I340"/>
  <c r="H341"/>
  <c r="G342"/>
  <c r="F343"/>
  <c r="D344"/>
  <c r="L11"/>
  <c r="I21"/>
  <c r="F36"/>
  <c r="G45"/>
  <c r="I70"/>
  <c r="H76"/>
  <c r="L94"/>
  <c r="G101"/>
  <c r="C107"/>
  <c r="F113"/>
  <c r="H119"/>
  <c r="C132"/>
  <c r="C137"/>
  <c r="F171"/>
  <c r="C186"/>
  <c r="G198"/>
  <c r="G211"/>
  <c r="G214"/>
  <c r="J219"/>
  <c r="J223"/>
  <c r="F227"/>
  <c r="I243"/>
  <c r="F247"/>
  <c r="G255"/>
  <c r="G260"/>
  <c r="G271"/>
  <c r="I274"/>
  <c r="J291"/>
  <c r="C313"/>
  <c r="H317"/>
  <c r="I321"/>
  <c r="G339"/>
  <c r="C24"/>
  <c r="H16"/>
  <c r="F24"/>
  <c r="I25"/>
  <c r="G27"/>
  <c r="F29"/>
  <c r="H30"/>
  <c r="C32"/>
  <c r="G33"/>
  <c r="I36"/>
  <c r="G38"/>
  <c r="I42"/>
  <c r="G44"/>
  <c r="C8"/>
  <c r="C10"/>
  <c r="H11"/>
  <c r="H12"/>
  <c r="F15"/>
  <c r="I16"/>
  <c r="C18"/>
  <c r="C21"/>
  <c r="H22"/>
  <c r="G24"/>
  <c r="C26"/>
  <c r="H27"/>
  <c r="G29"/>
  <c r="I30"/>
  <c r="F32"/>
  <c r="H33"/>
  <c r="J36"/>
  <c r="H38"/>
  <c r="C43"/>
  <c r="H44"/>
  <c r="F46"/>
  <c r="I47"/>
  <c r="G49"/>
  <c r="F51"/>
  <c r="H52"/>
  <c r="C65"/>
  <c r="C66"/>
  <c r="C67"/>
  <c r="C68"/>
  <c r="C69"/>
  <c r="C70"/>
  <c r="C71"/>
  <c r="C72"/>
  <c r="C73"/>
  <c r="I75"/>
  <c r="G77"/>
  <c r="G78"/>
  <c r="J79"/>
  <c r="C81"/>
  <c r="F84"/>
  <c r="C86"/>
  <c r="H87"/>
  <c r="H88"/>
  <c r="F90"/>
  <c r="C92"/>
  <c r="H93"/>
  <c r="H94"/>
  <c r="G97"/>
  <c r="C99"/>
  <c r="H100"/>
  <c r="C102"/>
  <c r="G103"/>
  <c r="I107"/>
  <c r="F109"/>
  <c r="I110"/>
  <c r="G112"/>
  <c r="C114"/>
  <c r="H115"/>
  <c r="G117"/>
  <c r="J118"/>
  <c r="G120"/>
  <c r="C122"/>
  <c r="G123"/>
  <c r="J124"/>
  <c r="F128"/>
  <c r="H129"/>
  <c r="F131"/>
  <c r="I132"/>
  <c r="G134"/>
  <c r="I137"/>
  <c r="I138"/>
  <c r="L139"/>
  <c r="G141"/>
  <c r="C143"/>
  <c r="H144"/>
  <c r="C148"/>
  <c r="H149"/>
  <c r="F151"/>
  <c r="H152"/>
  <c r="C154"/>
  <c r="H155"/>
  <c r="G157"/>
  <c r="C159"/>
  <c r="H160"/>
  <c r="F162"/>
  <c r="I163"/>
  <c r="H165"/>
  <c r="F167"/>
  <c r="I168"/>
  <c r="G170"/>
  <c r="C172"/>
  <c r="H173"/>
  <c r="G175"/>
  <c r="C177"/>
  <c r="H178"/>
  <c r="C182"/>
  <c r="H183"/>
  <c r="F185"/>
  <c r="I186"/>
  <c r="F189"/>
  <c r="I196"/>
  <c r="H202"/>
  <c r="K208"/>
  <c r="K209"/>
  <c r="K210"/>
  <c r="K211"/>
  <c r="K212"/>
  <c r="K213"/>
  <c r="K214"/>
  <c r="J216"/>
  <c r="F218"/>
  <c r="F219"/>
  <c r="F220"/>
  <c r="F221"/>
  <c r="F222"/>
  <c r="F223"/>
  <c r="F224"/>
  <c r="F225"/>
  <c r="C228"/>
  <c r="H229"/>
  <c r="G231"/>
  <c r="H234"/>
  <c r="I237"/>
  <c r="H239"/>
  <c r="G241"/>
  <c r="C243"/>
  <c r="H244"/>
  <c r="C248"/>
  <c r="H249"/>
  <c r="F252"/>
  <c r="D253"/>
  <c r="C254"/>
  <c r="L254"/>
  <c r="K255"/>
  <c r="J256"/>
  <c r="I257"/>
  <c r="C259"/>
  <c r="L259"/>
  <c r="K260"/>
  <c r="K261"/>
  <c r="J262"/>
  <c r="D264"/>
  <c r="C265"/>
  <c r="L265"/>
  <c r="G267"/>
  <c r="F268"/>
  <c r="D269"/>
  <c r="C270"/>
  <c r="L270"/>
  <c r="K271"/>
  <c r="J272"/>
  <c r="D274"/>
  <c r="H276"/>
  <c r="G277"/>
  <c r="F278"/>
  <c r="D279"/>
  <c r="C280"/>
  <c r="L280"/>
  <c r="K281"/>
  <c r="J282"/>
  <c r="I283"/>
  <c r="C285"/>
  <c r="L285"/>
  <c r="K286"/>
  <c r="J287"/>
  <c r="I288"/>
  <c r="H289"/>
  <c r="G290"/>
  <c r="F291"/>
  <c r="D292"/>
  <c r="C293"/>
  <c r="L293"/>
  <c r="G295"/>
  <c r="F296"/>
  <c r="D297"/>
  <c r="C298"/>
  <c r="L298"/>
  <c r="G300"/>
  <c r="F301"/>
  <c r="D302"/>
  <c r="C303"/>
  <c r="L303"/>
  <c r="K304"/>
  <c r="J305"/>
  <c r="I306"/>
  <c r="H307"/>
  <c r="G308"/>
  <c r="J311"/>
  <c r="I312"/>
  <c r="H313"/>
  <c r="G314"/>
  <c r="F315"/>
  <c r="D316"/>
  <c r="C317"/>
  <c r="L317"/>
  <c r="K318"/>
  <c r="F320"/>
  <c r="D321"/>
  <c r="C322"/>
  <c r="L322"/>
  <c r="K323"/>
  <c r="J324"/>
  <c r="I325"/>
  <c r="H326"/>
  <c r="G327"/>
  <c r="J329"/>
  <c r="I330"/>
  <c r="C333"/>
  <c r="L333"/>
  <c r="F336"/>
  <c r="K339"/>
  <c r="J340"/>
  <c r="I341"/>
  <c r="H342"/>
  <c r="G343"/>
  <c r="F344"/>
  <c r="C16"/>
  <c r="G34"/>
  <c r="I67"/>
  <c r="I81"/>
  <c r="H83"/>
  <c r="G89"/>
  <c r="F104"/>
  <c r="H111"/>
  <c r="F118"/>
  <c r="F124"/>
  <c r="J128"/>
  <c r="H140"/>
  <c r="G145"/>
  <c r="G150"/>
  <c r="I154"/>
  <c r="F158"/>
  <c r="C163"/>
  <c r="H169"/>
  <c r="F176"/>
  <c r="I182"/>
  <c r="G209"/>
  <c r="J220"/>
  <c r="J224"/>
  <c r="H254"/>
  <c r="K267"/>
  <c r="K277"/>
  <c r="D288"/>
  <c r="G304"/>
  <c r="C307"/>
  <c r="F311"/>
  <c r="K314"/>
  <c r="G318"/>
  <c r="J320"/>
  <c r="G323"/>
  <c r="C326"/>
  <c r="D330"/>
  <c r="F340"/>
  <c r="K343"/>
  <c r="F11"/>
  <c r="F12"/>
  <c r="G16"/>
  <c r="H25"/>
  <c r="G11"/>
  <c r="G12"/>
  <c r="C15"/>
  <c r="J17"/>
  <c r="G22"/>
  <c r="F10"/>
  <c r="I11"/>
  <c r="I12"/>
  <c r="G15"/>
  <c r="J16"/>
  <c r="F18"/>
  <c r="F21"/>
  <c r="I22"/>
  <c r="H24"/>
  <c r="F26"/>
  <c r="I27"/>
  <c r="H29"/>
  <c r="L30"/>
  <c r="G32"/>
  <c r="I33"/>
  <c r="I38"/>
  <c r="F43"/>
  <c r="I44"/>
  <c r="G46"/>
  <c r="C48"/>
  <c r="H49"/>
  <c r="G51"/>
  <c r="I52"/>
  <c r="F65"/>
  <c r="F66"/>
  <c r="F67"/>
  <c r="F68"/>
  <c r="F69"/>
  <c r="F70"/>
  <c r="F71"/>
  <c r="F72"/>
  <c r="F73"/>
  <c r="C76"/>
  <c r="H77"/>
  <c r="H78"/>
  <c r="K79"/>
  <c r="F81"/>
  <c r="C83"/>
  <c r="G84"/>
  <c r="F86"/>
  <c r="I87"/>
  <c r="I88"/>
  <c r="G90"/>
  <c r="F92"/>
  <c r="I93"/>
  <c r="I94"/>
  <c r="C96"/>
  <c r="H97"/>
  <c r="F99"/>
  <c r="I100"/>
  <c r="F102"/>
  <c r="H103"/>
  <c r="J107"/>
  <c r="G109"/>
  <c r="C111"/>
  <c r="H112"/>
  <c r="F114"/>
  <c r="I115"/>
  <c r="H117"/>
  <c r="C119"/>
  <c r="H120"/>
  <c r="F122"/>
  <c r="H123"/>
  <c r="C125"/>
  <c r="G128"/>
  <c r="I129"/>
  <c r="G131"/>
  <c r="C133"/>
  <c r="H134"/>
  <c r="J137"/>
  <c r="C139"/>
  <c r="C140"/>
  <c r="H141"/>
  <c r="F143"/>
  <c r="I144"/>
  <c r="F148"/>
  <c r="I149"/>
  <c r="G151"/>
  <c r="I152"/>
  <c r="F154"/>
  <c r="I155"/>
  <c r="H157"/>
  <c r="F159"/>
  <c r="I160"/>
  <c r="G162"/>
  <c r="I165"/>
  <c r="G167"/>
  <c r="C169"/>
  <c r="H170"/>
  <c r="F172"/>
  <c r="I173"/>
  <c r="H175"/>
  <c r="F177"/>
  <c r="I178"/>
  <c r="F182"/>
  <c r="I183"/>
  <c r="G185"/>
  <c r="G189"/>
  <c r="I202"/>
  <c r="L208"/>
  <c r="L209"/>
  <c r="L210"/>
  <c r="L211"/>
  <c r="L212"/>
  <c r="L213"/>
  <c r="L214"/>
  <c r="K216"/>
  <c r="G218"/>
  <c r="G219"/>
  <c r="G220"/>
  <c r="G221"/>
  <c r="G222"/>
  <c r="G223"/>
  <c r="G224"/>
  <c r="G225"/>
  <c r="F228"/>
  <c r="I229"/>
  <c r="H231"/>
  <c r="I234"/>
  <c r="I239"/>
  <c r="H241"/>
  <c r="F243"/>
  <c r="I244"/>
  <c r="F248"/>
  <c r="I249"/>
  <c r="G252"/>
  <c r="F253"/>
  <c r="D254"/>
  <c r="C255"/>
  <c r="L255"/>
  <c r="K256"/>
  <c r="J257"/>
  <c r="D259"/>
  <c r="C260"/>
  <c r="L260"/>
  <c r="L261"/>
  <c r="K262"/>
  <c r="F264"/>
  <c r="D265"/>
  <c r="H267"/>
  <c r="G268"/>
  <c r="F269"/>
  <c r="D270"/>
  <c r="C271"/>
  <c r="L271"/>
  <c r="K272"/>
  <c r="F274"/>
  <c r="I276"/>
  <c r="H277"/>
  <c r="G278"/>
  <c r="F279"/>
  <c r="D280"/>
  <c r="C281"/>
  <c r="L281"/>
  <c r="K282"/>
  <c r="J283"/>
  <c r="D285"/>
  <c r="C286"/>
  <c r="L286"/>
  <c r="K287"/>
  <c r="J288"/>
  <c r="I289"/>
  <c r="H290"/>
  <c r="G291"/>
  <c r="F292"/>
  <c r="D293"/>
  <c r="H295"/>
  <c r="G296"/>
  <c r="F297"/>
  <c r="D298"/>
  <c r="H300"/>
  <c r="G301"/>
  <c r="F302"/>
  <c r="D303"/>
  <c r="C304"/>
  <c r="L304"/>
  <c r="K305"/>
  <c r="J306"/>
  <c r="I307"/>
  <c r="H308"/>
  <c r="K311"/>
  <c r="J312"/>
  <c r="I313"/>
  <c r="H314"/>
  <c r="G315"/>
  <c r="F316"/>
  <c r="D317"/>
  <c r="C318"/>
  <c r="L318"/>
  <c r="G320"/>
  <c r="F321"/>
  <c r="D322"/>
  <c r="C323"/>
  <c r="L323"/>
  <c r="K324"/>
  <c r="J325"/>
  <c r="I326"/>
  <c r="H327"/>
  <c r="K329"/>
  <c r="J330"/>
  <c r="D333"/>
  <c r="G336"/>
  <c r="C339"/>
  <c r="L339"/>
  <c r="K340"/>
  <c r="J341"/>
  <c r="I342"/>
  <c r="H343"/>
  <c r="G344"/>
  <c r="J32"/>
  <c r="F42"/>
  <c r="I69"/>
  <c r="K77"/>
  <c r="I86"/>
  <c r="H96"/>
  <c r="I143"/>
  <c r="J151"/>
  <c r="G161"/>
  <c r="G166"/>
  <c r="I172"/>
  <c r="F181"/>
  <c r="C196"/>
  <c r="G213"/>
  <c r="C237"/>
  <c r="J252"/>
  <c r="D257"/>
  <c r="I269"/>
  <c r="C276"/>
  <c r="F282"/>
  <c r="C289"/>
  <c r="H293"/>
  <c r="I297"/>
  <c r="I302"/>
  <c r="J315"/>
  <c r="C17"/>
  <c r="G21"/>
  <c r="I29"/>
  <c r="H32"/>
  <c r="G43"/>
  <c r="C45"/>
  <c r="H46"/>
  <c r="F48"/>
  <c r="I49"/>
  <c r="H51"/>
  <c r="C53"/>
  <c r="G65"/>
  <c r="G66"/>
  <c r="G67"/>
  <c r="G68"/>
  <c r="G69"/>
  <c r="G70"/>
  <c r="G71"/>
  <c r="G72"/>
  <c r="G73"/>
  <c r="F76"/>
  <c r="I77"/>
  <c r="I78"/>
  <c r="L79"/>
  <c r="G81"/>
  <c r="F83"/>
  <c r="H84"/>
  <c r="G86"/>
  <c r="J87"/>
  <c r="C89"/>
  <c r="H90"/>
  <c r="G92"/>
  <c r="J93"/>
  <c r="J94"/>
  <c r="F96"/>
  <c r="I97"/>
  <c r="G99"/>
  <c r="C101"/>
  <c r="G102"/>
  <c r="I103"/>
  <c r="C108"/>
  <c r="H109"/>
  <c r="F111"/>
  <c r="I112"/>
  <c r="G114"/>
  <c r="I117"/>
  <c r="F119"/>
  <c r="I120"/>
  <c r="G122"/>
  <c r="I123"/>
  <c r="F125"/>
  <c r="C127"/>
  <c r="H128"/>
  <c r="C130"/>
  <c r="H131"/>
  <c r="F133"/>
  <c r="I134"/>
  <c r="K137"/>
  <c r="F139"/>
  <c r="F140"/>
  <c r="I141"/>
  <c r="G143"/>
  <c r="C145"/>
  <c r="G148"/>
  <c r="C150"/>
  <c r="H151"/>
  <c r="J152"/>
  <c r="G154"/>
  <c r="I157"/>
  <c r="G159"/>
  <c r="C161"/>
  <c r="H162"/>
  <c r="C166"/>
  <c r="H167"/>
  <c r="F169"/>
  <c r="I170"/>
  <c r="G172"/>
  <c r="I175"/>
  <c r="G177"/>
  <c r="C179"/>
  <c r="G182"/>
  <c r="C184"/>
  <c r="H185"/>
  <c r="C188"/>
  <c r="H189"/>
  <c r="C198"/>
  <c r="C208"/>
  <c r="C209"/>
  <c r="C210"/>
  <c r="C211"/>
  <c r="C212"/>
  <c r="C213"/>
  <c r="C214"/>
  <c r="L216"/>
  <c r="H218"/>
  <c r="H219"/>
  <c r="H220"/>
  <c r="H221"/>
  <c r="H222"/>
  <c r="H223"/>
  <c r="H224"/>
  <c r="H225"/>
  <c r="G228"/>
  <c r="I231"/>
  <c r="I241"/>
  <c r="G243"/>
  <c r="C245"/>
  <c r="G248"/>
  <c r="H252"/>
  <c r="G253"/>
  <c r="F254"/>
  <c r="D255"/>
  <c r="C256"/>
  <c r="L256"/>
  <c r="K257"/>
  <c r="F259"/>
  <c r="D260"/>
  <c r="C261"/>
  <c r="C262"/>
  <c r="L262"/>
  <c r="G264"/>
  <c r="F265"/>
  <c r="I267"/>
  <c r="H268"/>
  <c r="G269"/>
  <c r="F270"/>
  <c r="D271"/>
  <c r="C272"/>
  <c r="L272"/>
  <c r="G274"/>
  <c r="J276"/>
  <c r="I277"/>
  <c r="H278"/>
  <c r="G279"/>
  <c r="F280"/>
  <c r="D281"/>
  <c r="C282"/>
  <c r="L282"/>
  <c r="K283"/>
  <c r="F285"/>
  <c r="D286"/>
  <c r="C287"/>
  <c r="L287"/>
  <c r="K288"/>
  <c r="J289"/>
  <c r="I290"/>
  <c r="H291"/>
  <c r="G292"/>
  <c r="F293"/>
  <c r="I295"/>
  <c r="H296"/>
  <c r="G297"/>
  <c r="F298"/>
  <c r="I300"/>
  <c r="H301"/>
  <c r="G302"/>
  <c r="F303"/>
  <c r="D304"/>
  <c r="C305"/>
  <c r="L305"/>
  <c r="K306"/>
  <c r="J307"/>
  <c r="I308"/>
  <c r="C311"/>
  <c r="L311"/>
  <c r="K312"/>
  <c r="J313"/>
  <c r="I314"/>
  <c r="H315"/>
  <c r="G316"/>
  <c r="F317"/>
  <c r="D318"/>
  <c r="H320"/>
  <c r="G321"/>
  <c r="F322"/>
  <c r="D323"/>
  <c r="C324"/>
  <c r="L324"/>
  <c r="K325"/>
  <c r="J326"/>
  <c r="I327"/>
  <c r="C329"/>
  <c r="L329"/>
  <c r="K330"/>
  <c r="F333"/>
  <c r="H336"/>
  <c r="D339"/>
  <c r="C340"/>
  <c r="L340"/>
  <c r="K341"/>
  <c r="J342"/>
  <c r="I343"/>
  <c r="H344"/>
  <c r="E2360" i="43"/>
  <c r="M2360"/>
  <c r="I2907"/>
  <c r="F2360"/>
  <c r="N2360"/>
  <c r="G2853"/>
  <c r="O2853"/>
  <c r="J2853"/>
  <c r="N2853"/>
  <c r="I2853"/>
  <c r="F2853"/>
  <c r="P1963"/>
  <c r="D2111" i="47" s="1"/>
  <c r="D2360" i="43"/>
  <c r="L2360"/>
  <c r="P1922"/>
  <c r="D2070" i="47" s="1"/>
  <c r="G1860" i="43"/>
  <c r="P3015"/>
  <c r="D3163" i="47" s="1"/>
  <c r="D1494" i="43"/>
  <c r="L1494"/>
  <c r="P1701"/>
  <c r="D1849" i="47" s="1"/>
  <c r="D2544" i="43"/>
  <c r="H2544"/>
  <c r="L2544"/>
  <c r="J2544"/>
  <c r="I2544"/>
  <c r="P2854"/>
  <c r="D3002" i="47" s="1"/>
  <c r="E2853" i="43"/>
  <c r="M2853"/>
  <c r="D2853"/>
  <c r="L2853"/>
  <c r="K2907"/>
  <c r="P3004"/>
  <c r="D3152" i="47" s="1"/>
  <c r="P2755" i="43"/>
  <c r="D2903" i="47" s="1"/>
  <c r="P232" i="43"/>
  <c r="D380" i="47" s="1"/>
  <c r="P1361" i="43"/>
  <c r="D1509" i="47" s="1"/>
  <c r="O1860" i="43"/>
  <c r="P2442"/>
  <c r="D2590" i="47" s="1"/>
  <c r="P2870" i="43"/>
  <c r="D3018" i="47" s="1"/>
  <c r="H2907" i="43"/>
  <c r="P1495"/>
  <c r="D1643" i="47" s="1"/>
  <c r="I1494" i="43"/>
  <c r="H1860"/>
  <c r="K2360"/>
  <c r="H2853"/>
  <c r="P621"/>
  <c r="D769" i="47" s="1"/>
  <c r="N743" i="43"/>
  <c r="D743"/>
  <c r="G1494"/>
  <c r="O1494"/>
  <c r="P1620"/>
  <c r="D1768" i="47" s="1"/>
  <c r="P1767" i="43"/>
  <c r="D1915" i="47" s="1"/>
  <c r="P2056" i="43"/>
  <c r="D2204" i="47" s="1"/>
  <c r="P2523" i="43"/>
  <c r="D2671" i="47" s="1"/>
  <c r="P2557" i="43"/>
  <c r="D2705" i="47" s="1"/>
  <c r="P2691" i="43"/>
  <c r="D2839" i="47" s="1"/>
  <c r="P2908" i="43"/>
  <c r="D3056" i="47" s="1"/>
  <c r="P2944" i="43"/>
  <c r="D3092" i="47" s="1"/>
  <c r="P2980" i="43"/>
  <c r="D3128" i="47" s="1"/>
  <c r="M1860" i="43"/>
  <c r="N2"/>
  <c r="P387"/>
  <c r="D535" i="47" s="1"/>
  <c r="P652" i="43"/>
  <c r="D800" i="47" s="1"/>
  <c r="P1732" i="43"/>
  <c r="D1880" i="47" s="1"/>
  <c r="P1778" i="43"/>
  <c r="D1926" i="47" s="1"/>
  <c r="P1861" i="43"/>
  <c r="D2009" i="47" s="1"/>
  <c r="G2360" i="43"/>
  <c r="O2360"/>
  <c r="P2545"/>
  <c r="D2693" i="47" s="1"/>
  <c r="P265" i="43"/>
  <c r="D413" i="47" s="1"/>
  <c r="P1984" i="43"/>
  <c r="D2132" i="47" s="1"/>
  <c r="F1860" i="43"/>
  <c r="N1860"/>
  <c r="P2228"/>
  <c r="D2376" i="47" s="1"/>
  <c r="P2361" i="43"/>
  <c r="D2509" i="47" s="1"/>
  <c r="H2360" i="43"/>
  <c r="F2544"/>
  <c r="N2544"/>
  <c r="J2907"/>
  <c r="P377"/>
  <c r="D525" i="47" s="1"/>
  <c r="P478" i="43"/>
  <c r="D626" i="47" s="1"/>
  <c r="P1538" i="43"/>
  <c r="D1686" i="47" s="1"/>
  <c r="I1860" i="43"/>
  <c r="P2269"/>
  <c r="D2417" i="47" s="1"/>
  <c r="I2360" i="43"/>
  <c r="G2544"/>
  <c r="O2544"/>
  <c r="P2876"/>
  <c r="D3024" i="47" s="1"/>
  <c r="F2907" i="43"/>
  <c r="N2907"/>
  <c r="P3018"/>
  <c r="D3166" i="47" s="1"/>
  <c r="E1860" i="43"/>
  <c r="P1017"/>
  <c r="D1165" i="47" s="1"/>
  <c r="K1494" i="43"/>
  <c r="K1860"/>
  <c r="J1860"/>
  <c r="K2544"/>
  <c r="E2544"/>
  <c r="M2544"/>
  <c r="P2630"/>
  <c r="D2778" i="47" s="1"/>
  <c r="G2907" i="43"/>
  <c r="O2907"/>
  <c r="F2"/>
  <c r="J2"/>
  <c r="O2"/>
  <c r="I2"/>
  <c r="P130"/>
  <c r="D278" i="47" s="1"/>
  <c r="P1829" i="43"/>
  <c r="D1977" i="47" s="1"/>
  <c r="D1860" i="43"/>
  <c r="L1860"/>
  <c r="P2045"/>
  <c r="D2193" i="47" s="1"/>
  <c r="P2822" i="43"/>
  <c r="D2970" i="47" s="1"/>
  <c r="D2907" i="43"/>
  <c r="L2907"/>
  <c r="P346"/>
  <c r="D494" i="47" s="1"/>
  <c r="P2801" i="43"/>
  <c r="D2949" i="47" s="1"/>
  <c r="K2853" i="43"/>
  <c r="P2992"/>
  <c r="D3140" i="47" s="1"/>
  <c r="E2907" i="43"/>
  <c r="M2907"/>
  <c r="H1494"/>
  <c r="P1523"/>
  <c r="D1671" i="47" s="1"/>
  <c r="E1494" i="43"/>
  <c r="M1494"/>
  <c r="J1494"/>
  <c r="F1494"/>
  <c r="N1494"/>
  <c r="P1412"/>
  <c r="D1560" i="47" s="1"/>
  <c r="E743" i="43"/>
  <c r="I743"/>
  <c r="M743"/>
  <c r="G743"/>
  <c r="O743"/>
  <c r="L743"/>
  <c r="P1270"/>
  <c r="D1418" i="47" s="1"/>
  <c r="P1199" i="43"/>
  <c r="D1347" i="47" s="1"/>
  <c r="J743" i="43"/>
  <c r="P1108"/>
  <c r="D1256" i="47" s="1"/>
  <c r="P926" i="43"/>
  <c r="D1074" i="47" s="1"/>
  <c r="K743" i="43"/>
  <c r="P835"/>
  <c r="D983" i="47" s="1"/>
  <c r="H743" i="43"/>
  <c r="P744"/>
  <c r="D892" i="47" s="1"/>
  <c r="F743" i="43"/>
  <c r="P570"/>
  <c r="D718" i="47" s="1"/>
  <c r="E264" i="43"/>
  <c r="I264"/>
  <c r="M264"/>
  <c r="P549"/>
  <c r="D697" i="47" s="1"/>
  <c r="J264" i="43"/>
  <c r="D264"/>
  <c r="H264"/>
  <c r="L264"/>
  <c r="F264"/>
  <c r="N264"/>
  <c r="K264"/>
  <c r="G264"/>
  <c r="O264"/>
  <c r="P243"/>
  <c r="D391" i="47" s="1"/>
  <c r="P171" i="43"/>
  <c r="D319" i="47" s="1"/>
  <c r="M2" i="43"/>
  <c r="E2"/>
  <c r="P67"/>
  <c r="D215" i="47" s="1"/>
  <c r="K2" i="43"/>
  <c r="P35"/>
  <c r="D183" i="47" s="1"/>
  <c r="G2" i="43"/>
  <c r="H2"/>
  <c r="L2"/>
  <c r="D2"/>
  <c r="P3"/>
  <c r="D151" i="47" s="1"/>
  <c r="M262" i="36" l="1"/>
  <c r="M420"/>
  <c r="P2853" i="43"/>
  <c r="D3001" i="47" s="1"/>
  <c r="N3029" i="43"/>
  <c r="P2360"/>
  <c r="D2508" i="47" s="1"/>
  <c r="P1494" i="43"/>
  <c r="D1642" i="47" s="1"/>
  <c r="P2907" i="43"/>
  <c r="D3055" i="47" s="1"/>
  <c r="P264" i="43"/>
  <c r="D412" i="47" s="1"/>
  <c r="O3029" i="43"/>
  <c r="P2544"/>
  <c r="D2692" i="47" s="1"/>
  <c r="K3029" i="43"/>
  <c r="E3029"/>
  <c r="J3029"/>
  <c r="I3029"/>
  <c r="P743"/>
  <c r="D891" i="47" s="1"/>
  <c r="F3029" i="43"/>
  <c r="M3029"/>
  <c r="D3029"/>
  <c r="L3029"/>
  <c r="H3029"/>
  <c r="G3029"/>
  <c r="P2"/>
  <c r="D150" i="47" s="1"/>
  <c r="B53" i="40" l="1"/>
  <c r="G429" i="41" l="1"/>
  <c r="F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C144" i="38"/>
  <c r="D3319" i="47" s="1"/>
  <c r="C139" i="38"/>
  <c r="D3314" i="47" s="1"/>
  <c r="C135" i="38"/>
  <c r="D3310" i="47" s="1"/>
  <c r="C132" i="38"/>
  <c r="D3307" i="47" s="1"/>
  <c r="C127" i="38"/>
  <c r="D3302" i="47" s="1"/>
  <c r="C122" i="38"/>
  <c r="D3297" i="47" s="1"/>
  <c r="C119" i="38"/>
  <c r="D3294" i="47" s="1"/>
  <c r="C117" i="38"/>
  <c r="D3292" i="47" s="1"/>
  <c r="C110" i="38"/>
  <c r="D3285" i="47" s="1"/>
  <c r="C106" i="38"/>
  <c r="D3281" i="47" s="1"/>
  <c r="C99" i="38"/>
  <c r="D3274" i="47" s="1"/>
  <c r="C92" i="38"/>
  <c r="D3267" i="47" s="1"/>
  <c r="C89" i="38"/>
  <c r="D3264" i="47" s="1"/>
  <c r="C86" i="38"/>
  <c r="D3261" i="47" s="1"/>
  <c r="C76" i="38"/>
  <c r="D3251" i="47" s="1"/>
  <c r="C69" i="38"/>
  <c r="D3244" i="47" s="1"/>
  <c r="C64" i="38"/>
  <c r="D3239" i="47" s="1"/>
  <c r="C58" i="38"/>
  <c r="D3233" i="47" s="1"/>
  <c r="C50" i="38"/>
  <c r="D3225" i="47" s="1"/>
  <c r="C43" i="38"/>
  <c r="D3218" i="47" s="1"/>
  <c r="C36" i="38"/>
  <c r="D3211" i="47" s="1"/>
  <c r="C31" i="38"/>
  <c r="D3206" i="47" s="1"/>
  <c r="C27" i="38"/>
  <c r="D3202" i="47" s="1"/>
  <c r="C24" i="38"/>
  <c r="D3199" i="47" s="1"/>
  <c r="C22" i="38"/>
  <c r="D3197" i="47" s="1"/>
  <c r="C12" i="38"/>
  <c r="D3187" i="47" s="1"/>
  <c r="C7" i="38"/>
  <c r="D3182" i="47" s="1"/>
  <c r="C4" i="38"/>
  <c r="D3179" i="47" s="1"/>
  <c r="M428" i="36"/>
  <c r="M427" s="1"/>
  <c r="L427"/>
  <c r="K427"/>
  <c r="J427"/>
  <c r="I427"/>
  <c r="H427"/>
  <c r="G427"/>
  <c r="F427"/>
  <c r="E427"/>
  <c r="D427"/>
  <c r="C427"/>
  <c r="M426"/>
  <c r="M425"/>
  <c r="L424"/>
  <c r="K424"/>
  <c r="J424"/>
  <c r="I424"/>
  <c r="H424"/>
  <c r="G424"/>
  <c r="F424"/>
  <c r="E424"/>
  <c r="D424"/>
  <c r="C424"/>
  <c r="M423"/>
  <c r="M422" s="1"/>
  <c r="L422"/>
  <c r="K422"/>
  <c r="J422"/>
  <c r="I422"/>
  <c r="H422"/>
  <c r="G422"/>
  <c r="F422"/>
  <c r="E422"/>
  <c r="D422"/>
  <c r="C422"/>
  <c r="M421"/>
  <c r="M419" s="1"/>
  <c r="L419"/>
  <c r="K419"/>
  <c r="J419"/>
  <c r="I419"/>
  <c r="H419"/>
  <c r="G419"/>
  <c r="F419"/>
  <c r="E419"/>
  <c r="D419"/>
  <c r="C419"/>
  <c r="M418"/>
  <c r="M417"/>
  <c r="L416"/>
  <c r="K416"/>
  <c r="J416"/>
  <c r="I416"/>
  <c r="H416"/>
  <c r="G416"/>
  <c r="F416"/>
  <c r="E416"/>
  <c r="D416"/>
  <c r="C416"/>
  <c r="M415"/>
  <c r="M414"/>
  <c r="M413"/>
  <c r="M412"/>
  <c r="M411"/>
  <c r="M410"/>
  <c r="M409"/>
  <c r="M408"/>
  <c r="L407"/>
  <c r="K407"/>
  <c r="J407"/>
  <c r="I407"/>
  <c r="H407"/>
  <c r="G407"/>
  <c r="F407"/>
  <c r="E407"/>
  <c r="D407"/>
  <c r="C407"/>
  <c r="M406"/>
  <c r="M405"/>
  <c r="M404"/>
  <c r="M403"/>
  <c r="M402"/>
  <c r="M401"/>
  <c r="M400"/>
  <c r="M399"/>
  <c r="L398"/>
  <c r="K398"/>
  <c r="J398"/>
  <c r="I398"/>
  <c r="H398"/>
  <c r="G398"/>
  <c r="F398"/>
  <c r="E398"/>
  <c r="D398"/>
  <c r="C398"/>
  <c r="M396"/>
  <c r="M395"/>
  <c r="M394"/>
  <c r="L393"/>
  <c r="K393"/>
  <c r="J393"/>
  <c r="I393"/>
  <c r="H393"/>
  <c r="G393"/>
  <c r="F393"/>
  <c r="E393"/>
  <c r="D393"/>
  <c r="C393"/>
  <c r="M392"/>
  <c r="M391"/>
  <c r="M390"/>
  <c r="M389"/>
  <c r="M388"/>
  <c r="L387"/>
  <c r="K387"/>
  <c r="J387"/>
  <c r="I387"/>
  <c r="H387"/>
  <c r="G387"/>
  <c r="F387"/>
  <c r="E387"/>
  <c r="D387"/>
  <c r="C387"/>
  <c r="M386"/>
  <c r="M385"/>
  <c r="M384"/>
  <c r="M383"/>
  <c r="M382"/>
  <c r="M381"/>
  <c r="L380"/>
  <c r="K380"/>
  <c r="J380"/>
  <c r="I380"/>
  <c r="H380"/>
  <c r="G380"/>
  <c r="F380"/>
  <c r="E380"/>
  <c r="D380"/>
  <c r="C380"/>
  <c r="M378"/>
  <c r="M377"/>
  <c r="M376"/>
  <c r="L375"/>
  <c r="K375"/>
  <c r="J375"/>
  <c r="I375"/>
  <c r="H375"/>
  <c r="G375"/>
  <c r="F375"/>
  <c r="E375"/>
  <c r="D375"/>
  <c r="C375"/>
  <c r="M374"/>
  <c r="M373"/>
  <c r="L372"/>
  <c r="K372"/>
  <c r="J372"/>
  <c r="I372"/>
  <c r="H372"/>
  <c r="G372"/>
  <c r="F372"/>
  <c r="E372"/>
  <c r="D372"/>
  <c r="C372"/>
  <c r="M371"/>
  <c r="M370"/>
  <c r="M369"/>
  <c r="M368"/>
  <c r="M367"/>
  <c r="M366"/>
  <c r="M365"/>
  <c r="M364"/>
  <c r="M363"/>
  <c r="L362"/>
  <c r="K362"/>
  <c r="J362"/>
  <c r="I362"/>
  <c r="H362"/>
  <c r="G362"/>
  <c r="F362"/>
  <c r="E362"/>
  <c r="D362"/>
  <c r="C362"/>
  <c r="M361"/>
  <c r="M360"/>
  <c r="M359"/>
  <c r="M358"/>
  <c r="M357"/>
  <c r="M356"/>
  <c r="M355"/>
  <c r="M354"/>
  <c r="M353"/>
  <c r="L352"/>
  <c r="K352"/>
  <c r="J352"/>
  <c r="I352"/>
  <c r="H352"/>
  <c r="G352"/>
  <c r="F352"/>
  <c r="E352"/>
  <c r="D352"/>
  <c r="C352"/>
  <c r="M351"/>
  <c r="M350"/>
  <c r="M349"/>
  <c r="M348"/>
  <c r="M347"/>
  <c r="M346"/>
  <c r="L345"/>
  <c r="K345"/>
  <c r="J345"/>
  <c r="I345"/>
  <c r="H345"/>
  <c r="G345"/>
  <c r="F345"/>
  <c r="E345"/>
  <c r="D345"/>
  <c r="C345"/>
  <c r="M344"/>
  <c r="M343"/>
  <c r="M342"/>
  <c r="M341"/>
  <c r="M340"/>
  <c r="M339"/>
  <c r="M338"/>
  <c r="M337"/>
  <c r="M336"/>
  <c r="L335"/>
  <c r="K335"/>
  <c r="J335"/>
  <c r="I335"/>
  <c r="H335"/>
  <c r="G335"/>
  <c r="F335"/>
  <c r="E335"/>
  <c r="D335"/>
  <c r="C335"/>
  <c r="M334"/>
  <c r="M333"/>
  <c r="M332" s="1"/>
  <c r="L332"/>
  <c r="K332"/>
  <c r="J332"/>
  <c r="I332"/>
  <c r="H332"/>
  <c r="G332"/>
  <c r="F332"/>
  <c r="E332"/>
  <c r="D332"/>
  <c r="C332"/>
  <c r="M330"/>
  <c r="M329"/>
  <c r="L328"/>
  <c r="K328"/>
  <c r="J328"/>
  <c r="I328"/>
  <c r="H328"/>
  <c r="G328"/>
  <c r="F328"/>
  <c r="E328"/>
  <c r="D328"/>
  <c r="C328"/>
  <c r="M327"/>
  <c r="M326"/>
  <c r="M325"/>
  <c r="M324"/>
  <c r="M323"/>
  <c r="M322"/>
  <c r="M321"/>
  <c r="M320"/>
  <c r="L319"/>
  <c r="K319"/>
  <c r="J319"/>
  <c r="I319"/>
  <c r="H319"/>
  <c r="G319"/>
  <c r="F319"/>
  <c r="E319"/>
  <c r="D319"/>
  <c r="C319"/>
  <c r="M318"/>
  <c r="M317"/>
  <c r="M316"/>
  <c r="M315"/>
  <c r="M314"/>
  <c r="M313"/>
  <c r="M312"/>
  <c r="M311"/>
  <c r="L310"/>
  <c r="K310"/>
  <c r="J310"/>
  <c r="I310"/>
  <c r="H310"/>
  <c r="G310"/>
  <c r="F310"/>
  <c r="E310"/>
  <c r="D310"/>
  <c r="C310"/>
  <c r="M308"/>
  <c r="M307"/>
  <c r="M306"/>
  <c r="M305"/>
  <c r="M304"/>
  <c r="M303"/>
  <c r="M302"/>
  <c r="M301"/>
  <c r="M300"/>
  <c r="L299"/>
  <c r="K299"/>
  <c r="J299"/>
  <c r="I299"/>
  <c r="H299"/>
  <c r="G299"/>
  <c r="F299"/>
  <c r="E299"/>
  <c r="D299"/>
  <c r="C299"/>
  <c r="M298"/>
  <c r="M297"/>
  <c r="M296"/>
  <c r="M295"/>
  <c r="L294"/>
  <c r="K294"/>
  <c r="J294"/>
  <c r="I294"/>
  <c r="H294"/>
  <c r="G294"/>
  <c r="F294"/>
  <c r="E294"/>
  <c r="D294"/>
  <c r="C294"/>
  <c r="M292"/>
  <c r="M291"/>
  <c r="M290"/>
  <c r="M289"/>
  <c r="M288"/>
  <c r="M287"/>
  <c r="M286"/>
  <c r="M285"/>
  <c r="L284"/>
  <c r="K284"/>
  <c r="J284"/>
  <c r="I284"/>
  <c r="H284"/>
  <c r="G284"/>
  <c r="F284"/>
  <c r="D284"/>
  <c r="C284"/>
  <c r="M283"/>
  <c r="M282"/>
  <c r="M281"/>
  <c r="M280"/>
  <c r="M279"/>
  <c r="M278"/>
  <c r="M277"/>
  <c r="M276"/>
  <c r="L275"/>
  <c r="K275"/>
  <c r="J275"/>
  <c r="I275"/>
  <c r="H275"/>
  <c r="G275"/>
  <c r="F275"/>
  <c r="E275"/>
  <c r="D275"/>
  <c r="C275"/>
  <c r="M274"/>
  <c r="M273" s="1"/>
  <c r="L273"/>
  <c r="K273"/>
  <c r="J273"/>
  <c r="I273"/>
  <c r="H273"/>
  <c r="G273"/>
  <c r="F273"/>
  <c r="E273"/>
  <c r="D273"/>
  <c r="C273"/>
  <c r="M272"/>
  <c r="M271"/>
  <c r="M270"/>
  <c r="M269"/>
  <c r="M268"/>
  <c r="M267"/>
  <c r="L266"/>
  <c r="K266"/>
  <c r="J266"/>
  <c r="I266"/>
  <c r="H266"/>
  <c r="G266"/>
  <c r="F266"/>
  <c r="E266"/>
  <c r="D266"/>
  <c r="C266"/>
  <c r="M265"/>
  <c r="M264"/>
  <c r="L263"/>
  <c r="K263"/>
  <c r="J263"/>
  <c r="I263"/>
  <c r="H263"/>
  <c r="G263"/>
  <c r="F263"/>
  <c r="E263"/>
  <c r="D263"/>
  <c r="C263"/>
  <c r="M261"/>
  <c r="M260"/>
  <c r="M259"/>
  <c r="L258"/>
  <c r="K258"/>
  <c r="J258"/>
  <c r="I258"/>
  <c r="H258"/>
  <c r="G258"/>
  <c r="F258"/>
  <c r="E258"/>
  <c r="D258"/>
  <c r="C258"/>
  <c r="M257"/>
  <c r="M256"/>
  <c r="M255"/>
  <c r="M254"/>
  <c r="M253"/>
  <c r="M252"/>
  <c r="L251"/>
  <c r="K251"/>
  <c r="J251"/>
  <c r="I251"/>
  <c r="H251"/>
  <c r="G251"/>
  <c r="F251"/>
  <c r="E251"/>
  <c r="D251"/>
  <c r="C251"/>
  <c r="M249"/>
  <c r="M248"/>
  <c r="M247"/>
  <c r="L246"/>
  <c r="K246"/>
  <c r="J246"/>
  <c r="I246"/>
  <c r="H246"/>
  <c r="G246"/>
  <c r="F246"/>
  <c r="E246"/>
  <c r="D246"/>
  <c r="C246"/>
  <c r="M245"/>
  <c r="M244"/>
  <c r="M243"/>
  <c r="M242"/>
  <c r="M241"/>
  <c r="L240"/>
  <c r="K240"/>
  <c r="J240"/>
  <c r="I240"/>
  <c r="H240"/>
  <c r="G240"/>
  <c r="F240"/>
  <c r="E240"/>
  <c r="D240"/>
  <c r="C240"/>
  <c r="M239"/>
  <c r="M238" s="1"/>
  <c r="L238"/>
  <c r="K238"/>
  <c r="J238"/>
  <c r="I238"/>
  <c r="H238"/>
  <c r="G238"/>
  <c r="F238"/>
  <c r="E238"/>
  <c r="D238"/>
  <c r="C238"/>
  <c r="M237"/>
  <c r="M236"/>
  <c r="M235"/>
  <c r="M234"/>
  <c r="M233"/>
  <c r="M232"/>
  <c r="M231"/>
  <c r="L230"/>
  <c r="K230"/>
  <c r="J230"/>
  <c r="I230"/>
  <c r="H230"/>
  <c r="G230"/>
  <c r="F230"/>
  <c r="E230"/>
  <c r="D230"/>
  <c r="C230"/>
  <c r="M229"/>
  <c r="M228"/>
  <c r="M227"/>
  <c r="L226"/>
  <c r="K226"/>
  <c r="K6" i="37" s="1"/>
  <c r="J226" i="36"/>
  <c r="J6" i="37" s="1"/>
  <c r="I226" i="36"/>
  <c r="I6" i="37" s="1"/>
  <c r="H226" i="36"/>
  <c r="G226"/>
  <c r="G6" i="37" s="1"/>
  <c r="F226" i="36"/>
  <c r="F6" i="37" s="1"/>
  <c r="E226" i="36"/>
  <c r="E6" i="37" s="1"/>
  <c r="D226" i="36"/>
  <c r="C226"/>
  <c r="C6" i="37" s="1"/>
  <c r="M225" i="36"/>
  <c r="M224"/>
  <c r="M223"/>
  <c r="M222"/>
  <c r="M221"/>
  <c r="M220"/>
  <c r="M219"/>
  <c r="M218"/>
  <c r="L217"/>
  <c r="K217"/>
  <c r="J217"/>
  <c r="I217"/>
  <c r="H217"/>
  <c r="G217"/>
  <c r="F217"/>
  <c r="E217"/>
  <c r="D217"/>
  <c r="C217"/>
  <c r="M216"/>
  <c r="M215"/>
  <c r="M214"/>
  <c r="M213"/>
  <c r="M212"/>
  <c r="M211"/>
  <c r="M210"/>
  <c r="M209"/>
  <c r="M208"/>
  <c r="L207"/>
  <c r="K207"/>
  <c r="J207"/>
  <c r="I207"/>
  <c r="H207"/>
  <c r="G207"/>
  <c r="F207"/>
  <c r="E207"/>
  <c r="D207"/>
  <c r="C207"/>
  <c r="M206"/>
  <c r="M205"/>
  <c r="M204"/>
  <c r="M203"/>
  <c r="M202"/>
  <c r="L201"/>
  <c r="K201"/>
  <c r="J201"/>
  <c r="I201"/>
  <c r="H201"/>
  <c r="G201"/>
  <c r="F201"/>
  <c r="E201"/>
  <c r="D201"/>
  <c r="C201"/>
  <c r="M200"/>
  <c r="M199"/>
  <c r="M198"/>
  <c r="M197"/>
  <c r="M196"/>
  <c r="M195"/>
  <c r="M194"/>
  <c r="M193"/>
  <c r="M192"/>
  <c r="L191"/>
  <c r="K191"/>
  <c r="J191"/>
  <c r="I191"/>
  <c r="H191"/>
  <c r="G191"/>
  <c r="F191"/>
  <c r="E191"/>
  <c r="D191"/>
  <c r="C191"/>
  <c r="M189"/>
  <c r="M188"/>
  <c r="M187"/>
  <c r="M186"/>
  <c r="M185"/>
  <c r="M184"/>
  <c r="M183"/>
  <c r="M182"/>
  <c r="M181"/>
  <c r="L180"/>
  <c r="K180"/>
  <c r="J180"/>
  <c r="I180"/>
  <c r="H180"/>
  <c r="G180"/>
  <c r="F180"/>
  <c r="E180"/>
  <c r="D180"/>
  <c r="C180"/>
  <c r="M179"/>
  <c r="M178"/>
  <c r="M177"/>
  <c r="M176"/>
  <c r="M175"/>
  <c r="L174"/>
  <c r="K174"/>
  <c r="J174"/>
  <c r="I174"/>
  <c r="H174"/>
  <c r="G174"/>
  <c r="F174"/>
  <c r="E174"/>
  <c r="D174"/>
  <c r="C174"/>
  <c r="M173"/>
  <c r="M172"/>
  <c r="M171"/>
  <c r="M170"/>
  <c r="M169"/>
  <c r="M168"/>
  <c r="M167"/>
  <c r="M166"/>
  <c r="M165"/>
  <c r="L164"/>
  <c r="K164"/>
  <c r="J164"/>
  <c r="I164"/>
  <c r="H164"/>
  <c r="G164"/>
  <c r="F164"/>
  <c r="E164"/>
  <c r="D164"/>
  <c r="C164"/>
  <c r="M163"/>
  <c r="M162"/>
  <c r="M161"/>
  <c r="M160"/>
  <c r="M159"/>
  <c r="M158"/>
  <c r="M157"/>
  <c r="L156"/>
  <c r="K156"/>
  <c r="J156"/>
  <c r="I156"/>
  <c r="H156"/>
  <c r="G156"/>
  <c r="F156"/>
  <c r="E156"/>
  <c r="D156"/>
  <c r="C156"/>
  <c r="M155"/>
  <c r="M154"/>
  <c r="M153"/>
  <c r="M152"/>
  <c r="M151"/>
  <c r="M150"/>
  <c r="M149"/>
  <c r="M148"/>
  <c r="M147"/>
  <c r="L146"/>
  <c r="K146"/>
  <c r="J146"/>
  <c r="I146"/>
  <c r="H146"/>
  <c r="G146"/>
  <c r="F146"/>
  <c r="E146"/>
  <c r="D146"/>
  <c r="C146"/>
  <c r="M145"/>
  <c r="M144"/>
  <c r="M143"/>
  <c r="M142"/>
  <c r="M141"/>
  <c r="M140"/>
  <c r="M139"/>
  <c r="M138"/>
  <c r="M137"/>
  <c r="L136"/>
  <c r="K136"/>
  <c r="J136"/>
  <c r="I136"/>
  <c r="H136"/>
  <c r="G136"/>
  <c r="F136"/>
  <c r="E136"/>
  <c r="D136"/>
  <c r="C136"/>
  <c r="M135"/>
  <c r="M134"/>
  <c r="M133"/>
  <c r="M132"/>
  <c r="M131"/>
  <c r="M130"/>
  <c r="M129"/>
  <c r="M128"/>
  <c r="M127"/>
  <c r="L126"/>
  <c r="K126"/>
  <c r="J126"/>
  <c r="I126"/>
  <c r="H126"/>
  <c r="G126"/>
  <c r="F126"/>
  <c r="E126"/>
  <c r="D126"/>
  <c r="C126"/>
  <c r="M125"/>
  <c r="M124"/>
  <c r="M123"/>
  <c r="M122"/>
  <c r="M121"/>
  <c r="M120"/>
  <c r="M119"/>
  <c r="M118"/>
  <c r="M117"/>
  <c r="L116"/>
  <c r="K116"/>
  <c r="J116"/>
  <c r="I116"/>
  <c r="H116"/>
  <c r="G116"/>
  <c r="F116"/>
  <c r="E116"/>
  <c r="D116"/>
  <c r="C116"/>
  <c r="M115"/>
  <c r="M114"/>
  <c r="M113"/>
  <c r="M112"/>
  <c r="M111"/>
  <c r="M110"/>
  <c r="M109"/>
  <c r="M108"/>
  <c r="M107"/>
  <c r="L106"/>
  <c r="K106"/>
  <c r="J106"/>
  <c r="I106"/>
  <c r="H106"/>
  <c r="G106"/>
  <c r="F106"/>
  <c r="E106"/>
  <c r="D106"/>
  <c r="C106"/>
  <c r="M104"/>
  <c r="M103"/>
  <c r="M102"/>
  <c r="M101"/>
  <c r="M100"/>
  <c r="M99"/>
  <c r="M98"/>
  <c r="M97"/>
  <c r="M96"/>
  <c r="L95"/>
  <c r="K95"/>
  <c r="J95"/>
  <c r="I95"/>
  <c r="H95"/>
  <c r="G95"/>
  <c r="F95"/>
  <c r="E95"/>
  <c r="D95"/>
  <c r="C95"/>
  <c r="M94"/>
  <c r="M93"/>
  <c r="M92"/>
  <c r="L91"/>
  <c r="K91"/>
  <c r="J91"/>
  <c r="I91"/>
  <c r="H91"/>
  <c r="G91"/>
  <c r="F91"/>
  <c r="E91"/>
  <c r="D91"/>
  <c r="C91"/>
  <c r="M90"/>
  <c r="M89"/>
  <c r="M88"/>
  <c r="M87"/>
  <c r="M86"/>
  <c r="L85"/>
  <c r="K85"/>
  <c r="J85"/>
  <c r="I85"/>
  <c r="H85"/>
  <c r="G85"/>
  <c r="F85"/>
  <c r="E85"/>
  <c r="D85"/>
  <c r="C85"/>
  <c r="M84"/>
  <c r="M83"/>
  <c r="L82"/>
  <c r="K82"/>
  <c r="J82"/>
  <c r="I82"/>
  <c r="H82"/>
  <c r="G82"/>
  <c r="F82"/>
  <c r="E82"/>
  <c r="D82"/>
  <c r="C82"/>
  <c r="M81"/>
  <c r="M80"/>
  <c r="M79"/>
  <c r="M78"/>
  <c r="M77"/>
  <c r="M76"/>
  <c r="M75"/>
  <c r="L74"/>
  <c r="K74"/>
  <c r="J74"/>
  <c r="I74"/>
  <c r="H74"/>
  <c r="G74"/>
  <c r="F74"/>
  <c r="E74"/>
  <c r="D74"/>
  <c r="C74"/>
  <c r="M73"/>
  <c r="M72"/>
  <c r="M71"/>
  <c r="M70"/>
  <c r="M69"/>
  <c r="M68"/>
  <c r="M67"/>
  <c r="M66"/>
  <c r="M65"/>
  <c r="L64"/>
  <c r="K64"/>
  <c r="J64"/>
  <c r="I64"/>
  <c r="H64"/>
  <c r="G64"/>
  <c r="F64"/>
  <c r="E64"/>
  <c r="D64"/>
  <c r="C64"/>
  <c r="M63"/>
  <c r="M62"/>
  <c r="M61"/>
  <c r="M60"/>
  <c r="M59"/>
  <c r="M58"/>
  <c r="M57"/>
  <c r="M56"/>
  <c r="M55"/>
  <c r="L54"/>
  <c r="K54"/>
  <c r="J54"/>
  <c r="I54"/>
  <c r="H54"/>
  <c r="G54"/>
  <c r="F54"/>
  <c r="E54"/>
  <c r="D54"/>
  <c r="C54"/>
  <c r="M53"/>
  <c r="M52"/>
  <c r="M51"/>
  <c r="L50"/>
  <c r="K50"/>
  <c r="J50"/>
  <c r="I50"/>
  <c r="H50"/>
  <c r="G50"/>
  <c r="F50"/>
  <c r="E50"/>
  <c r="D50"/>
  <c r="C50"/>
  <c r="M49"/>
  <c r="M48"/>
  <c r="M47"/>
  <c r="M46"/>
  <c r="M45"/>
  <c r="M44"/>
  <c r="M43"/>
  <c r="M42"/>
  <c r="L41"/>
  <c r="K41"/>
  <c r="J41"/>
  <c r="I41"/>
  <c r="H41"/>
  <c r="G41"/>
  <c r="F41"/>
  <c r="E41"/>
  <c r="D41"/>
  <c r="C41"/>
  <c r="M39"/>
  <c r="M38"/>
  <c r="L37"/>
  <c r="K37"/>
  <c r="J37"/>
  <c r="I37"/>
  <c r="H37"/>
  <c r="G37"/>
  <c r="F37"/>
  <c r="E37"/>
  <c r="D37"/>
  <c r="C37"/>
  <c r="M36"/>
  <c r="M35" s="1"/>
  <c r="L35"/>
  <c r="K35"/>
  <c r="J35"/>
  <c r="I35"/>
  <c r="H35"/>
  <c r="G35"/>
  <c r="F35"/>
  <c r="E35"/>
  <c r="D35"/>
  <c r="C35"/>
  <c r="M34"/>
  <c r="M33"/>
  <c r="M32"/>
  <c r="M31"/>
  <c r="M30"/>
  <c r="M29"/>
  <c r="L28"/>
  <c r="K28"/>
  <c r="J28"/>
  <c r="I28"/>
  <c r="H28"/>
  <c r="G28"/>
  <c r="F28"/>
  <c r="E28"/>
  <c r="D28"/>
  <c r="C28"/>
  <c r="M27"/>
  <c r="M26"/>
  <c r="M25"/>
  <c r="M24"/>
  <c r="L23"/>
  <c r="K23"/>
  <c r="J23"/>
  <c r="I23"/>
  <c r="H23"/>
  <c r="G23"/>
  <c r="F23"/>
  <c r="E23"/>
  <c r="D23"/>
  <c r="C23"/>
  <c r="M22"/>
  <c r="M21"/>
  <c r="M20"/>
  <c r="M19"/>
  <c r="M18"/>
  <c r="M17"/>
  <c r="M16"/>
  <c r="M15"/>
  <c r="L14"/>
  <c r="K14"/>
  <c r="J14"/>
  <c r="I14"/>
  <c r="H14"/>
  <c r="G14"/>
  <c r="F14"/>
  <c r="E14"/>
  <c r="D14"/>
  <c r="C14"/>
  <c r="M13"/>
  <c r="M12"/>
  <c r="M11"/>
  <c r="M10"/>
  <c r="L9"/>
  <c r="K9"/>
  <c r="J9"/>
  <c r="I9"/>
  <c r="H9"/>
  <c r="G9"/>
  <c r="F9"/>
  <c r="E9"/>
  <c r="D9"/>
  <c r="C9"/>
  <c r="M8"/>
  <c r="M7"/>
  <c r="M6"/>
  <c r="M5"/>
  <c r="L4"/>
  <c r="K4"/>
  <c r="J4"/>
  <c r="I4"/>
  <c r="H4"/>
  <c r="G4"/>
  <c r="F4"/>
  <c r="E4"/>
  <c r="D4"/>
  <c r="C4"/>
  <c r="H23" i="35"/>
  <c r="G23"/>
  <c r="F23"/>
  <c r="D23"/>
  <c r="C23"/>
  <c r="B23"/>
  <c r="H12"/>
  <c r="G12"/>
  <c r="F12"/>
  <c r="D12"/>
  <c r="C12"/>
  <c r="B12"/>
  <c r="D139" i="32"/>
  <c r="F138"/>
  <c r="F137"/>
  <c r="D136"/>
  <c r="E27" i="31" s="1"/>
  <c r="E134" i="32"/>
  <c r="F133"/>
  <c r="E131"/>
  <c r="F130"/>
  <c r="F127"/>
  <c r="D121"/>
  <c r="E115"/>
  <c r="D107"/>
  <c r="E94"/>
  <c r="E91"/>
  <c r="F90"/>
  <c r="E88"/>
  <c r="F87"/>
  <c r="F86"/>
  <c r="F85"/>
  <c r="E83"/>
  <c r="F82"/>
  <c r="E80"/>
  <c r="E73"/>
  <c r="E70"/>
  <c r="E66"/>
  <c r="F64"/>
  <c r="E61"/>
  <c r="E60" s="1"/>
  <c r="E54"/>
  <c r="E52"/>
  <c r="E37"/>
  <c r="F36"/>
  <c r="E31"/>
  <c r="E28"/>
  <c r="E27" s="1"/>
  <c r="F26"/>
  <c r="F25"/>
  <c r="F24"/>
  <c r="F23"/>
  <c r="F22"/>
  <c r="E21"/>
  <c r="D21"/>
  <c r="E19"/>
  <c r="E13"/>
  <c r="F12"/>
  <c r="F11"/>
  <c r="F10"/>
  <c r="F9"/>
  <c r="E5"/>
  <c r="E3"/>
  <c r="H29" i="31"/>
  <c r="G29"/>
  <c r="F29"/>
  <c r="D29"/>
  <c r="D23" s="1"/>
  <c r="C29"/>
  <c r="C23" s="1"/>
  <c r="B29"/>
  <c r="B23" s="1"/>
  <c r="H22"/>
  <c r="G22"/>
  <c r="F22"/>
  <c r="D22"/>
  <c r="C22"/>
  <c r="B22"/>
  <c r="H15"/>
  <c r="G15"/>
  <c r="F15"/>
  <c r="D15"/>
  <c r="C15"/>
  <c r="B15"/>
  <c r="P146" i="30"/>
  <c r="D148" i="47" s="1"/>
  <c r="O145" i="30"/>
  <c r="O142" s="1"/>
  <c r="N145"/>
  <c r="N142" s="1"/>
  <c r="M145"/>
  <c r="M142" s="1"/>
  <c r="L145"/>
  <c r="L142" s="1"/>
  <c r="K145"/>
  <c r="K142" s="1"/>
  <c r="J145"/>
  <c r="J142" s="1"/>
  <c r="I145"/>
  <c r="I142" s="1"/>
  <c r="H145"/>
  <c r="H142" s="1"/>
  <c r="G145"/>
  <c r="G142" s="1"/>
  <c r="F145"/>
  <c r="F142" s="1"/>
  <c r="E145"/>
  <c r="E142" s="1"/>
  <c r="D145"/>
  <c r="D142" s="1"/>
  <c r="P144"/>
  <c r="D146" i="47" s="1"/>
  <c r="P143" i="30"/>
  <c r="D145" i="47" s="1"/>
  <c r="P141" i="30"/>
  <c r="D143" i="47" s="1"/>
  <c r="O140" i="30"/>
  <c r="N140"/>
  <c r="M140"/>
  <c r="L140"/>
  <c r="K140"/>
  <c r="J140"/>
  <c r="I140"/>
  <c r="H140"/>
  <c r="G140"/>
  <c r="F140"/>
  <c r="E140"/>
  <c r="D140"/>
  <c r="P139"/>
  <c r="D141" i="47" s="1"/>
  <c r="P138" i="30"/>
  <c r="D140" i="47" s="1"/>
  <c r="O137" i="30"/>
  <c r="N137"/>
  <c r="M137"/>
  <c r="L137"/>
  <c r="K137"/>
  <c r="J137"/>
  <c r="I137"/>
  <c r="H137"/>
  <c r="G137"/>
  <c r="F137"/>
  <c r="E137"/>
  <c r="D137"/>
  <c r="P136"/>
  <c r="D138" i="47" s="1"/>
  <c r="P134" i="30"/>
  <c r="P133"/>
  <c r="D135" i="47" s="1"/>
  <c r="P125" i="30"/>
  <c r="D127" i="47" s="1"/>
  <c r="P124" i="30"/>
  <c r="D126" i="47" s="1"/>
  <c r="O123" i="30"/>
  <c r="N123"/>
  <c r="M123"/>
  <c r="L123"/>
  <c r="K123"/>
  <c r="J123"/>
  <c r="I123"/>
  <c r="H123"/>
  <c r="G123"/>
  <c r="F123"/>
  <c r="E123"/>
  <c r="D123"/>
  <c r="P122"/>
  <c r="D124" i="47" s="1"/>
  <c r="P121" i="30"/>
  <c r="D123" i="47" s="1"/>
  <c r="P120" i="30"/>
  <c r="D122" i="47" s="1"/>
  <c r="P119" i="30"/>
  <c r="D121" i="47" s="1"/>
  <c r="P118" i="30"/>
  <c r="D120" i="47" s="1"/>
  <c r="O117" i="30"/>
  <c r="N117"/>
  <c r="M117"/>
  <c r="L117"/>
  <c r="K117"/>
  <c r="J117"/>
  <c r="I117"/>
  <c r="H117"/>
  <c r="G117"/>
  <c r="F117"/>
  <c r="E117"/>
  <c r="D117"/>
  <c r="P116"/>
  <c r="P115"/>
  <c r="D117" i="47" s="1"/>
  <c r="P114" i="30"/>
  <c r="D116" i="47" s="1"/>
  <c r="P113" i="30"/>
  <c r="D115" i="47" s="1"/>
  <c r="P112" i="30"/>
  <c r="D114" i="47" s="1"/>
  <c r="P111" i="30"/>
  <c r="D113" i="47" s="1"/>
  <c r="O110" i="30"/>
  <c r="N110"/>
  <c r="M110"/>
  <c r="L110"/>
  <c r="K110"/>
  <c r="J110"/>
  <c r="I110"/>
  <c r="H110"/>
  <c r="G110"/>
  <c r="F110"/>
  <c r="E110"/>
  <c r="D110"/>
  <c r="P109"/>
  <c r="D111" i="47" s="1"/>
  <c r="P108" i="30"/>
  <c r="D110" i="47" s="1"/>
  <c r="O107" i="30"/>
  <c r="N107"/>
  <c r="M107"/>
  <c r="L107"/>
  <c r="K107"/>
  <c r="J107"/>
  <c r="I107"/>
  <c r="H107"/>
  <c r="G107"/>
  <c r="F107"/>
  <c r="E107"/>
  <c r="D107"/>
  <c r="P106"/>
  <c r="D108" i="47" s="1"/>
  <c r="P105" i="30"/>
  <c r="D107" i="47" s="1"/>
  <c r="P104" i="30"/>
  <c r="D106" i="47" s="1"/>
  <c r="P103" i="30"/>
  <c r="D105" i="47" s="1"/>
  <c r="P102" i="30"/>
  <c r="D104" i="47" s="1"/>
  <c r="P101" i="30"/>
  <c r="D103" i="47" s="1"/>
  <c r="P100" i="30"/>
  <c r="D102" i="47" s="1"/>
  <c r="P99" i="30"/>
  <c r="D101" i="47" s="1"/>
  <c r="P98" i="30"/>
  <c r="D100" i="47" s="1"/>
  <c r="P97" i="30"/>
  <c r="D99" i="47" s="1"/>
  <c r="P96" i="30"/>
  <c r="D98" i="47" s="1"/>
  <c r="P95" i="30"/>
  <c r="D97" i="47" s="1"/>
  <c r="O94" i="30"/>
  <c r="N94"/>
  <c r="M94"/>
  <c r="L94"/>
  <c r="K94"/>
  <c r="J94"/>
  <c r="I94"/>
  <c r="H94"/>
  <c r="G94"/>
  <c r="F94"/>
  <c r="E94"/>
  <c r="D94"/>
  <c r="P92"/>
  <c r="D94" i="47" s="1"/>
  <c r="O91" i="30"/>
  <c r="N91"/>
  <c r="M91"/>
  <c r="L91"/>
  <c r="K91"/>
  <c r="J91"/>
  <c r="I91"/>
  <c r="H91"/>
  <c r="G91"/>
  <c r="F91"/>
  <c r="E91"/>
  <c r="D91"/>
  <c r="P90"/>
  <c r="D92" i="47" s="1"/>
  <c r="P89" i="30"/>
  <c r="D91" i="47" s="1"/>
  <c r="O88" i="30"/>
  <c r="N88"/>
  <c r="M88"/>
  <c r="L88"/>
  <c r="K88"/>
  <c r="J88"/>
  <c r="I88"/>
  <c r="H88"/>
  <c r="G88"/>
  <c r="F88"/>
  <c r="E88"/>
  <c r="D88"/>
  <c r="P87"/>
  <c r="D89" i="47" s="1"/>
  <c r="P86" i="30"/>
  <c r="D88" i="47" s="1"/>
  <c r="P85" i="30"/>
  <c r="D87" i="47" s="1"/>
  <c r="P84" i="30"/>
  <c r="D86" i="47" s="1"/>
  <c r="O83" i="30"/>
  <c r="N83"/>
  <c r="M83"/>
  <c r="L83"/>
  <c r="K83"/>
  <c r="J83"/>
  <c r="I83"/>
  <c r="H83"/>
  <c r="G83"/>
  <c r="F83"/>
  <c r="E83"/>
  <c r="D83"/>
  <c r="P82"/>
  <c r="D84" i="47" s="1"/>
  <c r="P81" i="30"/>
  <c r="D83" i="47" s="1"/>
  <c r="O80" i="30"/>
  <c r="N80"/>
  <c r="M80"/>
  <c r="L80"/>
  <c r="K80"/>
  <c r="J80"/>
  <c r="I80"/>
  <c r="H80"/>
  <c r="G80"/>
  <c r="F80"/>
  <c r="E80"/>
  <c r="D80"/>
  <c r="P78"/>
  <c r="D80" i="47" s="1"/>
  <c r="P77" i="30"/>
  <c r="D79" i="47" s="1"/>
  <c r="P76" i="30"/>
  <c r="D78" i="47" s="1"/>
  <c r="P75" i="30"/>
  <c r="D77" i="47" s="1"/>
  <c r="P74" i="30"/>
  <c r="D76" i="47" s="1"/>
  <c r="O73" i="30"/>
  <c r="N73"/>
  <c r="M73"/>
  <c r="L73"/>
  <c r="K73"/>
  <c r="J73"/>
  <c r="I73"/>
  <c r="H73"/>
  <c r="G73"/>
  <c r="F73"/>
  <c r="E73"/>
  <c r="D73"/>
  <c r="P72"/>
  <c r="D74" i="47" s="1"/>
  <c r="P71" i="30"/>
  <c r="D73" i="47" s="1"/>
  <c r="O70" i="30"/>
  <c r="N70"/>
  <c r="M70"/>
  <c r="L70"/>
  <c r="K70"/>
  <c r="J70"/>
  <c r="I70"/>
  <c r="H70"/>
  <c r="G70"/>
  <c r="F70"/>
  <c r="E70"/>
  <c r="D70"/>
  <c r="P69"/>
  <c r="D71" i="47" s="1"/>
  <c r="P68" i="30"/>
  <c r="D70" i="47" s="1"/>
  <c r="P67" i="30"/>
  <c r="D69" i="47" s="1"/>
  <c r="O66" i="30"/>
  <c r="N66"/>
  <c r="M66"/>
  <c r="L66"/>
  <c r="K66"/>
  <c r="J66"/>
  <c r="I66"/>
  <c r="H66"/>
  <c r="G66"/>
  <c r="F66"/>
  <c r="E66"/>
  <c r="D66"/>
  <c r="P64"/>
  <c r="D66" i="47" s="1"/>
  <c r="P63" i="30"/>
  <c r="D65" i="47" s="1"/>
  <c r="P62" i="30"/>
  <c r="D64" i="47" s="1"/>
  <c r="O61" i="30"/>
  <c r="O60" s="1"/>
  <c r="N61"/>
  <c r="N60" s="1"/>
  <c r="M61"/>
  <c r="M60" s="1"/>
  <c r="L61"/>
  <c r="L60" s="1"/>
  <c r="K61"/>
  <c r="K60" s="1"/>
  <c r="J61"/>
  <c r="J60" s="1"/>
  <c r="I61"/>
  <c r="I60" s="1"/>
  <c r="H61"/>
  <c r="H60" s="1"/>
  <c r="G61"/>
  <c r="G60" s="1"/>
  <c r="F61"/>
  <c r="F60" s="1"/>
  <c r="E61"/>
  <c r="E60" s="1"/>
  <c r="D61"/>
  <c r="D60" s="1"/>
  <c r="P59"/>
  <c r="D61" i="47" s="1"/>
  <c r="P58" i="30"/>
  <c r="D60" i="47" s="1"/>
  <c r="P57" i="30"/>
  <c r="D59" i="47" s="1"/>
  <c r="P56" i="30"/>
  <c r="D58" i="47" s="1"/>
  <c r="P55" i="30"/>
  <c r="D57" i="47" s="1"/>
  <c r="O54" i="30"/>
  <c r="N54"/>
  <c r="M54"/>
  <c r="L54"/>
  <c r="K54"/>
  <c r="J54"/>
  <c r="I54"/>
  <c r="H54"/>
  <c r="G54"/>
  <c r="F54"/>
  <c r="E54"/>
  <c r="D54"/>
  <c r="P53"/>
  <c r="D55" i="47" s="1"/>
  <c r="O52" i="30"/>
  <c r="N52"/>
  <c r="M52"/>
  <c r="L52"/>
  <c r="K52"/>
  <c r="J52"/>
  <c r="I52"/>
  <c r="H52"/>
  <c r="G52"/>
  <c r="F52"/>
  <c r="E52"/>
  <c r="D52"/>
  <c r="P51"/>
  <c r="D53" i="47" s="1"/>
  <c r="P50" i="30"/>
  <c r="D52" i="47" s="1"/>
  <c r="P49" i="30"/>
  <c r="D51" i="47" s="1"/>
  <c r="P48" i="30"/>
  <c r="D50" i="47" s="1"/>
  <c r="P47" i="30"/>
  <c r="D49" i="47" s="1"/>
  <c r="P46" i="30"/>
  <c r="D48" i="47" s="1"/>
  <c r="P45" i="30"/>
  <c r="D47" i="47" s="1"/>
  <c r="P44" i="30"/>
  <c r="D46" i="47" s="1"/>
  <c r="P43" i="30"/>
  <c r="D45" i="47" s="1"/>
  <c r="P42" i="30"/>
  <c r="D44" i="47" s="1"/>
  <c r="P41" i="30"/>
  <c r="D43" i="47" s="1"/>
  <c r="P40" i="30"/>
  <c r="D42" i="47" s="1"/>
  <c r="P39" i="30"/>
  <c r="D41" i="47" s="1"/>
  <c r="P38" i="30"/>
  <c r="D40" i="47" s="1"/>
  <c r="O37" i="30"/>
  <c r="N37"/>
  <c r="M37"/>
  <c r="L37"/>
  <c r="K37"/>
  <c r="J37"/>
  <c r="I37"/>
  <c r="H37"/>
  <c r="G37"/>
  <c r="F37"/>
  <c r="E37"/>
  <c r="D37"/>
  <c r="P36"/>
  <c r="D38" i="47" s="1"/>
  <c r="P35" i="30"/>
  <c r="D37" i="47" s="1"/>
  <c r="P34" i="30"/>
  <c r="D36" i="47" s="1"/>
  <c r="P33" i="30"/>
  <c r="D35" i="47" s="1"/>
  <c r="P32" i="30"/>
  <c r="D34" i="47" s="1"/>
  <c r="O31" i="30"/>
  <c r="N31"/>
  <c r="M31"/>
  <c r="L31"/>
  <c r="K31"/>
  <c r="J31"/>
  <c r="I31"/>
  <c r="H31"/>
  <c r="G31"/>
  <c r="F31"/>
  <c r="E31"/>
  <c r="D31"/>
  <c r="P29"/>
  <c r="D31" i="47" s="1"/>
  <c r="O28" i="30"/>
  <c r="O27" s="1"/>
  <c r="N28"/>
  <c r="N27" s="1"/>
  <c r="M28"/>
  <c r="M27" s="1"/>
  <c r="L28"/>
  <c r="L27" s="1"/>
  <c r="K28"/>
  <c r="K27" s="1"/>
  <c r="J28"/>
  <c r="J27" s="1"/>
  <c r="I28"/>
  <c r="I27" s="1"/>
  <c r="H28"/>
  <c r="H27" s="1"/>
  <c r="G28"/>
  <c r="G27" s="1"/>
  <c r="F28"/>
  <c r="F27" s="1"/>
  <c r="E28"/>
  <c r="E27" s="1"/>
  <c r="D28"/>
  <c r="D27" s="1"/>
  <c r="P26"/>
  <c r="D28" i="47" s="1"/>
  <c r="P25" i="30"/>
  <c r="D27" i="47" s="1"/>
  <c r="P24" i="30"/>
  <c r="D26" i="47" s="1"/>
  <c r="P23" i="30"/>
  <c r="D25" i="47" s="1"/>
  <c r="P22" i="30"/>
  <c r="D24" i="47" s="1"/>
  <c r="O21" i="30"/>
  <c r="N21"/>
  <c r="M21"/>
  <c r="L21"/>
  <c r="K21"/>
  <c r="J21"/>
  <c r="I21"/>
  <c r="H21"/>
  <c r="G21"/>
  <c r="F21"/>
  <c r="E21"/>
  <c r="D21"/>
  <c r="P20"/>
  <c r="D22" i="47" s="1"/>
  <c r="O19" i="30"/>
  <c r="N19"/>
  <c r="M19"/>
  <c r="L19"/>
  <c r="K19"/>
  <c r="J19"/>
  <c r="I19"/>
  <c r="H19"/>
  <c r="G19"/>
  <c r="F19"/>
  <c r="E19"/>
  <c r="D19"/>
  <c r="P18"/>
  <c r="D20" i="47" s="1"/>
  <c r="P17" i="30"/>
  <c r="D19" i="47" s="1"/>
  <c r="P16" i="30"/>
  <c r="D18" i="47" s="1"/>
  <c r="P15" i="30"/>
  <c r="D17" i="47" s="1"/>
  <c r="P14" i="30"/>
  <c r="D16" i="47" s="1"/>
  <c r="O13" i="30"/>
  <c r="N13"/>
  <c r="M13"/>
  <c r="L13"/>
  <c r="K13"/>
  <c r="J13"/>
  <c r="I13"/>
  <c r="H13"/>
  <c r="G13"/>
  <c r="F13"/>
  <c r="E13"/>
  <c r="D13"/>
  <c r="P12"/>
  <c r="D14" i="47" s="1"/>
  <c r="P11" i="30"/>
  <c r="D13" i="47" s="1"/>
  <c r="P10" i="30"/>
  <c r="D12" i="47" s="1"/>
  <c r="P9" i="30"/>
  <c r="D11" i="47" s="1"/>
  <c r="P8" i="30"/>
  <c r="D10" i="47" s="1"/>
  <c r="O5" i="30"/>
  <c r="N5"/>
  <c r="M5"/>
  <c r="L5"/>
  <c r="K5"/>
  <c r="J5"/>
  <c r="I5"/>
  <c r="H5"/>
  <c r="G5"/>
  <c r="F5"/>
  <c r="O3"/>
  <c r="O2" s="1"/>
  <c r="N3"/>
  <c r="M3"/>
  <c r="L3"/>
  <c r="K3"/>
  <c r="J3"/>
  <c r="J2" s="1"/>
  <c r="I3"/>
  <c r="H3"/>
  <c r="G3"/>
  <c r="F3"/>
  <c r="E3"/>
  <c r="D3"/>
  <c r="N2" l="1"/>
  <c r="K2"/>
  <c r="G2"/>
  <c r="F2"/>
  <c r="D136" i="47"/>
  <c r="P137" i="30"/>
  <c r="D139" i="47" s="1"/>
  <c r="D126" i="30"/>
  <c r="D118" i="47"/>
  <c r="I2" i="30"/>
  <c r="M2"/>
  <c r="H2"/>
  <c r="L2"/>
  <c r="G65"/>
  <c r="O65"/>
  <c r="C379" i="36"/>
  <c r="C7" i="37" s="1"/>
  <c r="M416" i="36"/>
  <c r="G379"/>
  <c r="G7" i="37" s="1"/>
  <c r="H379" i="36"/>
  <c r="H7" i="37" s="1"/>
  <c r="M328" i="36"/>
  <c r="E379"/>
  <c r="E7" i="37" s="1"/>
  <c r="E65" i="30"/>
  <c r="M28" i="36"/>
  <c r="D105"/>
  <c r="L105"/>
  <c r="M126"/>
  <c r="M246"/>
  <c r="M82"/>
  <c r="L93" i="30"/>
  <c r="M380" i="36"/>
  <c r="E140" i="32"/>
  <c r="F140" s="1"/>
  <c r="D135"/>
  <c r="D134" s="1"/>
  <c r="D132"/>
  <c r="F132" s="1"/>
  <c r="E129"/>
  <c r="E128" s="1"/>
  <c r="D129"/>
  <c r="D128" s="1"/>
  <c r="E126"/>
  <c r="E125" s="1"/>
  <c r="D126"/>
  <c r="D125" s="1"/>
  <c r="E123"/>
  <c r="F123" s="1"/>
  <c r="E122"/>
  <c r="F122" s="1"/>
  <c r="D120"/>
  <c r="D119"/>
  <c r="F119" s="1"/>
  <c r="D118"/>
  <c r="F118" s="1"/>
  <c r="D117"/>
  <c r="F117" s="1"/>
  <c r="D116"/>
  <c r="F116" s="1"/>
  <c r="D114"/>
  <c r="D110" s="1"/>
  <c r="E113"/>
  <c r="F113" s="1"/>
  <c r="E112"/>
  <c r="F112" s="1"/>
  <c r="E111"/>
  <c r="F111" s="1"/>
  <c r="D105"/>
  <c r="F105" s="1"/>
  <c r="D104"/>
  <c r="F104" s="1"/>
  <c r="D103"/>
  <c r="F103" s="1"/>
  <c r="D102"/>
  <c r="F102" s="1"/>
  <c r="D101"/>
  <c r="F101" s="1"/>
  <c r="D100"/>
  <c r="F100" s="1"/>
  <c r="D99"/>
  <c r="F99" s="1"/>
  <c r="D98"/>
  <c r="F98" s="1"/>
  <c r="D97"/>
  <c r="F97" s="1"/>
  <c r="D96"/>
  <c r="F96" s="1"/>
  <c r="D92"/>
  <c r="F92" s="1"/>
  <c r="D89"/>
  <c r="D88" s="1"/>
  <c r="F88" s="1"/>
  <c r="D84"/>
  <c r="F84" s="1"/>
  <c r="D81"/>
  <c r="F81" s="1"/>
  <c r="D78"/>
  <c r="F78" s="1"/>
  <c r="D77"/>
  <c r="F77" s="1"/>
  <c r="D76"/>
  <c r="F76" s="1"/>
  <c r="D75"/>
  <c r="F75" s="1"/>
  <c r="D74"/>
  <c r="F74" s="1"/>
  <c r="D72"/>
  <c r="F72" s="1"/>
  <c r="D71"/>
  <c r="F71" s="1"/>
  <c r="D69"/>
  <c r="F69" s="1"/>
  <c r="D68"/>
  <c r="F68" s="1"/>
  <c r="D67"/>
  <c r="F67" s="1"/>
  <c r="D63"/>
  <c r="F63" s="1"/>
  <c r="D62"/>
  <c r="F62" s="1"/>
  <c r="D59"/>
  <c r="F59" s="1"/>
  <c r="D58"/>
  <c r="F58" s="1"/>
  <c r="D57"/>
  <c r="F57" s="1"/>
  <c r="D56"/>
  <c r="F56" s="1"/>
  <c r="D55"/>
  <c r="F55" s="1"/>
  <c r="D53"/>
  <c r="F53" s="1"/>
  <c r="D51"/>
  <c r="F51" s="1"/>
  <c r="D50"/>
  <c r="F50" s="1"/>
  <c r="D49"/>
  <c r="F49" s="1"/>
  <c r="D48"/>
  <c r="F48" s="1"/>
  <c r="D47"/>
  <c r="F47" s="1"/>
  <c r="D46"/>
  <c r="F46" s="1"/>
  <c r="D44"/>
  <c r="F44" s="1"/>
  <c r="D43"/>
  <c r="F43" s="1"/>
  <c r="D42"/>
  <c r="F42" s="1"/>
  <c r="D41"/>
  <c r="F41" s="1"/>
  <c r="D35"/>
  <c r="F35" s="1"/>
  <c r="D34"/>
  <c r="F34" s="1"/>
  <c r="D33"/>
  <c r="F33" s="1"/>
  <c r="D32"/>
  <c r="F32" s="1"/>
  <c r="D29"/>
  <c r="F29" s="1"/>
  <c r="D20"/>
  <c r="D19" s="1"/>
  <c r="F19" s="1"/>
  <c r="D18"/>
  <c r="F18" s="1"/>
  <c r="D17"/>
  <c r="F17" s="1"/>
  <c r="D16"/>
  <c r="F16" s="1"/>
  <c r="D15"/>
  <c r="F15" s="1"/>
  <c r="M126" i="30"/>
  <c r="I126"/>
  <c r="D93"/>
  <c r="E114" i="32"/>
  <c r="M93" i="30"/>
  <c r="E93"/>
  <c r="D106" i="32"/>
  <c r="F65" i="30"/>
  <c r="N65"/>
  <c r="L65"/>
  <c r="I30"/>
  <c r="D30"/>
  <c r="K30"/>
  <c r="F93"/>
  <c r="J105" i="36"/>
  <c r="M266"/>
  <c r="D331"/>
  <c r="O30" i="30"/>
  <c r="J65"/>
  <c r="H93"/>
  <c r="E2" i="32"/>
  <c r="M50" i="36"/>
  <c r="F105"/>
  <c r="M230"/>
  <c r="M258"/>
  <c r="M372"/>
  <c r="I379"/>
  <c r="I7" i="37" s="1"/>
  <c r="K40" i="36"/>
  <c r="G40"/>
  <c r="M174"/>
  <c r="I250"/>
  <c r="D309"/>
  <c r="L309"/>
  <c r="J309"/>
  <c r="K379"/>
  <c r="K7" i="37" s="1"/>
  <c r="J397" i="36"/>
  <c r="J5" i="37" s="1"/>
  <c r="J30" i="30"/>
  <c r="E79" i="32"/>
  <c r="B24" i="35"/>
  <c r="M37" i="36"/>
  <c r="C88" i="38"/>
  <c r="D3263" i="47" s="1"/>
  <c r="G79" i="30"/>
  <c r="O79"/>
  <c r="L126"/>
  <c r="M240" i="36"/>
  <c r="F309"/>
  <c r="D379"/>
  <c r="D7" i="37" s="1"/>
  <c r="H397" i="36"/>
  <c r="H5" i="37" s="1"/>
  <c r="C42" i="38"/>
  <c r="D3217" i="47" s="1"/>
  <c r="E30" i="30"/>
  <c r="M64" i="36"/>
  <c r="L79" i="30"/>
  <c r="H126"/>
  <c r="I3" i="36"/>
  <c r="M164"/>
  <c r="F379"/>
  <c r="F7" i="37" s="1"/>
  <c r="G24" i="35"/>
  <c r="F24"/>
  <c r="D24"/>
  <c r="C24"/>
  <c r="P7" i="30"/>
  <c r="D9" i="47" s="1"/>
  <c r="E5" i="30"/>
  <c r="E2" s="1"/>
  <c r="F24" i="31"/>
  <c r="H24"/>
  <c r="D79" i="30"/>
  <c r="D95" i="32"/>
  <c r="F95" s="1"/>
  <c r="D45"/>
  <c r="F45" s="1"/>
  <c r="H30" i="30"/>
  <c r="D38" i="32"/>
  <c r="F38" s="1"/>
  <c r="I93" i="30"/>
  <c r="M4" i="36"/>
  <c r="M180"/>
  <c r="D83" i="32"/>
  <c r="F83" s="1"/>
  <c r="E65"/>
  <c r="I40" i="36"/>
  <c r="M294"/>
  <c r="H79" i="30"/>
  <c r="K126"/>
  <c r="L379" i="36"/>
  <c r="L7" i="37" s="1"/>
  <c r="E108" i="32"/>
  <c r="D14"/>
  <c r="F14" s="1"/>
  <c r="F20"/>
  <c r="H65" i="30"/>
  <c r="E126"/>
  <c r="M156" i="36"/>
  <c r="M191"/>
  <c r="M275"/>
  <c r="M407"/>
  <c r="P73" i="30"/>
  <c r="D75" i="47" s="1"/>
  <c r="J79" i="30"/>
  <c r="E109" i="32"/>
  <c r="F109" s="1"/>
  <c r="F134"/>
  <c r="G24" i="31"/>
  <c r="D3" i="36"/>
  <c r="L3"/>
  <c r="M74"/>
  <c r="M85"/>
  <c r="D250"/>
  <c r="L250"/>
  <c r="M335"/>
  <c r="M393"/>
  <c r="C3" i="38"/>
  <c r="D3178" i="47" s="1"/>
  <c r="C331" i="36"/>
  <c r="D40" i="32"/>
  <c r="F40" s="1"/>
  <c r="M65" i="30"/>
  <c r="K79"/>
  <c r="P110"/>
  <c r="D112" i="47" s="1"/>
  <c r="G126" i="30"/>
  <c r="O126"/>
  <c r="M9" i="36"/>
  <c r="M136"/>
  <c r="M207"/>
  <c r="H190"/>
  <c r="G309"/>
  <c r="E309"/>
  <c r="E331"/>
  <c r="M387"/>
  <c r="C397"/>
  <c r="C5" i="37" s="1"/>
  <c r="K397" i="36"/>
  <c r="K5" i="37" s="1"/>
  <c r="I397" i="36"/>
  <c r="I5" i="37" s="1"/>
  <c r="E105" i="36"/>
  <c r="G250"/>
  <c r="P21" i="30"/>
  <c r="D23" i="47" s="1"/>
  <c r="D39" i="32"/>
  <c r="F39" s="1"/>
  <c r="P13" i="30"/>
  <c r="D15" i="47" s="1"/>
  <c r="P31" i="30"/>
  <c r="D33" i="47" s="1"/>
  <c r="P54" i="30"/>
  <c r="D56" i="47" s="1"/>
  <c r="K65" i="30"/>
  <c r="P70"/>
  <c r="D72" i="47" s="1"/>
  <c r="P83" i="30"/>
  <c r="D85" i="47" s="1"/>
  <c r="E3" i="36"/>
  <c r="E40"/>
  <c r="M95"/>
  <c r="H105"/>
  <c r="M201"/>
  <c r="M299"/>
  <c r="H309"/>
  <c r="M352"/>
  <c r="D397"/>
  <c r="L397"/>
  <c r="L5" i="37" s="1"/>
  <c r="F397" i="36"/>
  <c r="F5" i="37" s="1"/>
  <c r="M106" i="36"/>
  <c r="M226"/>
  <c r="F17" i="37" s="1"/>
  <c r="L17" s="1"/>
  <c r="K331" i="36"/>
  <c r="P4" i="30"/>
  <c r="D6" i="47" s="1"/>
  <c r="P19" i="30"/>
  <c r="D21" i="47" s="1"/>
  <c r="P37" i="30"/>
  <c r="D39" i="47" s="1"/>
  <c r="L30" i="30"/>
  <c r="D65"/>
  <c r="P94"/>
  <c r="D96" i="47" s="1"/>
  <c r="P107" i="30"/>
  <c r="P117"/>
  <c r="D119" i="47" s="1"/>
  <c r="M23" i="36"/>
  <c r="M54"/>
  <c r="M116"/>
  <c r="I105"/>
  <c r="E190"/>
  <c r="C250"/>
  <c r="K250"/>
  <c r="M319"/>
  <c r="M345"/>
  <c r="G331"/>
  <c r="M375"/>
  <c r="J379"/>
  <c r="J7" i="37" s="1"/>
  <c r="C131" i="38"/>
  <c r="D3306" i="47" s="1"/>
  <c r="M91" i="36"/>
  <c r="I190"/>
  <c r="M310"/>
  <c r="F30" i="30"/>
  <c r="N30"/>
  <c r="M30"/>
  <c r="P80"/>
  <c r="D82" i="47" s="1"/>
  <c r="F79" i="30"/>
  <c r="N79"/>
  <c r="P140"/>
  <c r="D142" i="47" s="1"/>
  <c r="B24" i="31"/>
  <c r="D24"/>
  <c r="H3" i="36"/>
  <c r="M41"/>
  <c r="M146"/>
  <c r="M217"/>
  <c r="M263"/>
  <c r="H250"/>
  <c r="H331"/>
  <c r="M398"/>
  <c r="G30" i="30"/>
  <c r="I65"/>
  <c r="F21" i="32"/>
  <c r="H24" i="35"/>
  <c r="D190" i="36"/>
  <c r="L190"/>
  <c r="M251"/>
  <c r="C309"/>
  <c r="K309"/>
  <c r="I309"/>
  <c r="I331"/>
  <c r="L331"/>
  <c r="M362"/>
  <c r="G397"/>
  <c r="G5" i="37" s="1"/>
  <c r="E397" i="36"/>
  <c r="E5" i="37" s="1"/>
  <c r="M424" i="36"/>
  <c r="C24" i="31"/>
  <c r="D8" i="32"/>
  <c r="F8" s="1"/>
  <c r="D5" i="30"/>
  <c r="P5" s="1"/>
  <c r="D7" i="47" s="1"/>
  <c r="P27" i="30"/>
  <c r="D29" i="47" s="1"/>
  <c r="P6" i="30"/>
  <c r="D8" i="47" s="1"/>
  <c r="P66" i="30"/>
  <c r="D68" i="47" s="1"/>
  <c r="E79" i="30"/>
  <c r="I79"/>
  <c r="M79"/>
  <c r="P91"/>
  <c r="D93" i="47" s="1"/>
  <c r="F126" i="30"/>
  <c r="J126"/>
  <c r="N126"/>
  <c r="P142"/>
  <c r="D144" i="47" s="1"/>
  <c r="D28" i="32"/>
  <c r="C40" i="36"/>
  <c r="G93" i="30"/>
  <c r="K93"/>
  <c r="O93"/>
  <c r="J93"/>
  <c r="N93"/>
  <c r="E30" i="32"/>
  <c r="P3" i="30"/>
  <c r="D5" i="47" s="1"/>
  <c r="P28" i="30"/>
  <c r="D30" i="47" s="1"/>
  <c r="P52" i="30"/>
  <c r="D54" i="47" s="1"/>
  <c r="P60" i="30"/>
  <c r="D62" i="47" s="1"/>
  <c r="P61" i="30"/>
  <c r="D63" i="47" s="1"/>
  <c r="P88" i="30"/>
  <c r="D90" i="47" s="1"/>
  <c r="P123" i="30"/>
  <c r="D125" i="47" s="1"/>
  <c r="F190" i="36"/>
  <c r="J190"/>
  <c r="F250"/>
  <c r="J250"/>
  <c r="O429" i="41"/>
  <c r="P145" i="30"/>
  <c r="D147" i="47" s="1"/>
  <c r="C190" i="36"/>
  <c r="G190"/>
  <c r="K190"/>
  <c r="F3"/>
  <c r="J3"/>
  <c r="C3"/>
  <c r="G3"/>
  <c r="K3"/>
  <c r="M14"/>
  <c r="D40"/>
  <c r="H40"/>
  <c r="L40"/>
  <c r="F40"/>
  <c r="J40"/>
  <c r="C105"/>
  <c r="G105"/>
  <c r="K105"/>
  <c r="F331"/>
  <c r="J331"/>
  <c r="H429" i="41"/>
  <c r="D6" i="37"/>
  <c r="H6"/>
  <c r="L6"/>
  <c r="D109" i="47" l="1"/>
  <c r="B19" i="46"/>
  <c r="B30" i="45" s="1"/>
  <c r="AC2" i="47" s="1"/>
  <c r="D91" i="32"/>
  <c r="F91" s="1"/>
  <c r="B17" i="46"/>
  <c r="B28" i="45" s="1"/>
  <c r="AA2" i="47" s="1"/>
  <c r="F120" i="32"/>
  <c r="E121"/>
  <c r="F121" s="1"/>
  <c r="D2" i="30"/>
  <c r="P2" s="1"/>
  <c r="D4" i="47" s="1"/>
  <c r="F106" i="32"/>
  <c r="E139"/>
  <c r="D131"/>
  <c r="F131" s="1"/>
  <c r="E4" i="31"/>
  <c r="AH42" i="45"/>
  <c r="F128" i="32"/>
  <c r="B25" i="46"/>
  <c r="B36" i="45" s="1"/>
  <c r="AI2" i="47" s="1"/>
  <c r="D52" i="32"/>
  <c r="F52" s="1"/>
  <c r="M379" i="36"/>
  <c r="J18" i="37" s="1"/>
  <c r="J19" s="1"/>
  <c r="E19" i="35"/>
  <c r="M309" i="36"/>
  <c r="H15" i="37" s="1"/>
  <c r="H19" s="1"/>
  <c r="L4"/>
  <c r="E6" i="35"/>
  <c r="AH56" i="45" s="1"/>
  <c r="E16" i="35"/>
  <c r="E5"/>
  <c r="AH55" i="45" s="1"/>
  <c r="F135" i="32"/>
  <c r="D61"/>
  <c r="F61" s="1"/>
  <c r="F89"/>
  <c r="C146" i="38"/>
  <c r="F114" i="32"/>
  <c r="D70"/>
  <c r="F70" s="1"/>
  <c r="F126"/>
  <c r="D31"/>
  <c r="F31" s="1"/>
  <c r="D73"/>
  <c r="F73" s="1"/>
  <c r="E124"/>
  <c r="E20" i="31" s="1"/>
  <c r="D54" i="32"/>
  <c r="F54" s="1"/>
  <c r="E10" i="35"/>
  <c r="AH60" i="45" s="1"/>
  <c r="F129" i="32"/>
  <c r="D66"/>
  <c r="F66" s="1"/>
  <c r="E107"/>
  <c r="M331" i="36"/>
  <c r="I15" i="37" s="1"/>
  <c r="I19" s="1"/>
  <c r="G4"/>
  <c r="I4"/>
  <c r="E3" i="35"/>
  <c r="AH53" i="45" s="1"/>
  <c r="C4" i="37"/>
  <c r="E8" i="35"/>
  <c r="AH58" i="45" s="1"/>
  <c r="M7" i="37"/>
  <c r="I3"/>
  <c r="E11" i="35"/>
  <c r="AH61" i="45" s="1"/>
  <c r="E9" i="35"/>
  <c r="AH59" i="45" s="1"/>
  <c r="E4" i="35"/>
  <c r="AH54" i="45" s="1"/>
  <c r="E110" i="32"/>
  <c r="E18" i="31" s="1"/>
  <c r="D115" i="32"/>
  <c r="D94"/>
  <c r="D80"/>
  <c r="D79" s="1"/>
  <c r="F79" s="1"/>
  <c r="F108"/>
  <c r="P93" i="30"/>
  <c r="D95" i="47" s="1"/>
  <c r="O147" i="30"/>
  <c r="P79"/>
  <c r="D7" i="32"/>
  <c r="F7" s="1"/>
  <c r="F4" i="37"/>
  <c r="M397" i="36"/>
  <c r="K16" i="37" s="1"/>
  <c r="L16" s="1"/>
  <c r="P30" i="30"/>
  <c r="D32" i="47" s="1"/>
  <c r="D5" i="37"/>
  <c r="M5" s="1"/>
  <c r="M105" i="36"/>
  <c r="E14" i="37" s="1"/>
  <c r="E19" s="1"/>
  <c r="L3"/>
  <c r="E21" i="35"/>
  <c r="K4" i="37"/>
  <c r="D4"/>
  <c r="H429" i="36"/>
  <c r="D3" i="37"/>
  <c r="I147" i="30"/>
  <c r="I429" i="36"/>
  <c r="M40"/>
  <c r="D14" i="37" s="1"/>
  <c r="D19" s="1"/>
  <c r="E15" i="35"/>
  <c r="N147" i="30"/>
  <c r="J147"/>
  <c r="M147"/>
  <c r="H147"/>
  <c r="M6" i="37"/>
  <c r="L429" i="36"/>
  <c r="H4" i="37"/>
  <c r="D4" i="32"/>
  <c r="P126" i="30"/>
  <c r="D128" i="47" s="1"/>
  <c r="L147" i="30"/>
  <c r="P65"/>
  <c r="D67" i="47" s="1"/>
  <c r="E20" i="35"/>
  <c r="E3" i="37"/>
  <c r="E22" i="35"/>
  <c r="D13" i="32"/>
  <c r="F13" s="1"/>
  <c r="D429" i="36"/>
  <c r="M3"/>
  <c r="K147" i="30"/>
  <c r="D37" i="32"/>
  <c r="F37" s="1"/>
  <c r="M190" i="36"/>
  <c r="F14" i="37" s="1"/>
  <c r="F19" s="1"/>
  <c r="D6" i="32"/>
  <c r="F6" s="1"/>
  <c r="C429" i="36"/>
  <c r="C3" i="37"/>
  <c r="E13" i="31"/>
  <c r="H3" i="37"/>
  <c r="F147" i="30"/>
  <c r="G147"/>
  <c r="E17" i="35"/>
  <c r="G429" i="36"/>
  <c r="G3" i="37"/>
  <c r="E147" i="30"/>
  <c r="J3" i="37"/>
  <c r="J429" i="36"/>
  <c r="E14" i="35"/>
  <c r="K429" i="36"/>
  <c r="K3" i="37"/>
  <c r="F3"/>
  <c r="F429" i="36"/>
  <c r="J4" i="37"/>
  <c r="E18" i="35"/>
  <c r="F28" i="32"/>
  <c r="D27"/>
  <c r="F27" s="1"/>
  <c r="F125"/>
  <c r="D81" i="47" l="1"/>
  <c r="D3321"/>
  <c r="D124" i="32"/>
  <c r="E19" i="31"/>
  <c r="C35" i="46"/>
  <c r="B35"/>
  <c r="F107" i="32"/>
  <c r="E17" i="31"/>
  <c r="E22" s="1"/>
  <c r="F80" i="32"/>
  <c r="F110"/>
  <c r="AH47" i="45"/>
  <c r="E136" i="32"/>
  <c r="F139"/>
  <c r="F115"/>
  <c r="E11" i="31" s="1"/>
  <c r="E5"/>
  <c r="AH43" i="45"/>
  <c r="K19" i="37"/>
  <c r="L18"/>
  <c r="B22" i="46"/>
  <c r="B43"/>
  <c r="C43"/>
  <c r="B37"/>
  <c r="C37"/>
  <c r="D60" i="32"/>
  <c r="F60" s="1"/>
  <c r="D93"/>
  <c r="I8" i="37"/>
  <c r="B56" i="46" s="1"/>
  <c r="L8" i="37"/>
  <c r="B62" i="46" s="1"/>
  <c r="F8" i="37"/>
  <c r="B50" i="46" s="1"/>
  <c r="G8" i="37"/>
  <c r="B52" i="46" s="1"/>
  <c r="D65" i="32"/>
  <c r="F65" s="1"/>
  <c r="D8" i="37"/>
  <c r="B48" i="46" s="1"/>
  <c r="E93" i="32"/>
  <c r="F94"/>
  <c r="E10" i="31" s="1"/>
  <c r="D30" i="32"/>
  <c r="F30" s="1"/>
  <c r="K8" i="37"/>
  <c r="B60" i="46" s="1"/>
  <c r="E9" i="31"/>
  <c r="C14" i="37"/>
  <c r="L14" s="1"/>
  <c r="J8"/>
  <c r="B58" i="46" s="1"/>
  <c r="H8" i="37"/>
  <c r="B54" i="46" s="1"/>
  <c r="D3" i="32"/>
  <c r="F3" s="1"/>
  <c r="F4"/>
  <c r="D5"/>
  <c r="F5" s="1"/>
  <c r="D147" i="30"/>
  <c r="P147" s="1"/>
  <c r="D149" i="47" s="1"/>
  <c r="F124" i="32"/>
  <c r="AH49" i="45" s="1"/>
  <c r="E12" i="31"/>
  <c r="E23" i="35"/>
  <c r="C8" i="37"/>
  <c r="B46" i="46" s="1"/>
  <c r="M3" i="37"/>
  <c r="E141" i="32" l="1"/>
  <c r="L100" i="45"/>
  <c r="B73" s="1"/>
  <c r="AT2" i="47" s="1"/>
  <c r="L102" i="45"/>
  <c r="B75" s="1"/>
  <c r="AV2" i="47" s="1"/>
  <c r="L106" i="45"/>
  <c r="B79" s="1"/>
  <c r="AZ2" i="47" s="1"/>
  <c r="L103" i="45"/>
  <c r="B76" s="1"/>
  <c r="AW2" i="47" s="1"/>
  <c r="L101" i="45"/>
  <c r="B74" s="1"/>
  <c r="AU2" i="47" s="1"/>
  <c r="E28" i="31"/>
  <c r="E29" s="1"/>
  <c r="E23" s="1"/>
  <c r="F136" i="32"/>
  <c r="AH50" i="45" s="1"/>
  <c r="L107"/>
  <c r="B80" s="1"/>
  <c r="BA2" i="47" s="1"/>
  <c r="L104" i="45"/>
  <c r="B77" s="1"/>
  <c r="AX2" i="47" s="1"/>
  <c r="L105" i="45"/>
  <c r="B78" s="1"/>
  <c r="AY2" i="47" s="1"/>
  <c r="C40" i="46"/>
  <c r="B33" i="45"/>
  <c r="AF2" i="47" s="1"/>
  <c r="E6" i="31"/>
  <c r="AH44" i="45"/>
  <c r="E7" i="31"/>
  <c r="AH45" i="45"/>
  <c r="E8" i="31"/>
  <c r="AH46" i="45"/>
  <c r="B40" i="46"/>
  <c r="F93" i="32"/>
  <c r="AH48" i="45" s="1"/>
  <c r="C19" i="37"/>
  <c r="D2" i="32"/>
  <c r="F2" l="1"/>
  <c r="AH41" i="45" s="1"/>
  <c r="AH51" s="1"/>
  <c r="L99"/>
  <c r="D141" i="32"/>
  <c r="B72" i="45" l="1"/>
  <c r="AS2" i="47" s="1"/>
  <c r="E3" i="31"/>
  <c r="E15" s="1"/>
  <c r="E24" s="1"/>
  <c r="F141" i="32"/>
  <c r="B18" i="46" s="1"/>
  <c r="B36" l="1"/>
  <c r="B29" i="45"/>
  <c r="AB2" i="47" s="1"/>
  <c r="C36" i="46"/>
  <c r="A35" i="31"/>
  <c r="B70" i="45"/>
  <c r="AQ2" i="47" s="1"/>
  <c r="M293" i="36"/>
  <c r="M284" s="1"/>
  <c r="M250" s="1"/>
  <c r="G15" i="37" s="1"/>
  <c r="P2137" i="43"/>
  <c r="D2285" i="47" s="1"/>
  <c r="E284" i="36"/>
  <c r="E250" s="1"/>
  <c r="E7" i="35" s="1"/>
  <c r="P1860" i="43" l="1"/>
  <c r="D2008" i="47" s="1"/>
  <c r="L15" i="37"/>
  <c r="L19" s="1"/>
  <c r="G19"/>
  <c r="E12" i="35"/>
  <c r="E24" s="1"/>
  <c r="AH57" i="45"/>
  <c r="AH62" s="1"/>
  <c r="M429" i="36"/>
  <c r="B20" i="46" s="1"/>
  <c r="E4" i="37"/>
  <c r="E429" i="36"/>
  <c r="B45" i="46" l="1"/>
  <c r="B67"/>
  <c r="L109" i="45" s="1"/>
  <c r="B82" s="1"/>
  <c r="BC2" i="47" s="1"/>
  <c r="B65" i="46"/>
  <c r="L108" i="45" s="1"/>
  <c r="B81" s="1"/>
  <c r="BB2" i="47" s="1"/>
  <c r="M4" i="37"/>
  <c r="M8" s="1"/>
  <c r="B21" i="46" s="1"/>
  <c r="E8" i="37"/>
  <c r="B31" i="45"/>
  <c r="AD2" i="47" s="1"/>
  <c r="C38" i="46"/>
  <c r="B38"/>
  <c r="L98" i="45"/>
  <c r="B71" s="1"/>
  <c r="AR2" i="47" s="1"/>
  <c r="B160" i="35"/>
  <c r="P3029" i="43"/>
  <c r="D3177" i="47" s="1"/>
  <c r="C39" i="46" l="1"/>
  <c r="B39"/>
  <c r="B32" i="45"/>
  <c r="AE2" i="47" s="1"/>
  <c r="B28" i="46" l="1"/>
</calcChain>
</file>

<file path=xl/sharedStrings.xml><?xml version="1.0" encoding="utf-8"?>
<sst xmlns="http://schemas.openxmlformats.org/spreadsheetml/2006/main" count="3725" uniqueCount="1585">
  <si>
    <t>EJERCICIO</t>
  </si>
  <si>
    <t>No.</t>
  </si>
  <si>
    <t>OFICIO DE REMISIÓN</t>
  </si>
  <si>
    <t>Medio electrónico</t>
  </si>
  <si>
    <t>Cargo</t>
  </si>
  <si>
    <t>NOMBRE DEL ENTE PÚBLICO</t>
  </si>
  <si>
    <t>INFORMACIÓN DE RECEPCIÓN</t>
  </si>
  <si>
    <t>Fecha de recepción</t>
  </si>
  <si>
    <t>No. de oficio</t>
  </si>
  <si>
    <t>Fecha del oficio</t>
  </si>
  <si>
    <t>VERIFICACIÓN DE CUMPLIMIENTO</t>
  </si>
  <si>
    <t>PRESUPUESTO DE EGRESOS</t>
  </si>
  <si>
    <t>INCONSISTENCIAS</t>
  </si>
  <si>
    <t>Inconsistencia</t>
  </si>
  <si>
    <t>DATOS OFICIALÍA DE PARTES</t>
  </si>
  <si>
    <t>INFORMACIÓN QUE SE ACOMPAÑA</t>
  </si>
  <si>
    <t>Documentación</t>
  </si>
  <si>
    <t>Plantilla de personal de carácter permanente</t>
  </si>
  <si>
    <t>Informe sobre estudios actuariales - LDF</t>
  </si>
  <si>
    <t>Otros</t>
  </si>
  <si>
    <t>ELABORÓ</t>
  </si>
  <si>
    <t>Guadalajara, Jalisco; a</t>
  </si>
  <si>
    <t>Modificación al presupuesto de egresos</t>
  </si>
  <si>
    <t>OBLIGACIÓN O DOCUMENTACIÓN REMITIDA</t>
  </si>
  <si>
    <t>Presupuesto de egresos</t>
  </si>
  <si>
    <t>Nombre del remitente</t>
  </si>
  <si>
    <t>CÓDIGO DEL ENTE</t>
  </si>
  <si>
    <t>REVISÓ</t>
  </si>
  <si>
    <t>DESCRIPCIÓN</t>
  </si>
  <si>
    <t>1.  NO ETIQUETADO</t>
  </si>
  <si>
    <t>2.  ETIQUETADO</t>
  </si>
  <si>
    <t>TOTAL ANUAL</t>
  </si>
  <si>
    <t>1.1
RECURSOS FISCALES</t>
  </si>
  <si>
    <t>1.2
FINANCIAMIENTOS INTERNOS</t>
  </si>
  <si>
    <t>1.3
FINANCIAMIENTOS EXTERNOS</t>
  </si>
  <si>
    <t>1.4
INGRESOS 
PROPIOS</t>
  </si>
  <si>
    <t>1.5
RECURSOS
FEDERALES</t>
  </si>
  <si>
    <t>1.6
RECURSOS ESTATALES</t>
  </si>
  <si>
    <t>1.7
OTROS RECURSOS DE LIBRE DISPOSICIÓN</t>
  </si>
  <si>
    <t>2.5 
RECURSOS FEDERALES</t>
  </si>
  <si>
    <t>2.6
RECURSOS ESTATALES</t>
  </si>
  <si>
    <t>2.7
OTROS RECURSOS DE TRANSFERENCIAS FEDERALES ETIQUETADAS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</si>
  <si>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</si>
  <si>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</si>
  <si>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</si>
  <si>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</si>
  <si>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</si>
  <si>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</si>
  <si>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</si>
  <si>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</si>
  <si>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</si>
  <si>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</si>
  <si>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</si>
  <si>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</si>
  <si>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</si>
  <si>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</si>
  <si>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</si>
  <si>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</si>
  <si>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</si>
  <si>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</si>
  <si>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</si>
  <si>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</si>
  <si>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</si>
  <si>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</si>
  <si>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</si>
  <si>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</si>
  <si>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</si>
  <si>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</si>
  <si>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</si>
  <si>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</si>
  <si>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</si>
  <si>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</si>
  <si>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</si>
  <si>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</si>
  <si>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</si>
  <si>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</si>
  <si>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</si>
  <si>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</si>
  <si>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</si>
  <si>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</si>
  <si>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</si>
  <si>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</si>
  <si>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</si>
  <si>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</si>
  <si>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</si>
  <si>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</si>
  <si>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</si>
  <si>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</si>
  <si>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</si>
  <si>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</si>
  <si>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</si>
  <si>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</si>
  <si>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</si>
  <si>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</si>
  <si>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</si>
  <si>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</si>
  <si>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</si>
  <si>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</si>
  <si>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</si>
  <si>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</si>
  <si>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</si>
  <si>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</si>
  <si>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</si>
  <si>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</si>
  <si>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</si>
  <si>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</si>
  <si>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</si>
  <si>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</si>
  <si>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</si>
  <si>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</si>
  <si>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</si>
  <si>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</si>
  <si>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</si>
  <si>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</si>
  <si>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</si>
  <si>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</si>
  <si>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</si>
  <si>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</si>
  <si>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</si>
  <si>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</si>
  <si>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</si>
  <si>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</si>
  <si>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</si>
  <si>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</si>
  <si>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</si>
  <si>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</si>
  <si>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</si>
  <si>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</si>
  <si>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</si>
  <si>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</si>
  <si>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</si>
  <si>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</si>
  <si>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</si>
  <si>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</si>
  <si>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</si>
  <si>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</si>
  <si>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</si>
  <si>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</si>
  <si>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</si>
  <si>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</si>
  <si>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</si>
  <si>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</si>
  <si>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</si>
  <si>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</si>
  <si>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</si>
  <si>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</si>
  <si>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</si>
  <si>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</si>
  <si>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</si>
  <si>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</si>
  <si>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</si>
  <si>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</si>
  <si>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</si>
  <si>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</si>
  <si>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</si>
  <si>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</si>
  <si>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</si>
  <si>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</si>
  <si>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</si>
  <si>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</si>
  <si>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</si>
  <si>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</si>
  <si>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</si>
  <si>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</si>
  <si>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</si>
  <si>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</si>
  <si>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</si>
  <si>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</si>
  <si>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</si>
  <si>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</si>
  <si>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</si>
  <si>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</si>
  <si>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</si>
  <si>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</si>
  <si>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</si>
  <si>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</si>
  <si>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</si>
  <si>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</si>
  <si>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</si>
  <si>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</si>
  <si>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</si>
  <si>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</si>
  <si>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</si>
  <si>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</si>
  <si>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</si>
  <si>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</si>
  <si>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</si>
  <si>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</si>
  <si>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</si>
  <si>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</si>
  <si>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</si>
  <si>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</si>
  <si>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</si>
  <si>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</si>
  <si>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</si>
  <si>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</si>
  <si>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</si>
  <si>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</si>
  <si>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</si>
  <si>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</si>
  <si>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</si>
  <si>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</si>
  <si>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</si>
  <si>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</si>
  <si>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</si>
  <si>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</si>
  <si>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</si>
  <si>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</si>
  <si>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</si>
  <si>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</si>
  <si>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</si>
  <si>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</si>
  <si>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</si>
  <si>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</si>
  <si>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</si>
  <si>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</si>
  <si>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</si>
  <si>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</si>
  <si>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</si>
  <si>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</si>
  <si>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</si>
  <si>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</si>
  <si>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</si>
  <si>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</si>
  <si>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</si>
  <si>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</si>
  <si>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</si>
  <si>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</si>
  <si>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</si>
  <si>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</si>
  <si>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</si>
  <si>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</si>
  <si>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</si>
  <si>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</si>
  <si>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</si>
  <si>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</si>
  <si>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</si>
  <si>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</si>
  <si>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</si>
  <si>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</si>
  <si>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</si>
  <si>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</si>
  <si>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</si>
  <si>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</si>
  <si>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</si>
  <si>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</si>
  <si>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</si>
  <si>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</si>
  <si>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</si>
  <si>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</si>
  <si>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</si>
  <si>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</si>
  <si>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</si>
  <si>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</si>
  <si>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</si>
  <si>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</si>
  <si>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</si>
  <si>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</si>
  <si>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</si>
  <si>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</si>
  <si>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</si>
  <si>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</si>
  <si>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</si>
  <si>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</si>
  <si>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</si>
  <si>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</si>
  <si>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</si>
  <si>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</si>
  <si>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</si>
  <si>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</si>
  <si>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</si>
  <si>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</si>
  <si>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</si>
  <si>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</si>
  <si>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</si>
  <si>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</si>
  <si>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</si>
  <si>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</si>
  <si>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</si>
  <si>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</si>
  <si>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</si>
  <si>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</si>
  <si>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</si>
  <si>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</si>
  <si>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</si>
  <si>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</si>
  <si>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</si>
  <si>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</si>
  <si>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</si>
  <si>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</si>
  <si>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</si>
  <si>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</si>
  <si>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</si>
  <si>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</si>
  <si>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</si>
  <si>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</si>
  <si>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</si>
  <si>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</si>
  <si>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</si>
  <si>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</si>
  <si>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</si>
  <si>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</si>
  <si>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</si>
  <si>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</si>
  <si>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</si>
  <si>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</si>
  <si>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</si>
  <si>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</si>
  <si>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</si>
  <si>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</si>
  <si>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</si>
  <si>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</si>
  <si>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</si>
  <si>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</si>
  <si>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</si>
  <si>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</si>
  <si>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</si>
  <si>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</si>
  <si>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</si>
  <si>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</si>
  <si>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</si>
  <si>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</si>
  <si>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</si>
  <si>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</si>
  <si>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</si>
  <si>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</si>
  <si>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</si>
  <si>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</si>
  <si>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</si>
  <si>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</si>
  <si>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</si>
  <si>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</si>
  <si>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</si>
  <si>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</si>
  <si>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</si>
  <si>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</si>
  <si>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</si>
  <si>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</si>
  <si>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</si>
  <si>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</si>
  <si>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</si>
  <si>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</si>
  <si>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</si>
  <si>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</si>
  <si>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</si>
  <si>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</si>
  <si>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</si>
  <si>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</si>
  <si>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</si>
  <si>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</si>
  <si>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</si>
  <si>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</si>
  <si>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</si>
  <si>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</si>
  <si>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</si>
  <si>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</si>
  <si>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</si>
  <si>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</si>
  <si>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</si>
  <si>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</si>
  <si>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</si>
  <si>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</si>
  <si>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</si>
  <si>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</si>
  <si>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</si>
  <si>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</si>
  <si>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</si>
  <si>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</si>
  <si>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</si>
  <si>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</si>
  <si>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</si>
  <si>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</si>
  <si>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</si>
  <si>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</si>
  <si>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</si>
  <si>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</si>
  <si>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</si>
  <si>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</si>
  <si>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</si>
  <si>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</si>
  <si>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</si>
  <si>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</si>
  <si>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</si>
  <si>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</si>
  <si>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</si>
  <si>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</si>
  <si>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</si>
  <si>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</si>
  <si>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</si>
  <si>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</si>
  <si>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</si>
  <si>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</si>
  <si>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</si>
  <si>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</si>
  <si>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</si>
  <si>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</si>
  <si>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</si>
  <si>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</si>
  <si>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</si>
  <si>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</si>
  <si>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</si>
  <si>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</si>
  <si>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</si>
  <si>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</si>
  <si>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</si>
  <si>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</si>
  <si>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</si>
  <si>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</si>
  <si>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</si>
  <si>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</si>
  <si>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</si>
  <si>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</si>
  <si>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</si>
  <si>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</si>
  <si>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</si>
  <si>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</si>
  <si>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</si>
  <si>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</si>
  <si>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</si>
  <si>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</si>
  <si>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</si>
  <si>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</si>
  <si>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</si>
  <si>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</si>
  <si>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</si>
  <si>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</si>
  <si>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</si>
  <si>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</si>
  <si>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</si>
  <si>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</si>
  <si>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</si>
  <si>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</si>
  <si>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</si>
  <si>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</si>
  <si>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</si>
  <si>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</si>
  <si>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</si>
  <si>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</si>
  <si>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</si>
  <si>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</si>
  <si>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</si>
  <si>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</si>
  <si>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</si>
  <si>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</si>
  <si>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</si>
  <si>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</si>
  <si>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</si>
  <si>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</si>
  <si>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</si>
  <si>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</si>
  <si>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</si>
  <si>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</si>
  <si>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</si>
  <si>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</si>
  <si>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</si>
  <si>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IMPUESTOS</t>
  </si>
  <si>
    <t>Impuestos sobre espectáculos públicos</t>
  </si>
  <si>
    <t>Impuesto predial</t>
  </si>
  <si>
    <t>Impuestos sobre negocios jurídicos</t>
  </si>
  <si>
    <t>Recargos</t>
  </si>
  <si>
    <t>Multas</t>
  </si>
  <si>
    <t>Otros no especificados</t>
  </si>
  <si>
    <t>CUOTAS Y APORTACIONES DE SEGURIDAD SOCIAL</t>
  </si>
  <si>
    <t>CONTRIBUCIONES DE MEJORAS</t>
  </si>
  <si>
    <t>DERECHOS</t>
  </si>
  <si>
    <t>PRODUCTOS</t>
  </si>
  <si>
    <t>Productos diversos</t>
  </si>
  <si>
    <t>APROVECHAMIENTOS</t>
  </si>
  <si>
    <t>Incentivos derivados de la colaboración fiscal</t>
  </si>
  <si>
    <t>INGRESOS POR VENTAS DE BIENES, PRESTACIÓN DE SERVICIOS Y OTROS INGRESOS</t>
  </si>
  <si>
    <t>INGRESOS DERIVADOS DE FINANCIAMIENTO</t>
  </si>
  <si>
    <t>TOTAL DE INGRESOS</t>
  </si>
  <si>
    <t>GOBIERNO</t>
  </si>
  <si>
    <t>Legislación</t>
  </si>
  <si>
    <t>Fiscalización</t>
  </si>
  <si>
    <t>JUSTICIA</t>
  </si>
  <si>
    <t>COORDINACIÓN DE LA POLÍTICA DE GOBIERNO</t>
  </si>
  <si>
    <t>Presidencia/Gubernatura</t>
  </si>
  <si>
    <t>Población</t>
  </si>
  <si>
    <t>Territorio</t>
  </si>
  <si>
    <t>RELACIONES EXTERIORES</t>
  </si>
  <si>
    <t>ASUNTOS FINANCIEROS Y HACENDARIOS</t>
  </si>
  <si>
    <t>SEGURIDAD NACIONAL</t>
  </si>
  <si>
    <t>Defensa</t>
  </si>
  <si>
    <t>Marina</t>
  </si>
  <si>
    <t>ASUNTOS DE ORDEN PÚBLICO Y DE SEGURIDAD INTERIOR</t>
  </si>
  <si>
    <t>Policía</t>
  </si>
  <si>
    <t>DESARROLLO SOCIAL</t>
  </si>
  <si>
    <t>VIVIENDA Y SERVICIOS A LA COMUNIDAD</t>
  </si>
  <si>
    <t>Vivienda</t>
  </si>
  <si>
    <t>SALUD</t>
  </si>
  <si>
    <t>RECREACIÓN, CULTURA Y OTRAS MANIFESTACIONES SOCIALES</t>
  </si>
  <si>
    <t>Cultura</t>
  </si>
  <si>
    <t>EDUCACIÓN</t>
  </si>
  <si>
    <t>Posgrado</t>
  </si>
  <si>
    <t>Desempleo</t>
  </si>
  <si>
    <t>Indígenas</t>
  </si>
  <si>
    <t>OTROS ASUNTOS SOCIALES</t>
  </si>
  <si>
    <t>DESARROLLO ECONÓMICO</t>
  </si>
  <si>
    <t>ASUNTOS ECONÓMICOS, COMERCIALES Y LABORALES EN GENERAL</t>
  </si>
  <si>
    <t>Agropecuaria</t>
  </si>
  <si>
    <t>Silvicultura</t>
  </si>
  <si>
    <t>Agroindustrial</t>
  </si>
  <si>
    <t>Hidroagrícola</t>
  </si>
  <si>
    <t>Combustibles Nucleares</t>
  </si>
  <si>
    <t>Electricidad</t>
  </si>
  <si>
    <t>Energía no Eléctrica</t>
  </si>
  <si>
    <t>MINERÍA, MANUFACTURAS Y CONSTRUCCIÓN</t>
  </si>
  <si>
    <t>Manufacturas</t>
  </si>
  <si>
    <t>Construcción</t>
  </si>
  <si>
    <t>TRANSPORTE</t>
  </si>
  <si>
    <t>Comunicaciones</t>
  </si>
  <si>
    <t>TURISMO</t>
  </si>
  <si>
    <t>Turismo</t>
  </si>
  <si>
    <t>CIENCIA, TECNOLOGÍA E INNOVACIÓN</t>
  </si>
  <si>
    <t>Innovación</t>
  </si>
  <si>
    <t>OTRAS INDUSTRIAS Y OTROS ASUNTOS ECONÓMICOS</t>
  </si>
  <si>
    <t>OTRAS NO CLASIFICADAS EN FUNCIONES ANTERIORES</t>
  </si>
  <si>
    <t>TRANSACCIONES DE LA DEUDA PÚBLICA/COSTO FINANCIERO DE LA DEUDA</t>
  </si>
  <si>
    <t>SANEAMIENTO DEL SISTEMA FINANCIERO</t>
  </si>
  <si>
    <t>Apoyos IPAB</t>
  </si>
  <si>
    <t>Salud</t>
  </si>
  <si>
    <t>Activos</t>
  </si>
  <si>
    <t>Beneficiarios</t>
  </si>
  <si>
    <t>Máximo</t>
  </si>
  <si>
    <t>Mínimo</t>
  </si>
  <si>
    <t>Promedio</t>
  </si>
  <si>
    <t>Generación actual</t>
  </si>
  <si>
    <t>Generaciones futuras</t>
  </si>
  <si>
    <t>ACTA DE APROBACIÓN</t>
  </si>
  <si>
    <t>Impuestos</t>
  </si>
  <si>
    <t>Contribuciones de mejoras</t>
  </si>
  <si>
    <t>Productos</t>
  </si>
  <si>
    <t>Aprovechamientos</t>
  </si>
  <si>
    <t>Ingresos por venta de bienes, prestación de servicios y otros ingresos</t>
  </si>
  <si>
    <t>Transferencias, asignaciones, subsidios y subvenciones y pensiones y jubilaciones</t>
  </si>
  <si>
    <t>Ingresos derivados de financiamiento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</si>
  <si>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</si>
  <si>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</si>
  <si>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</si>
  <si>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</si>
  <si>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</si>
  <si>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</si>
  <si>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</si>
  <si>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</si>
  <si>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</si>
  <si>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 N G R E S O S</t>
  </si>
  <si>
    <t>ESTIMACIÓN DE INGRESOS</t>
  </si>
  <si>
    <t>E G R E S O S</t>
  </si>
  <si>
    <t>Cuotas y aportaciones de seguridad social</t>
  </si>
  <si>
    <t>Participaciones, aportaciones, convenios, incentivos derivados de la colaboración fiscal y fondos distintos de las aportaciones</t>
  </si>
  <si>
    <t>INFORMACIÓN DE LA APROBACIÓN AL PRESUPUESTO DE EGRESOS Y SUS MODIFICACIONES</t>
  </si>
  <si>
    <t>SEGÚN ACTA</t>
  </si>
  <si>
    <t>SEGÚN FORMATO</t>
  </si>
  <si>
    <t>Acta Número</t>
  </si>
  <si>
    <t>Acuerdo Número</t>
  </si>
  <si>
    <t>Fecha Acuerdo</t>
  </si>
  <si>
    <t>CRI-LI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</si>
  <si>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</si>
  <si>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</si>
  <si>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</si>
  <si>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</si>
  <si>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</si>
  <si>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</si>
  <si>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</si>
  <si>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</si>
  <si>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</si>
  <si>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</si>
  <si>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</si>
  <si>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</si>
  <si>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</si>
  <si>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 sobre los ingresos</t>
  </si>
  <si>
    <t>Impuestos sobre el patrimonio</t>
  </si>
  <si>
    <t>Impuestos sobre transmisiones patrimoniales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</si>
  <si>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</si>
  <si>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</si>
  <si>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</si>
  <si>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</si>
  <si>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</si>
  <si>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Actualizaciones</t>
  </si>
  <si>
    <t>Gastos de ejecución</t>
  </si>
  <si>
    <t>Otros impuestos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</si>
  <si>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</si>
  <si>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</si>
  <si>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</si>
  <si>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</si>
  <si>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</si>
  <si>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</si>
  <si>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Derechos por el uso, goce, aprovechamiento o explotación de bienes de dominio público</t>
  </si>
  <si>
    <t>Derechos por el uso del piso</t>
  </si>
  <si>
    <t>Derechos por el uso de los estacionamientos</t>
  </si>
  <si>
    <t>Derechos de uso de cementerios y panteones municipales</t>
  </si>
  <si>
    <t>Derechos de concesiones y demás inmuebles de propiedad municipal</t>
  </si>
  <si>
    <t>Derechos a los hidrocarburos (Derogado)</t>
  </si>
  <si>
    <t>Derechos por prestación de servicios</t>
  </si>
  <si>
    <t>Derechos de licencias y permisos de giros</t>
  </si>
  <si>
    <t>Derechos de licencias y permisos de anuncios</t>
  </si>
  <si>
    <t>Derechos de licencias de construcción, reconstrucción, reparación o demolición de obras</t>
  </si>
  <si>
    <t>Derechos de regularizaciones de los registros de obra</t>
  </si>
  <si>
    <t>Derechos de alineamiento, designación de número oficial e inspección</t>
  </si>
  <si>
    <t>Derechos de licencias de cambio de régimen de propiedad y urbanización</t>
  </si>
  <si>
    <t>Derechos de servicios de obra</t>
  </si>
  <si>
    <t>Derechos de servicios de sanidad</t>
  </si>
  <si>
    <t>Derechos de servicio de limpieza, recolección, traslado, tratamiento y disposición final de residuos</t>
  </si>
  <si>
    <t>Derechos de agua potable, drenaje, alcantarillado, tratamiento y disposición final de aguas residuales</t>
  </si>
  <si>
    <t>Derechos del rastro</t>
  </si>
  <si>
    <t>Derechos del registro civil</t>
  </si>
  <si>
    <t>Derechos de las certificaciones</t>
  </si>
  <si>
    <t>Derechos de los servicios de catastro</t>
  </si>
  <si>
    <t>Otros derechos</t>
  </si>
  <si>
    <t>Accesorios de derechos</t>
  </si>
  <si>
    <t>Uso, goce, aprovechamiento o explotación de bienes de dominio privado</t>
  </si>
  <si>
    <t>Productos de capital (Derogado)</t>
  </si>
  <si>
    <t>Aprovechamientos de las sanciones, multas, honorarios y donativos</t>
  </si>
  <si>
    <t>Aprovechamientos de las indemnizaciones a favor del municipio</t>
  </si>
  <si>
    <t>Otros aprovechamientos</t>
  </si>
  <si>
    <t>Aprovechamientos patrimoniales</t>
  </si>
  <si>
    <t>Aprovechamientos por el uso o enajenación de bienes</t>
  </si>
  <si>
    <t>Aprovechamientos por recuperación de capital o patrimonio invertido</t>
  </si>
  <si>
    <t>Accesorios de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</si>
  <si>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</si>
  <si>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</si>
  <si>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</si>
  <si>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</si>
  <si>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</si>
  <si>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</si>
  <si>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</si>
  <si>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</si>
  <si>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</si>
  <si>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LAS APORTACIONES</t>
  </si>
  <si>
    <t>Participaciones</t>
  </si>
  <si>
    <t>Fondo general de participaciones (federal)</t>
  </si>
  <si>
    <t>Fondo de fomento municipal (federal)</t>
  </si>
  <si>
    <t>Fondo de fiscalización y recaudación (federal)</t>
  </si>
  <si>
    <t>Fondo de compensación (federal)</t>
  </si>
  <si>
    <t>Fondo de extracción de hidrocarburos (federal)</t>
  </si>
  <si>
    <t>Impuesto especial sobre producción y servicios (federal)</t>
  </si>
  <si>
    <t>0.136% de la recaudación federal participable (federal)</t>
  </si>
  <si>
    <t>3.17% sobre extracción de petróleo (federal)</t>
  </si>
  <si>
    <t>Gasolinas y diésel (federal)</t>
  </si>
  <si>
    <t>Fondo del impuesto sobre la renta (federal)</t>
  </si>
  <si>
    <t>Fondo de estabilización de los ingresos de las entidades federativas (federal)</t>
  </si>
  <si>
    <t>Participaciones del estado</t>
  </si>
  <si>
    <t>Aportaciones</t>
  </si>
  <si>
    <t>Fondo de aportaciones para la infraestructura social municipal</t>
  </si>
  <si>
    <t>Fondo de aportaciones para el fortalecimiento municipal</t>
  </si>
  <si>
    <t>Convenios</t>
  </si>
  <si>
    <t>Convenios de protección social en salud</t>
  </si>
  <si>
    <t>Convenios de descentralizados</t>
  </si>
  <si>
    <t>Convenio de reasignación</t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</si>
  <si>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</si>
  <si>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federales)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</si>
  <si>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estatales)</t>
    </r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</si>
  <si>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</si>
  <si>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</si>
  <si>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</si>
  <si>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</si>
  <si>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</si>
  <si>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</si>
  <si>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</si>
  <si>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</si>
  <si>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 Y PENSIONES Y JUBILACIONES</t>
  </si>
  <si>
    <t>Transferencias y asignaciones</t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</si>
  <si>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de libre disposición)</t>
    </r>
  </si>
  <si>
    <t>Transferencias al resto del sector público (derogado)</t>
  </si>
  <si>
    <t>Subsidios y subvenciones</t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</si>
  <si>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de libre disposición)</t>
    </r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</si>
  <si>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</si>
  <si>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</si>
  <si>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</si>
  <si>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</si>
  <si>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</si>
  <si>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</si>
  <si>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</si>
  <si>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t>Resultado
2018</t>
  </si>
  <si>
    <t>Resultado
2019</t>
  </si>
  <si>
    <t>Proyección
2022</t>
  </si>
  <si>
    <t>Proyección
2023</t>
  </si>
  <si>
    <t>INGRESOS DE LIBRE DISPOSCIÓN</t>
  </si>
  <si>
    <t>Ingresos por venta de bienes y prestación de servicios</t>
  </si>
  <si>
    <t>Otros ingresos de libre disposición</t>
  </si>
  <si>
    <t>Total de ingresos de libre disposición</t>
  </si>
  <si>
    <t>TRANSFERENCIAS FEDERALES ETIQUETADAS</t>
  </si>
  <si>
    <t>Otras transferencias federales etiquetadas</t>
  </si>
  <si>
    <t>Total de ingresos etiquetados</t>
  </si>
  <si>
    <t>Ingresos derivados de financiamientos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</si>
  <si>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</si>
  <si>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</si>
  <si>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</si>
  <si>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 LIBRE DISPOSICIÓN</t>
  </si>
  <si>
    <t>INGRESOS ETIQUETADOS</t>
  </si>
  <si>
    <t>Cuotas para la seguirdad social</t>
  </si>
  <si>
    <t>Otras cuotas y aportaciones para la seguirdad social</t>
  </si>
  <si>
    <t>Accesorios de cuotas y aportaciones de seguirdad social</t>
  </si>
  <si>
    <t>Derechos de concesiones y demas inmuebles de propiedad municipal</t>
  </si>
  <si>
    <t>43-01</t>
  </si>
  <si>
    <t>43-02</t>
  </si>
  <si>
    <t>62-01</t>
  </si>
  <si>
    <t>Aporvechamientos por recuperación de capital o patrimonio invertido</t>
  </si>
  <si>
    <t>Otros convenios y subsidios</t>
  </si>
  <si>
    <t>Pensiones y juvilaciones</t>
  </si>
  <si>
    <t>97-01</t>
  </si>
  <si>
    <t>Otros convenios y subsidios (Con ingresos de libre disposición)</t>
  </si>
  <si>
    <t>Otros convenios y subsidios (Con ingresos etiquetados federales)</t>
  </si>
  <si>
    <t>Otros convenios y subsidios (Con ingresos etiquetados estatales)</t>
  </si>
  <si>
    <t>Transferencias y asignaciones (Con ingresos de libre disposición)</t>
  </si>
  <si>
    <t>Subsidios y subvenciones (Con ingresos de libre disposición)</t>
  </si>
  <si>
    <t>COG</t>
  </si>
  <si>
    <t>Servicio de creación y difusión de contenido exclusivamente a través de Internet</t>
  </si>
  <si>
    <t>TRANSFERENCIAS AL RESTO DEL SECTOR PÚBLICO</t>
  </si>
  <si>
    <t>Transferencias a fideicomisos de instituciones públicas financieras</t>
  </si>
  <si>
    <t xml:space="preserve">Otras transferencias a fideicomisos   </t>
  </si>
  <si>
    <t>Vehículos y equipo terrestre</t>
  </si>
  <si>
    <t>Trabajo de acabados en edificaciones y otros trabajos especializados</t>
  </si>
  <si>
    <t>Otras inversiones en fideicomisos</t>
  </si>
  <si>
    <t>Contingencias por fenómenos naturales</t>
  </si>
  <si>
    <t>Intereses de la deuda interna con instituciones de crédito</t>
  </si>
  <si>
    <t>GASTOS NO ETIQUETADO</t>
  </si>
  <si>
    <t>Inversion pública</t>
  </si>
  <si>
    <t>Total de gasto no etiquetado</t>
  </si>
  <si>
    <t>GASTO ETIQUETADO</t>
  </si>
  <si>
    <t>Total de gasto etiquetado</t>
  </si>
  <si>
    <t>COG-FF</t>
  </si>
  <si>
    <t>CTG</t>
  </si>
  <si>
    <t>Gasto corriente</t>
  </si>
  <si>
    <t>Gasto de capital</t>
  </si>
  <si>
    <t>Amortización de la deuda y disminución de pasivos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</si>
  <si>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</si>
  <si>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</si>
  <si>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</si>
  <si>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</si>
  <si>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</si>
  <si>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</si>
  <si>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</si>
  <si>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</si>
  <si>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</si>
  <si>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CF</t>
  </si>
  <si>
    <t>Impartición de justicia</t>
  </si>
  <si>
    <t>Procuración de justicia</t>
  </si>
  <si>
    <t>Reclusión y readaptación social</t>
  </si>
  <si>
    <t>Derechos humanos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</si>
  <si>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</si>
  <si>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</si>
  <si>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</si>
  <si>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</si>
  <si>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</si>
  <si>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Relaciones exteriores</t>
  </si>
  <si>
    <t xml:space="preserve">Asuntos financieros  </t>
  </si>
  <si>
    <t>Asuntos hacendarios</t>
  </si>
  <si>
    <t>Inteligencia para la preservación de la seguridad nacional</t>
  </si>
  <si>
    <t>Protección civil</t>
  </si>
  <si>
    <t>Otros asuntos de orden público y seguridad</t>
  </si>
  <si>
    <t>Sistema nacional de seguridad pública</t>
  </si>
  <si>
    <t>Servicios registrales, administrativos y patrimoniales</t>
  </si>
  <si>
    <t>Servicios estadísticos</t>
  </si>
  <si>
    <t>Servicios de comunicación y medios</t>
  </si>
  <si>
    <t>Acceso a la información pública gubernamental</t>
  </si>
  <si>
    <t>PROTECCIÓN AMBIENTAL</t>
  </si>
  <si>
    <t>Ordenación de desechos</t>
  </si>
  <si>
    <t>Administración del agua</t>
  </si>
  <si>
    <t>Ordenación de aguas residuales, drenaje y alcantarillado</t>
  </si>
  <si>
    <t>Reducción de la contaminación</t>
  </si>
  <si>
    <t>Protección de la diversidad biológica y del paisaje</t>
  </si>
  <si>
    <t>Otros de protección ambiental</t>
  </si>
  <si>
    <t>Urbanización</t>
  </si>
  <si>
    <t>Desarrollo comunitario</t>
  </si>
  <si>
    <t>Abastecimiento de agua</t>
  </si>
  <si>
    <t>Alumbrado público</t>
  </si>
  <si>
    <t>Servicios comunales</t>
  </si>
  <si>
    <t>Desarrollo regional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</si>
  <si>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</si>
  <si>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</si>
  <si>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</si>
  <si>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</si>
  <si>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</si>
  <si>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Deporte y recreación</t>
  </si>
  <si>
    <t>Radio, televisión y editoriales</t>
  </si>
  <si>
    <t>Asuntos religiosos y otras manifestaciones sociales</t>
  </si>
  <si>
    <t>Educación básica</t>
  </si>
  <si>
    <t>Educación media superior</t>
  </si>
  <si>
    <t>Educación superior</t>
  </si>
  <si>
    <t>Educación para adultos</t>
  </si>
  <si>
    <t>Otros servicios educativos y actividades inherentes</t>
  </si>
  <si>
    <t xml:space="preserve">PROTECCIÓN SOCIAL  </t>
  </si>
  <si>
    <t>Enfermedades e incapacidad</t>
  </si>
  <si>
    <t>Edad avanzada</t>
  </si>
  <si>
    <t>Familia e hijos</t>
  </si>
  <si>
    <t>Alimentación y nutrición</t>
  </si>
  <si>
    <t>Apoyo social para la vivienda</t>
  </si>
  <si>
    <t>Otros grupos vulnerables</t>
  </si>
  <si>
    <t>Otros de seguridad social y asistencia social</t>
  </si>
  <si>
    <t>Otros asuntos sociales</t>
  </si>
  <si>
    <t>Asuntos económicos y comerciales en general</t>
  </si>
  <si>
    <t>Asuntos laborales generales</t>
  </si>
  <si>
    <t>AGROPECUARÍA, SILVICULTURA, PESCA Y CAZA</t>
  </si>
  <si>
    <t>Acuacultura, pesca y caza</t>
  </si>
  <si>
    <t>Apoyo financiero a la banca y seguro agropecuario</t>
  </si>
  <si>
    <t>COMBUSTIBLE Y ENERGÍA</t>
  </si>
  <si>
    <t>Carbón y otros combustibles minerales sólidos</t>
  </si>
  <si>
    <t>Petróleo y gas natural (hidrocarburos)</t>
  </si>
  <si>
    <t>Otros combustibles</t>
  </si>
  <si>
    <t>Extracción de recursos minerales excepto los combustibles minerales</t>
  </si>
  <si>
    <t>Transporte por carretera</t>
  </si>
  <si>
    <t>Transporte por agua y puertos</t>
  </si>
  <si>
    <t>Transporte por ferrocarril</t>
  </si>
  <si>
    <t>Transporte aéreo</t>
  </si>
  <si>
    <t>Transporte por oleoductos y gasoductos y otros sistemas de transporte</t>
  </si>
  <si>
    <t>Otros relacionados con transporte</t>
  </si>
  <si>
    <t>COMUNICACIONES</t>
  </si>
  <si>
    <t>Hoteles y restaurantes</t>
  </si>
  <si>
    <t>Investigación científica</t>
  </si>
  <si>
    <t>Desarrollo tecnológico</t>
  </si>
  <si>
    <t>Servicios científicos y tecnológicos</t>
  </si>
  <si>
    <t>Comercio, distribución, almacenamiento y depósito</t>
  </si>
  <si>
    <t xml:space="preserve">Otras industrias  </t>
  </si>
  <si>
    <t>Otros asuntos económicos</t>
  </si>
  <si>
    <t>Deuda pública interna</t>
  </si>
  <si>
    <t>Deuda pública externa</t>
  </si>
  <si>
    <t>TRANSFERENCIAS, PARTICIPACIONES Y APORTACIONES ENTRE DIFERENTES NIVELES Y ORDENES DE GOBIERNO</t>
  </si>
  <si>
    <t>Transferencia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</si>
  <si>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</si>
  <si>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</si>
  <si>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</si>
  <si>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Banca de desarrollo</t>
  </si>
  <si>
    <t>Apoyo a los programas de reestructura en unidades de inversión (UDIS)</t>
  </si>
  <si>
    <t xml:space="preserve">ADEUDOS DE EJERCICIOS FISCALES ANTERIORES  </t>
  </si>
  <si>
    <t>adeudos de ejercicios fiscales anteriores</t>
  </si>
  <si>
    <t>CA</t>
  </si>
  <si>
    <t>UA</t>
  </si>
  <si>
    <t>NOMBRE DE LA UNIDAD RESPONSABLE</t>
  </si>
  <si>
    <t>SECTOR PÚBLICO MUNICIPAL</t>
  </si>
  <si>
    <t>3.1.1.0.0.</t>
  </si>
  <si>
    <t>GOBIERNO GENERAL MUNICIPAL</t>
  </si>
  <si>
    <t>3.1.1.1.0.</t>
  </si>
  <si>
    <t>Gobierno Municipal</t>
  </si>
  <si>
    <t>SUMA</t>
  </si>
  <si>
    <t>Riesgos de trabajo</t>
  </si>
  <si>
    <t>Invalidez y vida</t>
  </si>
  <si>
    <t>Obras prestaciones sociales</t>
  </si>
  <si>
    <t>Tipo de sistema</t>
  </si>
  <si>
    <t>Prestación laboral o fondo general para trabajadores del  municipio</t>
  </si>
  <si>
    <t>Beneficio definido, contribución definida o mixto</t>
  </si>
  <si>
    <t>Población afiliada</t>
  </si>
  <si>
    <t xml:space="preserve">Activos </t>
  </si>
  <si>
    <t>Edad máxima</t>
  </si>
  <si>
    <t>Edad mínima</t>
  </si>
  <si>
    <t>Edad promedio</t>
  </si>
  <si>
    <t>Pensionados y jubilados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</si>
  <si>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</si>
  <si>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</si>
  <si>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</si>
  <si>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</si>
  <si>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</si>
  <si>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</si>
  <si>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</si>
  <si>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</si>
  <si>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</si>
  <si>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</si>
  <si>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Pensiones y jubilados</t>
  </si>
  <si>
    <t>Beneficiarios de pensionados y jubilados</t>
  </si>
  <si>
    <t xml:space="preserve">Monto mensual por pensión </t>
  </si>
  <si>
    <t>Monto de la reserva</t>
  </si>
  <si>
    <t>Valor presente de las obligaciones</t>
  </si>
  <si>
    <t>Pensiones y jubilaciones en curso de pago</t>
  </si>
  <si>
    <t>Valor presente de las contribuciones asociadas a los sueldos futuros de cotización X%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</si>
  <si>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</si>
  <si>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</si>
  <si>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</si>
  <si>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</si>
  <si>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</si>
  <si>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</si>
  <si>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</si>
  <si>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NOMBRE DE LA PLAZA</t>
  </si>
  <si>
    <t>ADSCRIPCIÓN DE LA PLAZA</t>
  </si>
  <si>
    <t xml:space="preserve">FF </t>
  </si>
  <si>
    <t>111-113
DIETAS Y SUELDO BASE</t>
  </si>
  <si>
    <t>SUMA TOTAL DE REMUNERACIONES</t>
  </si>
  <si>
    <t>No. PLAZAS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</si>
  <si>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</si>
  <si>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</si>
  <si>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</si>
  <si>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</si>
  <si>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</si>
  <si>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</si>
  <si>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</si>
  <si>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</si>
  <si>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TOTALES</t>
  </si>
  <si>
    <t>11
RECURSOS FISCALES</t>
  </si>
  <si>
    <t>12
FINANCIAMIENTOS INTERNOS</t>
  </si>
  <si>
    <t>13
FINANCIAMIENTOS EXTERNOS</t>
  </si>
  <si>
    <t>14
INGRESOS 
PROPIOS</t>
  </si>
  <si>
    <t>15
RECURSOS
FEDERALES</t>
  </si>
  <si>
    <t>17
OTROS RECURSOS DE LIBRE DISPOSICIÓN</t>
  </si>
  <si>
    <t>25 
RECURSOS FEDERALES</t>
  </si>
  <si>
    <t>27
OTROS RECURSOS DE TRANSFERENCIAS FEDERALES ETIQUETADAS</t>
  </si>
  <si>
    <t>26
RECURSOS
ESTATALES</t>
  </si>
  <si>
    <t>16
RECURSOS
ESTATALES</t>
  </si>
  <si>
    <t>región</t>
  </si>
  <si>
    <t>año</t>
  </si>
  <si>
    <t>LEGISLACIÓN</t>
  </si>
  <si>
    <t>Regidores</t>
  </si>
  <si>
    <t>Sindíco</t>
  </si>
  <si>
    <t>Sala de regidores</t>
  </si>
  <si>
    <t>Sindicatura</t>
  </si>
  <si>
    <t>Secretario general</t>
  </si>
  <si>
    <t>Secretaría general</t>
  </si>
  <si>
    <t>Presidente</t>
  </si>
  <si>
    <t>Presidencia</t>
  </si>
  <si>
    <t>PARTIDA GENERICA</t>
  </si>
  <si>
    <t>3.0.0.0.0.</t>
  </si>
  <si>
    <t>VERIFICACIÓN Y ANÁLISIS DE DOCUMENTACIÓN</t>
  </si>
  <si>
    <t>Dirección de Profesionalización y Seguimiento</t>
  </si>
  <si>
    <t>DOCUMENTACIÓN REMITIDA CORRESPONDE A UNA:</t>
  </si>
  <si>
    <t>Normal</t>
  </si>
  <si>
    <t>Complementaria</t>
  </si>
  <si>
    <t>PRESUPUESTO</t>
  </si>
  <si>
    <t>Aprobado</t>
  </si>
  <si>
    <t>Modificado</t>
  </si>
  <si>
    <t>Vigente</t>
  </si>
  <si>
    <t>PRESUPUESTO DE EGRESOS Y SUS MODIFICACIONES</t>
  </si>
  <si>
    <t>Resultado y proyección de ingresos - LDF</t>
  </si>
  <si>
    <t>Estimación de ingresos (Clasificación por rubro de ingresos de libre disposición y etiquetados)</t>
  </si>
  <si>
    <t>Resultado y proyección de egresos - LDF</t>
  </si>
  <si>
    <t>Presupuesto de egresos (Clasificador por objeto del gasto y fuente de financiamiento)</t>
  </si>
  <si>
    <t>Presupuesto de egresos (Clasificador por tipo de gasto, fuente de financiamiento y objeto del gasto)</t>
  </si>
  <si>
    <t>Presupuesto de egresos (Clasificación funcional del gasto)</t>
  </si>
  <si>
    <t>Presupuesto de egresos (Clasificación administrativa)</t>
  </si>
  <si>
    <t>INFORMACIÓN ADICIONAL</t>
  </si>
  <si>
    <t>DOCUMENTO REMITIDO</t>
  </si>
  <si>
    <t>Modificación al presupuesto</t>
  </si>
  <si>
    <t>DOCUMENTACIÓN CORRESPONDE A:</t>
  </si>
  <si>
    <t>La modificación al presupuesto es la No.</t>
  </si>
  <si>
    <t>Se acompaña respaldo electrónico</t>
  </si>
  <si>
    <t>Acta número</t>
  </si>
  <si>
    <t>Fecha del acuerdo</t>
  </si>
  <si>
    <t>Acuerdo número</t>
  </si>
  <si>
    <t>Inconsistencia relacionada con la elaboración de formatos:</t>
  </si>
  <si>
    <t xml:space="preserve">Resultado y proyección de ingresos - LDF. </t>
  </si>
  <si>
    <t xml:space="preserve">Estimación de ingresos (Clasificación por rubro de ingresos de libre disposición y etiquetados). </t>
  </si>
  <si>
    <t xml:space="preserve">Resultado y proyección de egresos - LDF. </t>
  </si>
  <si>
    <t xml:space="preserve">Presupuesto de egresos (Clasificador por objeto del gasto y fuente de financiamiento). </t>
  </si>
  <si>
    <t xml:space="preserve">Presupuesto de egresos (Clasificador por tipo de gasto, fuente de financiamiento y objeto del gasto). </t>
  </si>
  <si>
    <t xml:space="preserve">Presupuesto de egresos (Clasificación funcional del gasto). </t>
  </si>
  <si>
    <t xml:space="preserve">Presupuesto de egresos (Clasificación administrativa). </t>
  </si>
  <si>
    <t>Informe sobre estudios actuariales - LDF.</t>
  </si>
  <si>
    <t xml:space="preserve">Plantilla de personal de carácter permanente. </t>
  </si>
  <si>
    <t>Inconsistencia relacionada con el equilibrio ingreso vs. gasto:</t>
  </si>
  <si>
    <t>Inconsistencia relacionada con el monto presupuestado en sus diferentes clasificadores:</t>
  </si>
  <si>
    <t>Acatic</t>
  </si>
  <si>
    <t>Altos sur</t>
  </si>
  <si>
    <t>Acatlán de Juárez</t>
  </si>
  <si>
    <t>Lagunas</t>
  </si>
  <si>
    <t>Administración de Estacionómetros para la Asistencia Social del Municipio de Zapotlán el Grande</t>
  </si>
  <si>
    <t>Sur</t>
  </si>
  <si>
    <t>Agencia Metropolitana de Seguridad Pública del Área Metropolitana de Guadalajara</t>
  </si>
  <si>
    <t>Centro</t>
  </si>
  <si>
    <t>Agua y Saneamiento del Municipio de Tepatitlán</t>
  </si>
  <si>
    <t>Ahualulco de Mercado</t>
  </si>
  <si>
    <t>Valles</t>
  </si>
  <si>
    <t>Albergue "Las Cuadritas" Fray Antonio Alcalde</t>
  </si>
  <si>
    <t>Amacueca</t>
  </si>
  <si>
    <t>Amatitán</t>
  </si>
  <si>
    <t>Ameca</t>
  </si>
  <si>
    <t>Arandas</t>
  </si>
  <si>
    <t>Asociación Intermunicipal para la Protección del Medio Ambiente y el Desarrollo Sustentable del Lago de Chapala</t>
  </si>
  <si>
    <t>Ciénega</t>
  </si>
  <si>
    <t>Atemajac de Brizuela</t>
  </si>
  <si>
    <t>Atengo</t>
  </si>
  <si>
    <t>Sierra de Amula</t>
  </si>
  <si>
    <t>Atenguillo</t>
  </si>
  <si>
    <t>Costa Sierra Occidente</t>
  </si>
  <si>
    <t>Atotonilco el Alto</t>
  </si>
  <si>
    <t>Atoyac</t>
  </si>
  <si>
    <t>Autlán de Navarro</t>
  </si>
  <si>
    <t>Ayotlán</t>
  </si>
  <si>
    <t>Ayutla</t>
  </si>
  <si>
    <t>Bolaños</t>
  </si>
  <si>
    <t>Norte</t>
  </si>
  <si>
    <t>Cabo Corrientes</t>
  </si>
  <si>
    <t>Cañadas de Obregón</t>
  </si>
  <si>
    <t>Casimiro Castillo</t>
  </si>
  <si>
    <t>Costa sur</t>
  </si>
  <si>
    <t>Centro de Estimulación para Personas con Discapacidad Intelectual de Tlajomulco de Zúñiga</t>
  </si>
  <si>
    <t>Chapala</t>
  </si>
  <si>
    <t>Sureste</t>
  </si>
  <si>
    <t>Chimaltitán</t>
  </si>
  <si>
    <t>Chiquilistlán</t>
  </si>
  <si>
    <t>Cihuatlán</t>
  </si>
  <si>
    <t>Cocula</t>
  </si>
  <si>
    <t>Colotlán</t>
  </si>
  <si>
    <t>Concepción de Buenos Aires</t>
  </si>
  <si>
    <t>Consejo Municipal contra las Adicciones en San Pedro Tlaquepaque</t>
  </si>
  <si>
    <t>NA</t>
  </si>
  <si>
    <t>Consejo Municipal del Deporte de Ahualulco de Mercado</t>
  </si>
  <si>
    <t>Consejo Municipal del Deporte de Degollado, Jalisco</t>
  </si>
  <si>
    <t>Consejo Municipal del Deporte de Guadalajara</t>
  </si>
  <si>
    <t>Consejo Municipal del Deporte de Jocotepec</t>
  </si>
  <si>
    <t>Consejo Municipal del Deporte de La Barca</t>
  </si>
  <si>
    <t>Consejo Municipal del Deporte de Puerto Vallarta</t>
  </si>
  <si>
    <t>Consejo Municipal del Deporte de San Pedro Tlaquepaque</t>
  </si>
  <si>
    <t>Consejo Municipal del Deporte de Tonalá</t>
  </si>
  <si>
    <t>Consejo Municipal del Deporte de Yahualica de González Gallo</t>
  </si>
  <si>
    <t xml:space="preserve">Altos Sur </t>
  </si>
  <si>
    <t>Consejo Municipal del Deporte de Zapopan</t>
  </si>
  <si>
    <t>Consejo Social de Cooperación para el Desarrollo Urbano de Guadalajara</t>
  </si>
  <si>
    <t>Cuautitlán de García Barragán</t>
  </si>
  <si>
    <t>Costa Sur</t>
  </si>
  <si>
    <t>Cuautla</t>
  </si>
  <si>
    <t>Cuquío</t>
  </si>
  <si>
    <t>Degollado</t>
  </si>
  <si>
    <t>Altos Sur</t>
  </si>
  <si>
    <t>Costa Sierra Occidental</t>
  </si>
  <si>
    <t xml:space="preserve">Ciénega </t>
  </si>
  <si>
    <t xml:space="preserve">Altos Norte  </t>
  </si>
  <si>
    <t xml:space="preserve">Sur </t>
  </si>
  <si>
    <t xml:space="preserve">Valles </t>
  </si>
  <si>
    <t xml:space="preserve">Norte </t>
  </si>
  <si>
    <t xml:space="preserve">Costa Sur 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</si>
  <si>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</si>
  <si>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</si>
  <si>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</si>
  <si>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</si>
  <si>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</si>
  <si>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</si>
  <si>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</si>
  <si>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Fideicomiso Coeficiente de Utilización del Suelo</t>
  </si>
  <si>
    <t>Fideicomiso de Administración, Garantía y Fuente de Pago para la concesión de Alumbrado Público del Municipio de Zapopan</t>
  </si>
  <si>
    <t>Fideicomiso de Equipamiento e Infraestructura Urbana y Vial en la Zona del Bajío</t>
  </si>
  <si>
    <t>Fideicomiso de Turismo de Puerto Vallarta</t>
  </si>
  <si>
    <t>Fideicomiso Hecho por Mujeres de Zapopan</t>
  </si>
  <si>
    <t>Fideicomiso Irrevocable de Garantía, Administración y Fuente de Pago (Zapopan)</t>
  </si>
  <si>
    <t>Fideicomiso Maestro de Fomento Económico para el Municipio de Zapopan</t>
  </si>
  <si>
    <t>Fideicomiso Revocable de Administración, Inversión y Fuente de Pago "Av. Juan Palomar Arias"</t>
  </si>
  <si>
    <t>Gómez Farías</t>
  </si>
  <si>
    <t>Guachinango</t>
  </si>
  <si>
    <t>Guadalajara</t>
  </si>
  <si>
    <t>Hostotipaquillo</t>
  </si>
  <si>
    <t>Huejúcar</t>
  </si>
  <si>
    <t>Huejuquilla el Alto</t>
  </si>
  <si>
    <t>Instituto de Alternativas para los Jóvenes de Tlajomulco de Zúñiga</t>
  </si>
  <si>
    <t>Instituto de Alternativas para los Jóvenes de Tonalá</t>
  </si>
  <si>
    <t>Instituto de Atención a la Juventud Teocaltichense</t>
  </si>
  <si>
    <t>Instituto de Cultura, Recreación y Deporte del Municipio de Tlajomulco de Zúñiga</t>
  </si>
  <si>
    <t>Instituto de la Juventud de La Barca</t>
  </si>
  <si>
    <t>Instituto de la Juventud Jocotepec</t>
  </si>
  <si>
    <t>Instituto de la Juventud San Gabriel</t>
  </si>
  <si>
    <t>Instituto de la Juventud Yahualicense</t>
  </si>
  <si>
    <t>Instituto de la Mujer de Teocaltiche</t>
  </si>
  <si>
    <t>Instituto de la Mujer Tenamaxtlán</t>
  </si>
  <si>
    <t>Instituto de las Mujeres de Cuquío</t>
  </si>
  <si>
    <t>Instituto Metropolitano de Planeación</t>
  </si>
  <si>
    <t>Instituto Municipal de Atención a la Juventud de Guadalajara</t>
  </si>
  <si>
    <t>Instituto Municipal de la Juventud en San Pedro Tlaquepaque</t>
  </si>
  <si>
    <t>Instituto Municipal de la Juventud Mazamitla</t>
  </si>
  <si>
    <t>Instituto Municipal de la Mujer de Jilotlán</t>
  </si>
  <si>
    <t>Instituto Municipal de la Mujer de Tonalá</t>
  </si>
  <si>
    <t>Instituto Municipal de la Mujer de Zapotitlán de Vadillo</t>
  </si>
  <si>
    <t>Instituto Municipal de la Mujer del Municipio de Autlán de Navarro</t>
  </si>
  <si>
    <t>Instituto Municipal de la Mujer en La Barca</t>
  </si>
  <si>
    <t>Instituto Municipal de la Mujer en San Diego de Alejandría</t>
  </si>
  <si>
    <t>Instituto Municipal de la Mujer en San Ignacio Cerro Gordo</t>
  </si>
  <si>
    <t>Instituto Municipal de la Mujer en Zapotlán el Grande</t>
  </si>
  <si>
    <t>Instituto Municipal de la Mujer Pihuamense en Pihuamo</t>
  </si>
  <si>
    <t>Instituto Municipal de la Mujer Tlajomulquense de Tlajomulco de Zúñiga</t>
  </si>
  <si>
    <t>Instituto Municipal de la Mujer Yahualicense de Yahualica de González Gallo</t>
  </si>
  <si>
    <t>Instituto Municipal de la Vivienda de Guadalajara</t>
  </si>
  <si>
    <t>Instituto Municipal de las Mujeres de El Grullo</t>
  </si>
  <si>
    <t>Instituto Municipal de las Mujeres de Mazamitla</t>
  </si>
  <si>
    <t>Instituto Municipal de las Mujeres de San Julián</t>
  </si>
  <si>
    <t>Instituto Municipal de las Mujeres en Guadalajara</t>
  </si>
  <si>
    <t>Instituto Municipal de las Mujeres en Jamay</t>
  </si>
  <si>
    <t>Instituto Municipal de las Mujeres Tamazulenses</t>
  </si>
  <si>
    <t>Instituto Municipal de las Mujeres y para la Igualdad Sustantiva en San Pedro Tlaquepaque</t>
  </si>
  <si>
    <t>Instituto Municipal de las Mujeres Zapopanas para la Igualdad Sustantiva</t>
  </si>
  <si>
    <t>Instituto Municipal de Planeación de Lagos de Moreno</t>
  </si>
  <si>
    <t>Instituto Tecalitlense de la Mujer</t>
  </si>
  <si>
    <t>Instituto Vallartense de Cultura</t>
  </si>
  <si>
    <t>Instituto Zapotlense de la Juventud de Zapotlán el Grande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</si>
  <si>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</si>
  <si>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</si>
  <si>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</si>
  <si>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</si>
  <si>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</si>
  <si>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</si>
  <si>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</si>
  <si>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</si>
  <si>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</si>
  <si>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Junta Intermunicipal de Medio Ambiente Altos Sur</t>
  </si>
  <si>
    <t>Junta Intermunicipal de Medio Ambiente de la Costa Sur</t>
  </si>
  <si>
    <t>Junta Intermunicipal de Medio Ambiente de Sierra Occidental y Costa</t>
  </si>
  <si>
    <t>Junta Intermunicipal de Medio Ambiente para la Gestión Integral de la Cuenca del Río Coahuayana</t>
  </si>
  <si>
    <t>Junta Intermunicipal de Medio Ambiente para la Gestión Integral de la Región Norte del Estado de Jalisco</t>
  </si>
  <si>
    <t>Junta Intermunicipal de Medio Ambiente para la Gestión Integral de la Región Valles</t>
  </si>
  <si>
    <t>Junta Intermunicipal del Medio Ambiente para la Gestión Integral de la Cuenca Baja del Río Ayuquila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</si>
  <si>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</si>
  <si>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</si>
  <si>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</si>
  <si>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</si>
  <si>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</si>
  <si>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</si>
  <si>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</si>
  <si>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</si>
  <si>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</si>
  <si>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</si>
  <si>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</si>
  <si>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</si>
  <si>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Patronato de las Instalaciones de la Feria de Lagos de Moreno</t>
  </si>
  <si>
    <t>Patronato del Centro Histórico y Barrios Tradicionales de Tonalá, Jalisco "Tonalá Mágico"</t>
  </si>
  <si>
    <t>Patronato del Centro Histórico y Franja Turística de Puerto Vallarta</t>
  </si>
  <si>
    <t>Patronato del Centro Histórico, Barrios y Zonas Tradicionales de la ciudad de Guadalajara</t>
  </si>
  <si>
    <t>Patronato Nacional de la Cerámica</t>
  </si>
  <si>
    <t>Pihuamo</t>
  </si>
  <si>
    <t>Poncitlán</t>
  </si>
  <si>
    <t>Puerto Vallarta</t>
  </si>
  <si>
    <t>Quitupan</t>
  </si>
  <si>
    <t>Red de Bosques Urbanos de Guadalajara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</si>
  <si>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</si>
  <si>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</si>
  <si>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</si>
  <si>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</si>
  <si>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</si>
  <si>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</si>
  <si>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</si>
  <si>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</si>
  <si>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</si>
  <si>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</si>
  <si>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</si>
  <si>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</si>
  <si>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</si>
  <si>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</si>
  <si>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</si>
  <si>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</si>
  <si>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Sistema Administrativo Municipal de Agua Potable y Alcantarillado de Ixtlahuacán de los Membrillos</t>
  </si>
  <si>
    <t>Sistema Barquense de Agua Potable, Alcantarillado y Saneamiento</t>
  </si>
  <si>
    <t>Sistema de Agua Potable Alcantarillado y Saneamiento del Municipio de Ameca</t>
  </si>
  <si>
    <t>Sistema de Agua Potable y Alcantarillado de Mascota</t>
  </si>
  <si>
    <t>Sistema de Agua Potable y Alcantarillado del Municipio de Unión de Tula</t>
  </si>
  <si>
    <t>Sistema de Agua Potable, Alcantarillado y Saneamiento de Magdalena</t>
  </si>
  <si>
    <t>Sistema de Agua Potable, Alcantarillado y Saneamiento del Municipio de Amacueca (SAPASA)</t>
  </si>
  <si>
    <t>Sistema de Agua Potable, Alcantarillado y Saneamiento del Municipio de Arandas</t>
  </si>
  <si>
    <t>Sistema de Agua Potable, Alcantarillado y Saneamiento del Municipio de Atotonilco el Alto (SAPAMA)</t>
  </si>
  <si>
    <t>Sistema de Agua Potable, Alcantarillado y Saneamiento del Municipio de Chapala (SIMAPA)</t>
  </si>
  <si>
    <t>Sistema de Agua Potable, Alcantarillado y Saneamiento del Municipio de Colotlán</t>
  </si>
  <si>
    <t>Sistema de Agua Potable, Alcantarillado y Saneamiento del Municipio de Degollado (SIAPADEG)</t>
  </si>
  <si>
    <t>Sistema de Agua Potable, Alcantarillado y Saneamiento del Municipio de Jamay (SIMAPAS)</t>
  </si>
  <si>
    <t>Sistema de Agua Potable, Alcantarillado y Saneamiento del Municipio de San Ignacio Cerro Gordo</t>
  </si>
  <si>
    <t>Sistema de Agua Potable, Alcantarillado y Saneamiento del Municipio de San Julián (SAPAJ)</t>
  </si>
  <si>
    <t>Sistema de Agua Potable, Alcantarillado y Saneamiento del Municipio de San Martín Hidalgo</t>
  </si>
  <si>
    <t>Sistema de Agua Potable, Alcantarillado y Saneamiento del Municipio de San Miguel el Alto (SAPASMA)</t>
  </si>
  <si>
    <t>Sistema de Agua Potable, Alcantarillado y Saneamiento del Municipio de Talpa de Allende</t>
  </si>
  <si>
    <t>Sistema de Agua Potable, Alcantarillado y Saneamiento del Municipio de Tototlán</t>
  </si>
  <si>
    <t>Sistema de Agua Potable, Alcantarillado y Saneamiento del Municipio de Villa Hidalgo</t>
  </si>
  <si>
    <t>Sistema de Agua Potable, Alcantarillado y Saneamiento del Municipio de Zapotlán el Grande</t>
  </si>
  <si>
    <t>Sistema de Agua Potable, Alcantarillados y Saneamiento del Municipio de Mazamitla</t>
  </si>
  <si>
    <t>Sistema de los Servicios de Agua Potable, Drenaje y Alcantarillado de Puerto Vallarta</t>
  </si>
  <si>
    <t>Sistema Integral de Agua de Tapalpa</t>
  </si>
  <si>
    <t>Sistema Intermunicipal de los Servicios de Agua Potable y Alcantarillado</t>
  </si>
  <si>
    <t>Sistema Intermunicipal de Manejo de Residuos (SIMAR SURESTE)</t>
  </si>
  <si>
    <t>Sistema Intermunicipal de Manejo de Residuos Lagunas (SIMAR Lagunas)</t>
  </si>
  <si>
    <t>Sistema Intermunicipal de Manejo de Residuos Sur-Sureste (SIMAR Sur-Sureste)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</si>
  <si>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</si>
  <si>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</si>
  <si>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</si>
  <si>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</si>
  <si>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</si>
  <si>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</si>
  <si>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</si>
  <si>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</si>
  <si>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</si>
  <si>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</si>
  <si>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</si>
  <si>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</si>
  <si>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</si>
  <si>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</si>
  <si>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</si>
  <si>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</si>
  <si>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</si>
  <si>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</si>
  <si>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</si>
  <si>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</si>
  <si>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</si>
  <si>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</si>
  <si>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</si>
  <si>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</si>
  <si>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</si>
  <si>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</si>
  <si>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</si>
  <si>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</si>
  <si>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</si>
  <si>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</si>
  <si>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</si>
  <si>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</si>
  <si>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</si>
  <si>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</si>
  <si>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</si>
  <si>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</si>
  <si>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</si>
  <si>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</si>
  <si>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</si>
  <si>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</si>
  <si>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</si>
  <si>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FORMATOS ELABORADOS</t>
  </si>
  <si>
    <t>INFORMACIÓN DE APROBACIÓN DEL PRESUPUESTO</t>
  </si>
  <si>
    <t>Se considera que los formatos han sido correctamente elaborados,
salvo que se generen las siguientes:</t>
  </si>
  <si>
    <t>PRESUPUESTO DE EGRESOS 2021</t>
  </si>
  <si>
    <t>Resultado
2020</t>
  </si>
  <si>
    <t>Estimación
2021</t>
  </si>
  <si>
    <t>Proyección
2024</t>
  </si>
  <si>
    <t xml:space="preserve">Dietas </t>
  </si>
  <si>
    <t>Presupuesto
2021</t>
  </si>
  <si>
    <t>DIF Municipal de Acatic</t>
  </si>
  <si>
    <t>DIF Municipal de Acatlán de Juárez</t>
  </si>
  <si>
    <t>DIF Municipal de Ahualulco de Mercado</t>
  </si>
  <si>
    <t>DIF Municipal de Amacueca</t>
  </si>
  <si>
    <t>DIF Municipal de Amatitán</t>
  </si>
  <si>
    <t>DIF Municipal de Ameca</t>
  </si>
  <si>
    <t>DIF Municipal de Arandas</t>
  </si>
  <si>
    <t>DIF Municipal de Atemajac de Brizuela</t>
  </si>
  <si>
    <t>DIF Municipal de Atengo</t>
  </si>
  <si>
    <t>DIF Municipal de Atenguillo</t>
  </si>
  <si>
    <t>DIF Municipal de Atotonilco el Alto</t>
  </si>
  <si>
    <t>DIF Municipal de Atoyac</t>
  </si>
  <si>
    <t>DIF Municipal de Autlán de Navarro</t>
  </si>
  <si>
    <t>DIF Municipal de Ayotlán</t>
  </si>
  <si>
    <t>DIF Municipal de Ayutla</t>
  </si>
  <si>
    <t>DIF Municipal de Bolaños</t>
  </si>
  <si>
    <t>DIF Municipal de Cabo Corrientes</t>
  </si>
  <si>
    <t>DIF Municipal de Cañadas de Obregón</t>
  </si>
  <si>
    <t>DIF Municipal de Casimiro Castillo</t>
  </si>
  <si>
    <t>DIF Municipal de Chapala</t>
  </si>
  <si>
    <t>DIF Municipal de Chimaltitán</t>
  </si>
  <si>
    <t>DIF Municipal de Chiquilistlán</t>
  </si>
  <si>
    <t>DIF Municipal de Cihuatlán</t>
  </si>
  <si>
    <t>DIF Municipal de Cocula</t>
  </si>
  <si>
    <t>DIF Municipal de Colotlán</t>
  </si>
  <si>
    <t>DIF Municipal de Concepción de Buenos Aires</t>
  </si>
  <si>
    <t>DIF Municipal de Cuautitlán de García Barragán</t>
  </si>
  <si>
    <t>DIF Municipal de Cuautla</t>
  </si>
  <si>
    <t>DIF Municipal de Cuquío</t>
  </si>
  <si>
    <t>DIF Municipal de Degollado</t>
  </si>
  <si>
    <t>DIF Municipal de Ejutla</t>
  </si>
  <si>
    <t>DIF Municipal de El Arenal</t>
  </si>
  <si>
    <t>DIF Municipal de El Grullo</t>
  </si>
  <si>
    <t>DIF Municipal de El Limón</t>
  </si>
  <si>
    <t>DIF Municipal de El Salto</t>
  </si>
  <si>
    <t>DIF Municipal de Encarnación de Díaz</t>
  </si>
  <si>
    <t>DIF Municipal de Etzatlán</t>
  </si>
  <si>
    <t>DIF Municipal de Gómez Farías</t>
  </si>
  <si>
    <t>DIF Municipal de Guachinango</t>
  </si>
  <si>
    <t>DIF Municipal de Guadalajara</t>
  </si>
  <si>
    <t>DIF Municipal de Hostotipaquillo</t>
  </si>
  <si>
    <t>DIF Municipal de Huejúcar</t>
  </si>
  <si>
    <t>DIF Municipal de Huejuquilla el Alto</t>
  </si>
  <si>
    <t>DIF Municipal de Ixtlahuacán de los Membrillos</t>
  </si>
  <si>
    <t>DIF Municipal de Ixtlahuacán del Río</t>
  </si>
  <si>
    <t>DIF Municipal de Jalostotitlán</t>
  </si>
  <si>
    <t>DIF Municipal de Jamay</t>
  </si>
  <si>
    <t>DIF Municipal de Jesús María</t>
  </si>
  <si>
    <t>DIF Municipal de Jilotlán de los Dolores</t>
  </si>
  <si>
    <t>DIF Municipal de Jocotepec</t>
  </si>
  <si>
    <t>DIF Municipal de Juanacatlán</t>
  </si>
  <si>
    <t>DIF Municipal de Juchitlán</t>
  </si>
  <si>
    <t>DIF Municipal de La Barca</t>
  </si>
  <si>
    <t>DIF Municipal de La Huerta</t>
  </si>
  <si>
    <t>DIF Municipal de La Manzanilla de la Paz</t>
  </si>
  <si>
    <t>DIF Municipal de Lagos de Moreno</t>
  </si>
  <si>
    <t>DIF Municipal de Magdalena</t>
  </si>
  <si>
    <t>DIF Municipal de Mascota</t>
  </si>
  <si>
    <t>DIF Municipal de Mazamitla</t>
  </si>
  <si>
    <t>DIF Municipal de Mexticacán</t>
  </si>
  <si>
    <t>DIF Municipal de Mezquitic</t>
  </si>
  <si>
    <t>DIF Municipal de Mixtlán</t>
  </si>
  <si>
    <t>DIF Municipal de Ocotlán</t>
  </si>
  <si>
    <t>DIF Municipal de Ojuelos de Jalisco</t>
  </si>
  <si>
    <t>DIF Municipal de Pihuamo</t>
  </si>
  <si>
    <t>DIF Municipal de Poncitlán</t>
  </si>
  <si>
    <t>DIF Municipal de Puerto Vallarta</t>
  </si>
  <si>
    <t>DIF Municipal de Quitupan</t>
  </si>
  <si>
    <t>DIF Municipal de San Cristóbal de la Barranca</t>
  </si>
  <si>
    <t>DIF Municipal de San Diego de Alejandría</t>
  </si>
  <si>
    <t>DIF Municipal de San Gabriel</t>
  </si>
  <si>
    <t>DIF Municipal de San Ignacio Cerro Gordo</t>
  </si>
  <si>
    <t>DIF Municipal de San Juan de los Lagos</t>
  </si>
  <si>
    <t>DIF Municipal de San Juanito de Escobedo</t>
  </si>
  <si>
    <t>DIF Municipal de San Julián</t>
  </si>
  <si>
    <t>DIF Municipal de San Marcos</t>
  </si>
  <si>
    <t>DIF Municipal de San Martín de Bolaños</t>
  </si>
  <si>
    <t>DIF Municipal de San Martín Hidalgo</t>
  </si>
  <si>
    <t>DIF Municipal de San Miguel el Alto</t>
  </si>
  <si>
    <t>DIF Municipal de San Pedro Tlaquepaque</t>
  </si>
  <si>
    <t>DIF Municipal de San Sebastián del Oeste</t>
  </si>
  <si>
    <t>DIF Municipal de Santa María de los Ángeles</t>
  </si>
  <si>
    <t>DIF Municipal de Santa María del Oro</t>
  </si>
  <si>
    <t>DIF Municipal de Sayula</t>
  </si>
  <si>
    <t>DIF Municipal de Tala</t>
  </si>
  <si>
    <t>DIF Municipal de Talpa de Allende</t>
  </si>
  <si>
    <t>DIF Municipal de Tamazula de Gordiano</t>
  </si>
  <si>
    <t>DIF Municipal de Tapalpa</t>
  </si>
  <si>
    <t>DIF Municipal de Tecalitlán</t>
  </si>
  <si>
    <t>DIF Municipal de Techaluta de Montenegro</t>
  </si>
  <si>
    <t>DIF Municipal de Tecolotlán</t>
  </si>
  <si>
    <t>DIF Municipal de Tenamaxtlán</t>
  </si>
  <si>
    <t>DIF Municipal de Teocaltiche</t>
  </si>
  <si>
    <t>DIF Municipal de Teocuitatlán de Corona</t>
  </si>
  <si>
    <t>DIF Municipal de Tepatitlán de Morelos</t>
  </si>
  <si>
    <t>DIF Municipal de Tequila</t>
  </si>
  <si>
    <t>DIF Municipal de Teuchitlán</t>
  </si>
  <si>
    <t>DIF Municipal de Tizapán el Alto</t>
  </si>
  <si>
    <t>DIF Municipal de Tlajomulco de Zúñiga</t>
  </si>
  <si>
    <t>DIF Municipal de Tolimán</t>
  </si>
  <si>
    <t>DIF Municipal de Tomatlán</t>
  </si>
  <si>
    <t>DIF Municipal de Tonalá</t>
  </si>
  <si>
    <t>DIF Municipal de Tonaya</t>
  </si>
  <si>
    <t>DIF Municipal de Tonila</t>
  </si>
  <si>
    <t>DIF Municipal de Totatiche</t>
  </si>
  <si>
    <t>DIF Municipal de Tototlán</t>
  </si>
  <si>
    <t>DIF Municipal de Tuxcacuesco</t>
  </si>
  <si>
    <t>DIF Municipal de Tuxcueca</t>
  </si>
  <si>
    <t>DIF Municipal de Tuxpan</t>
  </si>
  <si>
    <t>DIF Municipal de Unión de San Antonio</t>
  </si>
  <si>
    <t>DIF Municipal de Unión de Tula</t>
  </si>
  <si>
    <t>DIF Municipal de Valle de Guadalupe</t>
  </si>
  <si>
    <t>DIF Municipal de Valle de Juárez</t>
  </si>
  <si>
    <t>DIF Municipal de Villa Corona</t>
  </si>
  <si>
    <t>DIF Municipal de Villa Guerrero</t>
  </si>
  <si>
    <t>DIF Municipal de Villa Hidalgo</t>
  </si>
  <si>
    <t>DIF Municipal de Villa Purificación</t>
  </si>
  <si>
    <t>DIF Municipal de Yahualica de González Gallo</t>
  </si>
  <si>
    <t>DIF Municipal de Zacoalco de Torres</t>
  </si>
  <si>
    <t>DIF Municipal de Zapopan</t>
  </si>
  <si>
    <t>DIF Municipal de Zapotiltic</t>
  </si>
  <si>
    <t>DIF Municipal de Zapotitlán de Vadillo</t>
  </si>
  <si>
    <t>DIF Municipal de Zapotlán del Rey</t>
  </si>
  <si>
    <t>DIF Municipal de Zapotlán el Grande</t>
  </si>
  <si>
    <t>DIF Municipal de Zapotlanejo</t>
  </si>
  <si>
    <t>Instituto Para la Igualdad Sustantiva entre Hombres y Mujeres de Jocotepec</t>
  </si>
  <si>
    <t>Junta Intermunicipal de Medio Ambiente Lagunas</t>
  </si>
  <si>
    <t>O.P.D. Comité del Carnaval Sayula</t>
  </si>
  <si>
    <t>Organismo Público Descentralizado Comité de la Feria de Zapotlán el Grande</t>
  </si>
  <si>
    <t>Organismo Público Descentralizado Servicios de Salud del Municipio de Zapopan</t>
  </si>
  <si>
    <t>Organismo Público Descentralizado Zoológico Guadalajara</t>
  </si>
  <si>
    <t>Sistema de Agua Potable y Alcantarillado de Tamazula de Gordiano</t>
  </si>
  <si>
    <t>Sistema De Agua Potable, Alcantarillado y Saneamiento del Municipio de La Huerta</t>
  </si>
  <si>
    <t>Gráficos</t>
  </si>
  <si>
    <t>FF</t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</si>
  <si>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etiquetados federales)</t>
    </r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</si>
  <si>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etiquetados estatales)</t>
    </r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</si>
  <si>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etiquetados federales)</t>
    </r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</si>
  <si>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etiquetados estatales)</t>
    </r>
  </si>
  <si>
    <t>Ficha informe para la evaluación del desempeño</t>
  </si>
  <si>
    <t>Matriz de inficadores para resultados por programa</t>
  </si>
  <si>
    <t>Informe de programas sin matriz de indicadores</t>
  </si>
  <si>
    <t>Transferencias y asignaciones (Con ingresos etiquetados federales)</t>
  </si>
  <si>
    <t>Transferencias y asignaciones (Con ingresos etiquetados estatales)</t>
  </si>
  <si>
    <t>Subsidios y subvenciones (Con ingresos etiquetados federales)</t>
  </si>
  <si>
    <t>Subsidios y subvenciones (Con ingresos etiquetados estatales)</t>
  </si>
  <si>
    <t>No. Of</t>
  </si>
  <si>
    <t>fecha of</t>
  </si>
  <si>
    <t>Oficio</t>
  </si>
  <si>
    <t>fecha oficio</t>
  </si>
  <si>
    <t>documentación</t>
  </si>
  <si>
    <t>no.</t>
  </si>
  <si>
    <t>medio electronico</t>
  </si>
  <si>
    <t>remitente</t>
  </si>
  <si>
    <t>cargo</t>
  </si>
  <si>
    <t>codigo ente</t>
  </si>
  <si>
    <t>nombre ente</t>
  </si>
  <si>
    <t>habitantes</t>
  </si>
  <si>
    <t>presupuesto</t>
  </si>
  <si>
    <t>modificación</t>
  </si>
  <si>
    <t>acta no.</t>
  </si>
  <si>
    <t>fecha acuerdo</t>
  </si>
  <si>
    <t>acuerdo no.</t>
  </si>
  <si>
    <t>aprobado acta</t>
  </si>
  <si>
    <t>modificación acta</t>
  </si>
  <si>
    <t>aporbado formato</t>
  </si>
  <si>
    <t>modificado formato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</si>
  <si>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</si>
  <si>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</si>
  <si>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</si>
  <si>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</si>
  <si>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</si>
  <si>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</si>
  <si>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</si>
  <si>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</si>
  <si>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</si>
  <si>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</si>
  <si>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</si>
  <si>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</si>
  <si>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</si>
  <si>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</si>
  <si>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</si>
  <si>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</si>
  <si>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</si>
  <si>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</si>
  <si>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</si>
  <si>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</si>
  <si>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</si>
  <si>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</si>
  <si>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</si>
  <si>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</si>
  <si>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</si>
  <si>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</si>
  <si>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</si>
  <si>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</si>
  <si>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</si>
  <si>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fecha elaboro</t>
  </si>
  <si>
    <t>elaboró</t>
  </si>
  <si>
    <t>revisó</t>
  </si>
  <si>
    <t>Auxiliar administrativo</t>
  </si>
  <si>
    <t>Gerente de gabinete</t>
  </si>
  <si>
    <t>Chofer</t>
  </si>
  <si>
    <t>Secretario</t>
  </si>
  <si>
    <t>Encargada</t>
  </si>
  <si>
    <t>Director</t>
  </si>
  <si>
    <t>Comunicación Social</t>
  </si>
  <si>
    <t>Encargado</t>
  </si>
  <si>
    <t>Diseñador grafico</t>
  </si>
  <si>
    <t>Gobernacion</t>
  </si>
  <si>
    <t>Recepcionista</t>
  </si>
  <si>
    <t>Secretaria</t>
  </si>
  <si>
    <t>Auxiliar de planeacion y proyectos</t>
  </si>
  <si>
    <t>Encargado de sistemas</t>
  </si>
  <si>
    <t>Auxiliar de oficina</t>
  </si>
  <si>
    <t>Mensajero</t>
  </si>
  <si>
    <t>Asistente</t>
  </si>
  <si>
    <t>Encargado del auditorio municipal</t>
  </si>
  <si>
    <t>Encargado de area</t>
  </si>
  <si>
    <t>Direccion de atencion a la juventud</t>
  </si>
  <si>
    <t>Direccion de la mujer</t>
  </si>
  <si>
    <t>Oficial mayor administrativo</t>
  </si>
  <si>
    <t>Recursos Humanos</t>
  </si>
  <si>
    <t>Jefe de personal</t>
  </si>
  <si>
    <t>Director oficial</t>
  </si>
  <si>
    <t>Registro Civil</t>
  </si>
  <si>
    <t>Auxiliar</t>
  </si>
  <si>
    <t>Traductor de actas</t>
  </si>
  <si>
    <t>Juez municipal "A"</t>
  </si>
  <si>
    <t>Area Juridica Municipal</t>
  </si>
  <si>
    <t>Juez municipal</t>
  </si>
  <si>
    <t>Auxiliar en reglamentos</t>
  </si>
  <si>
    <t>Auxiliar del juez municipal</t>
  </si>
  <si>
    <t>Abogado</t>
  </si>
  <si>
    <t>Encargado de reglamentos</t>
  </si>
  <si>
    <t>Titular de transparencia y coordinador de archivo</t>
  </si>
  <si>
    <t>Area de Transparencia</t>
  </si>
  <si>
    <t>Sub encargada de archivo de concentracion y patrimonio</t>
  </si>
  <si>
    <t>Oficial de proteccion de datos personales</t>
  </si>
  <si>
    <t>Auxiliar administrativo en archivo de concentracion</t>
  </si>
  <si>
    <t>Enlace de archivo de tramite</t>
  </si>
  <si>
    <t>Contralor</t>
  </si>
  <si>
    <t>Supervisor</t>
  </si>
  <si>
    <t>Auxiliar administrativo en contraloria</t>
  </si>
  <si>
    <t>Auditor</t>
  </si>
  <si>
    <t>Departamento de Desarrollo Municipal</t>
  </si>
  <si>
    <t>Directora de promocion municipal</t>
  </si>
  <si>
    <t>Departamento de Casa de la Cultura</t>
  </si>
  <si>
    <t>Auxiliar de intendencia</t>
  </si>
  <si>
    <t>Maestro de bailes de salon</t>
  </si>
  <si>
    <t>Encargada de biblioteca</t>
  </si>
  <si>
    <t>Guardia de seguridad</t>
  </si>
  <si>
    <t>Maestro de musica</t>
  </si>
  <si>
    <t>Maestro de pintura</t>
  </si>
  <si>
    <t>Maestro de ingles</t>
  </si>
  <si>
    <t>Maestro de idiomas</t>
  </si>
  <si>
    <t>Delegado</t>
  </si>
  <si>
    <t xml:space="preserve">Delegaciones </t>
  </si>
  <si>
    <t>Jardinero</t>
  </si>
  <si>
    <t>Encargada de correo</t>
  </si>
  <si>
    <t>Administradora</t>
  </si>
  <si>
    <t>Oficial del registro civil</t>
  </si>
  <si>
    <t>Encargada de unidad deportiva</t>
  </si>
  <si>
    <t>Auxiliar de correo</t>
  </si>
  <si>
    <t>Encargado de la Hacienda Municipal</t>
  </si>
  <si>
    <t>Hacienda Municipal</t>
  </si>
  <si>
    <t>Jefa de Informatica</t>
  </si>
  <si>
    <t>Jefe de ingresos</t>
  </si>
  <si>
    <t>Recaudador de piso</t>
  </si>
  <si>
    <t>Encargado del ramo 33</t>
  </si>
  <si>
    <t>Jefa de egresos</t>
  </si>
  <si>
    <t>Sub jefe de egresos</t>
  </si>
  <si>
    <t>Notificador</t>
  </si>
  <si>
    <t>Supervisora</t>
  </si>
  <si>
    <t>Asesor juridico</t>
  </si>
  <si>
    <t>Agente municipal</t>
  </si>
  <si>
    <t>Directora de predial y catastro</t>
  </si>
  <si>
    <t>Catastro Municipal</t>
  </si>
  <si>
    <t>Departamento de Obras Publicas</t>
  </si>
  <si>
    <t>Sub director</t>
  </si>
  <si>
    <t>Sub director de planeacion</t>
  </si>
  <si>
    <t>Sub director de desarrollo</t>
  </si>
  <si>
    <t>Inspector de obras</t>
  </si>
  <si>
    <t>Auxiliar de proyectos</t>
  </si>
  <si>
    <t>Proyectista</t>
  </si>
  <si>
    <t>Inspector de ganaderia</t>
  </si>
  <si>
    <t>Departamento de Servicios Publicos</t>
  </si>
  <si>
    <t>Pintor</t>
  </si>
  <si>
    <t>Rotulista</t>
  </si>
  <si>
    <t>Auxiliar de servicios publicos</t>
  </si>
  <si>
    <t>Jefe de mantenimiento</t>
  </si>
  <si>
    <t>Area de Taller Mecanico</t>
  </si>
  <si>
    <t>Mecanico de vehiculos</t>
  </si>
  <si>
    <t>Velador</t>
  </si>
  <si>
    <t>Ayudante de mecanico</t>
  </si>
  <si>
    <t>Encargado de perifoneo</t>
  </si>
  <si>
    <t xml:space="preserve">Administrador </t>
  </si>
  <si>
    <t>Cementerios</t>
  </si>
  <si>
    <t>Encargado de parques</t>
  </si>
  <si>
    <t>Parques y Jardines</t>
  </si>
  <si>
    <t>Auxiliar en servicios publicos</t>
  </si>
  <si>
    <t>Encargado unidad deportiva</t>
  </si>
  <si>
    <t>Aseo Publico</t>
  </si>
  <si>
    <t>Aseador</t>
  </si>
  <si>
    <t>Encargado de basurero</t>
  </si>
  <si>
    <t>Peon</t>
  </si>
  <si>
    <t>Area de Intendencia General</t>
  </si>
  <si>
    <t>Barrendero</t>
  </si>
  <si>
    <t>Auxiliar de intendencia CDC</t>
  </si>
  <si>
    <t>Auxiliar de mantenimiento</t>
  </si>
  <si>
    <t>Electrico fontanero</t>
  </si>
  <si>
    <t>Alumbrado Publico</t>
  </si>
  <si>
    <t>Auxiliar tecnico</t>
  </si>
  <si>
    <t>Electricista</t>
  </si>
  <si>
    <t>Agua Potable</t>
  </si>
  <si>
    <t>Encargado de bomba</t>
  </si>
  <si>
    <t>Operador de bomba</t>
  </si>
  <si>
    <t>Operador de planta de agua</t>
  </si>
  <si>
    <t>Operador de planta</t>
  </si>
  <si>
    <t>Plantas de tratamiento</t>
  </si>
  <si>
    <t>Ayudante de operador</t>
  </si>
  <si>
    <t>Entrenador de futbol</t>
  </si>
  <si>
    <t>Comité Deportivo Municipal</t>
  </si>
  <si>
    <t>Coordinador</t>
  </si>
  <si>
    <t>Entrenador de beisbol</t>
  </si>
  <si>
    <t>Entrenador de basquetbol</t>
  </si>
  <si>
    <t>Encargado de unidad deportiva</t>
  </si>
  <si>
    <t>Recaudadora de baños</t>
  </si>
  <si>
    <t>Encargada de cancha</t>
  </si>
  <si>
    <t>Medico Municipal</t>
  </si>
  <si>
    <t>Servicio Medico Municipal</t>
  </si>
  <si>
    <t>Encargada de farmacia</t>
  </si>
  <si>
    <t xml:space="preserve">Auxiliar de intendencia </t>
  </si>
  <si>
    <t>Agencias Municipales</t>
  </si>
  <si>
    <t>Operador de pozo</t>
  </si>
  <si>
    <t>Operador en planta</t>
  </si>
  <si>
    <t>Administrador</t>
  </si>
  <si>
    <t>Encargado de pozo</t>
  </si>
  <si>
    <t>Encargado de bombeo</t>
  </si>
  <si>
    <t>Jefe de cuadrilla</t>
  </si>
  <si>
    <t>Fontanero</t>
  </si>
  <si>
    <t>Auxiliar de fontanero</t>
  </si>
  <si>
    <t>Jefe de matancero</t>
  </si>
  <si>
    <t>Rastro Municipal</t>
  </si>
  <si>
    <t>Matancero</t>
  </si>
  <si>
    <t>Medico Veterinario</t>
  </si>
  <si>
    <t>Auxiliar sellador de carne</t>
  </si>
  <si>
    <t>Movilidad</t>
  </si>
  <si>
    <t>Jefe administrativo</t>
  </si>
  <si>
    <t>Comandante de grupo</t>
  </si>
  <si>
    <t>Agente de movilidad</t>
  </si>
  <si>
    <t>Proteccion Civil</t>
  </si>
  <si>
    <t>Elemento</t>
  </si>
  <si>
    <t>Paramedico</t>
  </si>
  <si>
    <t>Elemento operativo</t>
  </si>
  <si>
    <t>Seguridad Publica</t>
  </si>
  <si>
    <t>Segundo comandante</t>
  </si>
  <si>
    <t>Primer comandante</t>
  </si>
  <si>
    <t>Policia escolta</t>
  </si>
  <si>
    <t>Chofer motorizado</t>
  </si>
  <si>
    <t>Policia de linea</t>
  </si>
  <si>
    <t>Policia chofer</t>
  </si>
  <si>
    <t>Policia municipal</t>
  </si>
  <si>
    <t>Servicios Publicos</t>
  </si>
  <si>
    <t>Albañil</t>
  </si>
  <si>
    <t>Obras Publicas</t>
  </si>
  <si>
    <t>Auxiliar de albañil</t>
  </si>
  <si>
    <t>Operador de maquinaria</t>
  </si>
  <si>
    <t>3.1.1.1.1</t>
  </si>
  <si>
    <t>Organo Ejecutivo Municipal ( Ayuntamiento)</t>
  </si>
  <si>
    <t>Tesoreria</t>
  </si>
  <si>
    <t>Direccion General de Obras Publicas</t>
  </si>
  <si>
    <t>Direccion General de Servicios Publicos</t>
  </si>
  <si>
    <t>Direccion General de Seguridad Publica</t>
  </si>
  <si>
    <t>X</t>
  </si>
  <si>
    <t>SI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</si>
</sst>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0000"/>
    <numFmt numFmtId="165" formatCode="[$-F800]dddd\,\ mmmm\ dd\,\ yyyy"/>
    <numFmt numFmtId="166" formatCode="00\-00"/>
    <numFmt numFmtId="167" formatCode="_-* #,##0.00_-;\-* #,##0.00_-;_-* &quot;-&quot;_-;_-@_-"/>
    <numFmt numFmtId="168" formatCode="000000"/>
    <numFmt numFmtId="169" formatCode="0_ ;\-0\ "/>
    <numFmt numFmtId="170" formatCode="#,##0_ ;\-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/>
      <right/>
      <top style="thin">
        <color indexed="64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12">
    <xf numFmtId="0" fontId="0" fillId="0" borderId="0" xfId="0"/>
    <xf numFmtId="0" fontId="4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164" fontId="10" fillId="0" borderId="6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16" fillId="8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5" fillId="0" borderId="3" xfId="0" applyFont="1" applyBorder="1" applyAlignment="1">
      <alignment horizontal="left" vertical="center"/>
    </xf>
    <xf numFmtId="166" fontId="13" fillId="2" borderId="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1" fontId="14" fillId="7" borderId="2" xfId="0" applyNumberFormat="1" applyFont="1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vertical="center"/>
    </xf>
    <xf numFmtId="41" fontId="14" fillId="7" borderId="7" xfId="0" applyNumberFormat="1" applyFont="1" applyFill="1" applyBorder="1" applyAlignment="1">
      <alignment vertical="center"/>
    </xf>
    <xf numFmtId="1" fontId="14" fillId="8" borderId="2" xfId="0" applyNumberFormat="1" applyFont="1" applyFill="1" applyBorder="1" applyAlignment="1">
      <alignment horizontal="center" vertical="center"/>
    </xf>
    <xf numFmtId="1" fontId="14" fillId="8" borderId="3" xfId="0" applyNumberFormat="1" applyFont="1" applyFill="1" applyBorder="1" applyAlignment="1">
      <alignment vertical="center"/>
    </xf>
    <xf numFmtId="41" fontId="14" fillId="8" borderId="7" xfId="0" applyNumberFormat="1" applyFont="1" applyFill="1" applyBorder="1" applyAlignment="1">
      <alignment vertical="center"/>
    </xf>
    <xf numFmtId="1" fontId="0" fillId="0" borderId="2" xfId="0" applyNumberFormat="1" applyBorder="1" applyAlignment="1">
      <alignment horizontal="right" vertical="center"/>
    </xf>
    <xf numFmtId="1" fontId="0" fillId="0" borderId="4" xfId="0" applyNumberFormat="1" applyBorder="1" applyAlignment="1">
      <alignment wrapText="1"/>
    </xf>
    <xf numFmtId="41" fontId="0" fillId="0" borderId="7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>
      <alignment vertical="center"/>
    </xf>
    <xf numFmtId="1" fontId="14" fillId="8" borderId="3" xfId="0" applyNumberFormat="1" applyFont="1" applyFill="1" applyBorder="1" applyAlignment="1"/>
    <xf numFmtId="41" fontId="0" fillId="8" borderId="7" xfId="0" applyNumberFormat="1" applyFont="1" applyFill="1" applyBorder="1" applyAlignment="1">
      <alignment vertical="center"/>
    </xf>
    <xf numFmtId="0" fontId="14" fillId="8" borderId="3" xfId="0" applyFont="1" applyFill="1" applyBorder="1" applyAlignment="1"/>
    <xf numFmtId="0" fontId="0" fillId="0" borderId="4" xfId="0" applyBorder="1" applyAlignment="1">
      <alignment wrapText="1"/>
    </xf>
    <xf numFmtId="1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14" fillId="7" borderId="3" xfId="0" applyFont="1" applyFill="1" applyBorder="1" applyAlignment="1"/>
    <xf numFmtId="0" fontId="14" fillId="8" borderId="3" xfId="0" applyFont="1" applyFill="1" applyBorder="1" applyAlignment="1">
      <alignment wrapText="1"/>
    </xf>
    <xf numFmtId="0" fontId="14" fillId="7" borderId="3" xfId="0" applyFon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14" fillId="7" borderId="3" xfId="0" applyFont="1" applyFill="1" applyBorder="1" applyAlignment="1">
      <alignment vertical="center" wrapText="1"/>
    </xf>
    <xf numFmtId="164" fontId="14" fillId="7" borderId="2" xfId="0" applyNumberFormat="1" applyFont="1" applyFill="1" applyBorder="1" applyAlignment="1">
      <alignment horizontal="left" vertical="center"/>
    </xf>
    <xf numFmtId="164" fontId="14" fillId="8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41" fontId="24" fillId="2" borderId="7" xfId="0" applyNumberFormat="1" applyFont="1" applyFill="1" applyBorder="1"/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4" fillId="7" borderId="2" xfId="0" applyFont="1" applyFill="1" applyBorder="1" applyAlignment="1">
      <alignment horizontal="left" vertical="center"/>
    </xf>
    <xf numFmtId="41" fontId="14" fillId="7" borderId="3" xfId="0" applyNumberFormat="1" applyFont="1" applyFill="1" applyBorder="1" applyAlignment="1">
      <alignment vertical="center"/>
    </xf>
    <xf numFmtId="41" fontId="14" fillId="7" borderId="4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41" fontId="0" fillId="0" borderId="7" xfId="0" applyNumberFormat="1" applyFill="1" applyBorder="1" applyAlignment="1" applyProtection="1">
      <alignment horizontal="right" vertical="center"/>
      <protection locked="0"/>
    </xf>
    <xf numFmtId="41" fontId="14" fillId="0" borderId="7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25" fillId="8" borderId="7" xfId="0" applyFont="1" applyFill="1" applyBorder="1" applyAlignment="1">
      <alignment horizontal="right" wrapText="1"/>
    </xf>
    <xf numFmtId="41" fontId="14" fillId="8" borderId="7" xfId="0" applyNumberFormat="1" applyFont="1" applyFill="1" applyBorder="1" applyAlignment="1" applyProtection="1">
      <alignment vertical="center"/>
      <protection hidden="1"/>
    </xf>
    <xf numFmtId="0" fontId="0" fillId="5" borderId="7" xfId="0" applyFont="1" applyFill="1" applyBorder="1" applyAlignment="1">
      <alignment horizontal="left" vertical="center" wrapText="1"/>
    </xf>
    <xf numFmtId="41" fontId="0" fillId="5" borderId="7" xfId="0" applyNumberFormat="1" applyFill="1" applyBorder="1" applyAlignment="1" applyProtection="1">
      <alignment horizontal="right" vertical="center"/>
      <protection locked="0"/>
    </xf>
    <xf numFmtId="41" fontId="14" fillId="0" borderId="2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right" wrapText="1"/>
    </xf>
    <xf numFmtId="41" fontId="13" fillId="2" borderId="7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wrapText="1"/>
    </xf>
    <xf numFmtId="41" fontId="14" fillId="0" borderId="6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25" fillId="4" borderId="7" xfId="0" applyFont="1" applyFill="1" applyBorder="1" applyAlignment="1">
      <alignment horizontal="right" wrapText="1"/>
    </xf>
    <xf numFmtId="41" fontId="14" fillId="4" borderId="7" xfId="0" applyNumberFormat="1" applyFont="1" applyFill="1" applyBorder="1" applyAlignment="1" applyProtection="1">
      <alignment vertical="center"/>
      <protection hidden="1"/>
    </xf>
    <xf numFmtId="166" fontId="13" fillId="2" borderId="2" xfId="0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/>
    </xf>
    <xf numFmtId="166" fontId="14" fillId="7" borderId="2" xfId="0" applyNumberFormat="1" applyFont="1" applyFill="1" applyBorder="1" applyAlignment="1" applyProtection="1">
      <alignment horizontal="center" vertical="center"/>
    </xf>
    <xf numFmtId="41" fontId="14" fillId="7" borderId="7" xfId="0" applyNumberFormat="1" applyFont="1" applyFill="1" applyBorder="1" applyAlignment="1" applyProtection="1">
      <alignment vertical="center"/>
      <protection hidden="1"/>
    </xf>
    <xf numFmtId="166" fontId="14" fillId="8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41" fontId="0" fillId="0" borderId="7" xfId="0" applyNumberFormat="1" applyBorder="1" applyAlignment="1" applyProtection="1">
      <alignment horizontal="right" vertical="center"/>
      <protection hidden="1"/>
    </xf>
    <xf numFmtId="41" fontId="0" fillId="0" borderId="7" xfId="0" applyNumberFormat="1" applyBorder="1" applyAlignment="1" applyProtection="1">
      <alignment vertical="center"/>
      <protection hidden="1"/>
    </xf>
    <xf numFmtId="41" fontId="0" fillId="8" borderId="7" xfId="0" applyNumberFormat="1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left" wrapText="1"/>
    </xf>
    <xf numFmtId="166" fontId="14" fillId="8" borderId="2" xfId="0" applyNumberFormat="1" applyFont="1" applyFill="1" applyBorder="1" applyAlignment="1" applyProtection="1">
      <alignment horizontal="left" vertical="center"/>
    </xf>
    <xf numFmtId="166" fontId="14" fillId="8" borderId="2" xfId="0" applyNumberFormat="1" applyFont="1" applyFill="1" applyBorder="1" applyAlignment="1" applyProtection="1">
      <alignment vertical="center"/>
    </xf>
    <xf numFmtId="41" fontId="24" fillId="2" borderId="7" xfId="0" applyNumberFormat="1" applyFont="1" applyFill="1" applyBorder="1" applyProtection="1">
      <protection hidden="1"/>
    </xf>
    <xf numFmtId="166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vertical="center" wrapText="1"/>
    </xf>
    <xf numFmtId="41" fontId="14" fillId="7" borderId="4" xfId="0" applyNumberFormat="1" applyFont="1" applyFill="1" applyBorder="1" applyAlignment="1" applyProtection="1">
      <alignment vertical="center"/>
      <protection hidden="1"/>
    </xf>
    <xf numFmtId="0" fontId="14" fillId="8" borderId="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vertical="center" wrapText="1"/>
    </xf>
    <xf numFmtId="41" fontId="14" fillId="8" borderId="4" xfId="0" applyNumberFormat="1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41" fontId="0" fillId="0" borderId="4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 applyProtection="1">
      <alignment horizontal="right" vertical="center"/>
      <protection locked="0" hidden="1"/>
    </xf>
    <xf numFmtId="0" fontId="14" fillId="10" borderId="17" xfId="0" applyFont="1" applyFill="1" applyBorder="1" applyAlignment="1">
      <alignment horizontal="left" vertical="center"/>
    </xf>
    <xf numFmtId="0" fontId="14" fillId="10" borderId="23" xfId="0" applyFont="1" applyFill="1" applyBorder="1" applyAlignment="1">
      <alignment vertical="center" wrapText="1"/>
    </xf>
    <xf numFmtId="41" fontId="14" fillId="10" borderId="4" xfId="3" applyNumberFormat="1" applyFont="1" applyFill="1" applyBorder="1" applyAlignment="1" applyProtection="1">
      <alignment horizontal="right" vertical="center"/>
      <protection hidden="1"/>
    </xf>
    <xf numFmtId="41" fontId="14" fillId="10" borderId="7" xfId="3" applyNumberFormat="1" applyFont="1" applyFill="1" applyBorder="1" applyAlignment="1" applyProtection="1">
      <alignment vertical="center"/>
      <protection hidden="1"/>
    </xf>
    <xf numFmtId="41" fontId="14" fillId="10" borderId="7" xfId="3" applyNumberFormat="1" applyFont="1" applyFill="1" applyBorder="1" applyAlignment="1" applyProtection="1">
      <alignment horizontal="right" vertical="center"/>
      <protection hidden="1"/>
    </xf>
    <xf numFmtId="41" fontId="14" fillId="11" borderId="4" xfId="3" applyNumberFormat="1" applyFont="1" applyFill="1" applyBorder="1" applyAlignment="1" applyProtection="1">
      <alignment vertical="center"/>
      <protection hidden="1"/>
    </xf>
    <xf numFmtId="41" fontId="14" fillId="11" borderId="7" xfId="3" applyNumberFormat="1" applyFont="1" applyFill="1" applyBorder="1" applyAlignment="1" applyProtection="1">
      <alignment vertical="center"/>
      <protection hidden="1"/>
    </xf>
    <xf numFmtId="41" fontId="14" fillId="11" borderId="4" xfId="0" applyNumberFormat="1" applyFont="1" applyFill="1" applyBorder="1" applyAlignment="1" applyProtection="1">
      <alignment vertical="center"/>
      <protection hidden="1"/>
    </xf>
    <xf numFmtId="41" fontId="14" fillId="11" borderId="7" xfId="0" applyNumberFormat="1" applyFont="1" applyFill="1" applyBorder="1" applyAlignment="1" applyProtection="1">
      <alignment vertical="center"/>
      <protection hidden="1"/>
    </xf>
    <xf numFmtId="0" fontId="14" fillId="11" borderId="2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left" vertical="center"/>
    </xf>
    <xf numFmtId="41" fontId="14" fillId="10" borderId="4" xfId="0" applyNumberFormat="1" applyFont="1" applyFill="1" applyBorder="1" applyAlignment="1" applyProtection="1">
      <alignment vertical="center"/>
      <protection hidden="1"/>
    </xf>
    <xf numFmtId="41" fontId="14" fillId="10" borderId="7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horizontal="right" vertical="center" wrapText="1"/>
    </xf>
    <xf numFmtId="41" fontId="14" fillId="0" borderId="7" xfId="0" applyNumberFormat="1" applyFont="1" applyBorder="1" applyAlignment="1" applyProtection="1">
      <alignment vertical="center"/>
      <protection hidden="1"/>
    </xf>
    <xf numFmtId="0" fontId="25" fillId="8" borderId="7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41" fontId="13" fillId="2" borderId="7" xfId="0" applyNumberFormat="1" applyFont="1" applyFill="1" applyBorder="1" applyAlignment="1" applyProtection="1">
      <alignment vertical="center"/>
      <protection hidden="1"/>
    </xf>
    <xf numFmtId="0" fontId="0" fillId="0" borderId="6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41" fontId="14" fillId="7" borderId="15" xfId="0" applyNumberFormat="1" applyFont="1" applyFill="1" applyBorder="1" applyAlignment="1" applyProtection="1">
      <alignment vertical="center"/>
      <protection hidden="1"/>
    </xf>
    <xf numFmtId="0" fontId="27" fillId="2" borderId="28" xfId="0" applyFont="1" applyFill="1" applyBorder="1" applyAlignment="1" applyProtection="1">
      <alignment horizontal="center" vertical="center" wrapText="1"/>
      <protection hidden="1"/>
    </xf>
    <xf numFmtId="0" fontId="27" fillId="2" borderId="29" xfId="0" applyFont="1" applyFill="1" applyBorder="1" applyAlignment="1" applyProtection="1">
      <alignment horizontal="center" vertical="center" wrapText="1"/>
      <protection hidden="1"/>
    </xf>
    <xf numFmtId="0" fontId="27" fillId="2" borderId="27" xfId="0" applyFont="1" applyFill="1" applyBorder="1" applyAlignment="1" applyProtection="1">
      <alignment horizontal="center" vertical="center" wrapText="1"/>
      <protection hidden="1"/>
    </xf>
    <xf numFmtId="0" fontId="2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41" fontId="14" fillId="0" borderId="0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66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 wrapText="1"/>
      <protection hidden="1"/>
    </xf>
    <xf numFmtId="0" fontId="27" fillId="2" borderId="31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7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167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67" fontId="1" fillId="0" borderId="7" xfId="3" applyNumberFormat="1" applyFont="1" applyFill="1" applyBorder="1" applyAlignment="1" applyProtection="1">
      <alignment vertical="center"/>
      <protection locked="0"/>
    </xf>
    <xf numFmtId="167" fontId="14" fillId="0" borderId="7" xfId="0" applyNumberFormat="1" applyFont="1" applyBorder="1" applyAlignment="1" applyProtection="1">
      <alignment vertical="center"/>
      <protection hidden="1"/>
    </xf>
    <xf numFmtId="0" fontId="22" fillId="2" borderId="7" xfId="0" applyFont="1" applyFill="1" applyBorder="1"/>
    <xf numFmtId="0" fontId="0" fillId="0" borderId="7" xfId="0" applyBorder="1"/>
    <xf numFmtId="41" fontId="0" fillId="0" borderId="7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Alignment="1">
      <alignment wrapText="1"/>
    </xf>
    <xf numFmtId="41" fontId="0" fillId="0" borderId="0" xfId="0" applyNumberFormat="1" applyBorder="1"/>
    <xf numFmtId="41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0" xfId="0" applyNumberFormat="1"/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left" vertical="center"/>
      <protection hidden="1"/>
    </xf>
    <xf numFmtId="0" fontId="14" fillId="10" borderId="4" xfId="0" applyFont="1" applyFill="1" applyBorder="1" applyAlignment="1" applyProtection="1">
      <alignment vertical="center" wrapText="1"/>
      <protection hidden="1"/>
    </xf>
    <xf numFmtId="0" fontId="14" fillId="8" borderId="2" xfId="0" applyFont="1" applyFill="1" applyBorder="1" applyAlignment="1" applyProtection="1">
      <alignment horizontal="center" vertical="center"/>
      <protection hidden="1"/>
    </xf>
    <xf numFmtId="0" fontId="14" fillId="8" borderId="4" xfId="0" applyFon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41" fontId="0" fillId="0" borderId="4" xfId="0" applyNumberFormat="1" applyBorder="1" applyAlignment="1" applyProtection="1">
      <alignment horizontal="right" vertical="center"/>
      <protection hidden="1"/>
    </xf>
    <xf numFmtId="0" fontId="14" fillId="10" borderId="17" xfId="0" applyFont="1" applyFill="1" applyBorder="1" applyAlignment="1" applyProtection="1">
      <alignment horizontal="left" vertical="center"/>
      <protection hidden="1"/>
    </xf>
    <xf numFmtId="0" fontId="14" fillId="10" borderId="23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14" fillId="11" borderId="2" xfId="0" applyFont="1" applyFill="1" applyBorder="1" applyAlignment="1" applyProtection="1">
      <alignment horizontal="center" vertical="center"/>
      <protection hidden="1"/>
    </xf>
    <xf numFmtId="0" fontId="14" fillId="11" borderId="4" xfId="0" applyFont="1" applyFill="1" applyBorder="1" applyAlignment="1" applyProtection="1">
      <alignment vertical="center" wrapText="1"/>
      <protection hidden="1"/>
    </xf>
    <xf numFmtId="0" fontId="14" fillId="10" borderId="2" xfId="0" applyFont="1" applyFill="1" applyBorder="1" applyAlignment="1" applyProtection="1">
      <alignment horizontal="left" vertical="center"/>
      <protection hidden="1"/>
    </xf>
    <xf numFmtId="0" fontId="6" fillId="0" borderId="3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169" fontId="0" fillId="0" borderId="15" xfId="0" applyNumberFormat="1" applyFont="1" applyFill="1" applyBorder="1" applyAlignment="1" applyProtection="1">
      <alignment horizontal="center" vertical="center"/>
      <protection locked="0"/>
    </xf>
    <xf numFmtId="169" fontId="0" fillId="0" borderId="7" xfId="0" applyNumberFormat="1" applyFont="1" applyFill="1" applyBorder="1" applyAlignment="1" applyProtection="1">
      <alignment horizontal="center" vertical="center"/>
      <protection locked="0"/>
    </xf>
    <xf numFmtId="169" fontId="1" fillId="0" borderId="7" xfId="3" applyNumberFormat="1" applyFont="1" applyFill="1" applyBorder="1" applyAlignment="1" applyProtection="1">
      <alignment horizontal="center" vertical="center"/>
      <protection locked="0"/>
    </xf>
    <xf numFmtId="169" fontId="0" fillId="0" borderId="15" xfId="0" applyNumberFormat="1" applyFont="1" applyFill="1" applyBorder="1" applyAlignment="1" applyProtection="1">
      <alignment horizontal="center" vertical="center"/>
    </xf>
    <xf numFmtId="169" fontId="0" fillId="0" borderId="7" xfId="0" applyNumberFormat="1" applyFont="1" applyFill="1" applyBorder="1" applyAlignment="1" applyProtection="1">
      <alignment horizontal="center" vertical="center"/>
    </xf>
    <xf numFmtId="41" fontId="0" fillId="0" borderId="7" xfId="0" applyNumberFormat="1" applyFont="1" applyFill="1" applyBorder="1" applyAlignment="1" applyProtection="1">
      <alignment vertical="center"/>
    </xf>
    <xf numFmtId="170" fontId="14" fillId="0" borderId="7" xfId="0" applyNumberFormat="1" applyFont="1" applyBorder="1" applyAlignment="1">
      <alignment horizontal="center" vertical="center"/>
    </xf>
    <xf numFmtId="0" fontId="14" fillId="10" borderId="7" xfId="0" applyFont="1" applyFill="1" applyBorder="1" applyAlignment="1">
      <alignment horizontal="left" vertical="center" wrapText="1"/>
    </xf>
    <xf numFmtId="0" fontId="0" fillId="10" borderId="16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 applyProtection="1">
      <alignment vertical="center"/>
      <protection locked="0"/>
    </xf>
    <xf numFmtId="0" fontId="14" fillId="10" borderId="7" xfId="0" applyFont="1" applyFill="1" applyBorder="1" applyAlignment="1">
      <alignment vertical="center" wrapText="1"/>
    </xf>
    <xf numFmtId="0" fontId="0" fillId="10" borderId="13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10" borderId="7" xfId="0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4" fontId="10" fillId="0" borderId="0" xfId="0" applyNumberFormat="1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0" fontId="0" fillId="0" borderId="15" xfId="0" applyNumberFormat="1" applyFont="1" applyFill="1" applyBorder="1" applyAlignment="1" applyProtection="1">
      <alignment vertical="center"/>
      <protection locked="0"/>
    </xf>
    <xf numFmtId="170" fontId="0" fillId="0" borderId="7" xfId="0" applyNumberFormat="1" applyFont="1" applyFill="1" applyBorder="1" applyAlignment="1" applyProtection="1">
      <alignment vertical="center"/>
      <protection locked="0"/>
    </xf>
    <xf numFmtId="170" fontId="0" fillId="0" borderId="7" xfId="0" applyNumberFormat="1" applyFont="1" applyFill="1" applyBorder="1" applyAlignment="1" applyProtection="1">
      <alignment horizontal="right" vertical="center"/>
      <protection locked="0"/>
    </xf>
    <xf numFmtId="170" fontId="1" fillId="0" borderId="7" xfId="3" applyNumberFormat="1" applyFont="1" applyFill="1" applyBorder="1" applyAlignment="1" applyProtection="1">
      <alignment vertical="center"/>
      <protection locked="0"/>
    </xf>
    <xf numFmtId="170" fontId="0" fillId="0" borderId="15" xfId="0" applyNumberFormat="1" applyFont="1" applyFill="1" applyBorder="1" applyAlignment="1">
      <alignment vertical="center"/>
    </xf>
    <xf numFmtId="170" fontId="14" fillId="0" borderId="7" xfId="0" applyNumberFormat="1" applyFont="1" applyBorder="1" applyAlignment="1">
      <alignment vertical="center"/>
    </xf>
    <xf numFmtId="170" fontId="14" fillId="0" borderId="7" xfId="0" applyNumberFormat="1" applyFont="1" applyFill="1" applyBorder="1" applyAlignment="1">
      <alignment vertical="center"/>
    </xf>
    <xf numFmtId="1" fontId="14" fillId="7" borderId="3" xfId="0" applyNumberFormat="1" applyFont="1" applyFill="1" applyBorder="1" applyAlignment="1">
      <alignment horizontal="center" vertical="center"/>
    </xf>
    <xf numFmtId="1" fontId="14" fillId="8" borderId="3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166" fontId="23" fillId="2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41" fontId="0" fillId="0" borderId="4" xfId="0" applyNumberFormat="1" applyBorder="1" applyAlignment="1" applyProtection="1">
      <alignment vertical="center"/>
      <protection hidden="1"/>
    </xf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17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0" fontId="0" fillId="0" borderId="14" xfId="0" applyBorder="1"/>
    <xf numFmtId="14" fontId="0" fillId="0" borderId="0" xfId="0" applyNumberFormat="1"/>
    <xf numFmtId="3" fontId="0" fillId="0" borderId="0" xfId="0" applyNumberFormat="1"/>
    <xf numFmtId="0" fontId="14" fillId="7" borderId="7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168" fontId="11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14" fontId="19" fillId="0" borderId="5" xfId="0" applyNumberFormat="1" applyFont="1" applyBorder="1" applyAlignment="1">
      <alignment horizontal="right" vertical="center"/>
    </xf>
    <xf numFmtId="14" fontId="19" fillId="0" borderId="1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15" fillId="0" borderId="24" xfId="0" applyNumberFormat="1" applyFont="1" applyBorder="1" applyAlignment="1" applyProtection="1">
      <alignment horizontal="right" vertical="center"/>
      <protection locked="0"/>
    </xf>
    <xf numFmtId="3" fontId="4" fillId="0" borderId="7" xfId="0" applyNumberFormat="1" applyFont="1" applyBorder="1" applyAlignment="1">
      <alignment horizontal="right" vertical="center"/>
    </xf>
    <xf numFmtId="0" fontId="18" fillId="9" borderId="7" xfId="0" applyFont="1" applyFill="1" applyBorder="1" applyAlignment="1">
      <alignment horizontal="center" vertical="center"/>
    </xf>
    <xf numFmtId="3" fontId="6" fillId="8" borderId="7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9" fillId="0" borderId="0" xfId="0" applyNumberFormat="1" applyFont="1" applyAlignment="1" applyProtection="1">
      <alignment horizontal="left" vertical="center"/>
      <protection locked="0"/>
    </xf>
    <xf numFmtId="0" fontId="30" fillId="2" borderId="2" xfId="0" applyFont="1" applyFill="1" applyBorder="1" applyAlignment="1" applyProtection="1">
      <alignment horizontal="center"/>
      <protection hidden="1"/>
    </xf>
    <xf numFmtId="0" fontId="30" fillId="2" borderId="3" xfId="0" applyFont="1" applyFill="1" applyBorder="1" applyAlignment="1" applyProtection="1">
      <alignment horizontal="center"/>
      <protection hidden="1"/>
    </xf>
    <xf numFmtId="0" fontId="30" fillId="2" borderId="4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justify" wrapText="1"/>
      <protection hidden="1"/>
    </xf>
    <xf numFmtId="0" fontId="30" fillId="12" borderId="2" xfId="0" applyFont="1" applyFill="1" applyBorder="1" applyAlignment="1" applyProtection="1">
      <alignment horizontal="center"/>
      <protection hidden="1"/>
    </xf>
    <xf numFmtId="0" fontId="30" fillId="12" borderId="3" xfId="0" applyFont="1" applyFill="1" applyBorder="1" applyAlignment="1" applyProtection="1">
      <alignment horizontal="center"/>
      <protection hidden="1"/>
    </xf>
    <xf numFmtId="0" fontId="30" fillId="12" borderId="4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justify" vertical="top" wrapText="1"/>
      <protection hidden="1"/>
    </xf>
    <xf numFmtId="0" fontId="31" fillId="2" borderId="2" xfId="0" applyFont="1" applyFill="1" applyBorder="1" applyAlignment="1" applyProtection="1">
      <alignment horizontal="center" vertical="center" wrapText="1"/>
      <protection hidden="1"/>
    </xf>
    <xf numFmtId="0" fontId="31" fillId="2" borderId="3" xfId="0" applyFont="1" applyFill="1" applyBorder="1" applyAlignment="1" applyProtection="1">
      <alignment horizontal="center" vertical="center" wrapText="1"/>
      <protection hidden="1"/>
    </xf>
    <xf numFmtId="0" fontId="3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 applyProtection="1">
      <alignment horizontal="justify" vertical="top" wrapText="1"/>
      <protection hidden="1"/>
    </xf>
    <xf numFmtId="0" fontId="30" fillId="12" borderId="2" xfId="0" applyFont="1" applyFill="1" applyBorder="1" applyAlignment="1">
      <alignment horizontal="center"/>
    </xf>
    <xf numFmtId="0" fontId="30" fillId="12" borderId="3" xfId="0" applyFont="1" applyFill="1" applyBorder="1" applyAlignment="1">
      <alignment horizontal="center"/>
    </xf>
    <xf numFmtId="0" fontId="30" fillId="12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4" fillId="0" borderId="7" xfId="0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0" fontId="30" fillId="2" borderId="7" xfId="0" applyFont="1" applyFill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7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23" fillId="2" borderId="2" xfId="0" applyNumberFormat="1" applyFont="1" applyFill="1" applyBorder="1" applyAlignment="1">
      <alignment horizontal="right" vertical="center"/>
    </xf>
    <xf numFmtId="166" fontId="23" fillId="2" borderId="4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11" borderId="3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166" fontId="13" fillId="2" borderId="0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6" fontId="13" fillId="2" borderId="7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 applyProtection="1">
      <alignment horizontal="center" vertical="center"/>
    </xf>
    <xf numFmtId="166" fontId="13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  <protection locked="0"/>
    </xf>
    <xf numFmtId="0" fontId="27" fillId="2" borderId="3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166" fontId="0" fillId="0" borderId="2" xfId="0" applyNumberFormat="1" applyBorder="1" applyAlignment="1" applyProtection="1">
      <alignment horizontal="right" vertical="center"/>
    </xf>
    <xf numFmtId="166" fontId="0" fillId="0" borderId="3" xfId="0" applyNumberFormat="1" applyBorder="1" applyAlignment="1" applyProtection="1">
      <alignment horizontal="right" vertical="center"/>
    </xf>
    <xf numFmtId="0" fontId="14" fillId="8" borderId="3" xfId="0" applyFont="1" applyFill="1" applyBorder="1" applyAlignment="1" applyProtection="1">
      <alignment horizontal="left"/>
    </xf>
    <xf numFmtId="0" fontId="14" fillId="8" borderId="4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left" vertical="center"/>
    </xf>
    <xf numFmtId="0" fontId="14" fillId="7" borderId="4" xfId="0" applyFont="1" applyFill="1" applyBorder="1" applyAlignment="1" applyProtection="1">
      <alignment horizontal="left" vertical="center"/>
    </xf>
    <xf numFmtId="0" fontId="14" fillId="8" borderId="3" xfId="0" applyFont="1" applyFill="1" applyBorder="1" applyAlignment="1" applyProtection="1">
      <alignment horizontal="left" vertical="center"/>
    </xf>
    <xf numFmtId="0" fontId="14" fillId="8" borderId="4" xfId="0" applyFont="1" applyFill="1" applyBorder="1" applyAlignment="1" applyProtection="1">
      <alignment horizontal="left" vertical="center"/>
    </xf>
    <xf numFmtId="166" fontId="0" fillId="0" borderId="2" xfId="0" applyNumberFormat="1" applyFont="1" applyBorder="1" applyAlignment="1" applyProtection="1">
      <alignment horizontal="right" vertical="center"/>
    </xf>
    <xf numFmtId="166" fontId="0" fillId="0" borderId="3" xfId="0" applyNumberFormat="1" applyFont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left"/>
    </xf>
    <xf numFmtId="0" fontId="14" fillId="7" borderId="4" xfId="0" applyFont="1" applyFill="1" applyBorder="1" applyAlignment="1" applyProtection="1">
      <alignment horizontal="left"/>
    </xf>
    <xf numFmtId="0" fontId="14" fillId="8" borderId="3" xfId="0" applyFont="1" applyFill="1" applyBorder="1" applyAlignment="1" applyProtection="1">
      <alignment horizontal="left" wrapText="1"/>
    </xf>
    <xf numFmtId="0" fontId="14" fillId="8" borderId="4" xfId="0" applyFont="1" applyFill="1" applyBorder="1" applyAlignment="1" applyProtection="1">
      <alignment horizontal="left" wrapText="1"/>
    </xf>
    <xf numFmtId="0" fontId="14" fillId="7" borderId="3" xfId="0" applyFont="1" applyFill="1" applyBorder="1" applyAlignment="1" applyProtection="1">
      <alignment horizontal="left" wrapText="1"/>
    </xf>
    <xf numFmtId="0" fontId="14" fillId="7" borderId="4" xfId="0" applyFont="1" applyFill="1" applyBorder="1" applyAlignment="1" applyProtection="1">
      <alignment horizontal="left" wrapText="1"/>
    </xf>
    <xf numFmtId="0" fontId="14" fillId="7" borderId="3" xfId="0" applyFont="1" applyFill="1" applyBorder="1" applyAlignment="1" applyProtection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0" fontId="14" fillId="7" borderId="3" xfId="0" applyFont="1" applyFill="1" applyBorder="1" applyAlignment="1" applyProtection="1">
      <alignment horizontal="center" wrapText="1"/>
    </xf>
    <xf numFmtId="0" fontId="14" fillId="7" borderId="4" xfId="0" applyFont="1" applyFill="1" applyBorder="1" applyAlignment="1" applyProtection="1">
      <alignment horizontal="center" wrapText="1"/>
    </xf>
    <xf numFmtId="166" fontId="0" fillId="0" borderId="2" xfId="0" applyNumberForma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</xf>
    <xf numFmtId="166" fontId="23" fillId="2" borderId="2" xfId="0" applyNumberFormat="1" applyFont="1" applyFill="1" applyBorder="1" applyAlignment="1" applyProtection="1">
      <alignment horizontal="right" vertical="center"/>
    </xf>
    <xf numFmtId="166" fontId="23" fillId="2" borderId="3" xfId="0" applyNumberFormat="1" applyFont="1" applyFill="1" applyBorder="1" applyAlignment="1" applyProtection="1">
      <alignment horizontal="right" vertical="center"/>
    </xf>
    <xf numFmtId="166" fontId="23" fillId="2" borderId="4" xfId="0" applyNumberFormat="1" applyFont="1" applyFill="1" applyBorder="1" applyAlignment="1" applyProtection="1">
      <alignment horizontal="right" vertical="center"/>
    </xf>
    <xf numFmtId="166" fontId="13" fillId="2" borderId="0" xfId="0" applyNumberFormat="1" applyFont="1" applyFill="1" applyBorder="1" applyAlignment="1" applyProtection="1">
      <alignment horizontal="center" vertical="center"/>
      <protection hidden="1"/>
    </xf>
    <xf numFmtId="166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46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Estimación de Ingresos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FU!$C$41:$C$50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 de bienes, prestación de servicios y otros ingresos</c:v>
                </c:pt>
                <c:pt idx="7">
                  <c:v>Participaciones, aportaciones, convenios, incentivos derivados de la colaboración fiscal y fondos distintos de las aportaciones</c:v>
                </c:pt>
                <c:pt idx="8">
                  <c:v>Transferencias, asignaciones, subsidios y subvenciones y pensiones y jubilaciones</c:v>
                </c:pt>
                <c:pt idx="9">
                  <c:v>Ingresos derivados de financiamiento</c:v>
                </c:pt>
              </c:strCache>
            </c:strRef>
          </c:cat>
          <c:val>
            <c:numRef>
              <c:f>FU!$AI$41:$AI$50</c:f>
              <c:numCache>
                <c:formatCode>#,##0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8B-4017-AEF8-7AFFA80C1EAF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FU!$C$41:$C$50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 de bienes, prestación de servicios y otros ingresos</c:v>
                </c:pt>
                <c:pt idx="7">
                  <c:v>Participaciones, aportaciones, convenios, incentivos derivados de la colaboración fiscal y fondos distintos de las aportaciones</c:v>
                </c:pt>
                <c:pt idx="8">
                  <c:v>Transferencias, asignaciones, subsidios y subvenciones y pensiones y jubilaciones</c:v>
                </c:pt>
                <c:pt idx="9">
                  <c:v>Ingresos derivados de financiamiento</c:v>
                </c:pt>
              </c:strCache>
            </c:strRef>
          </c:cat>
          <c:val>
            <c:numRef>
              <c:f>FU!$AJ$41:$AJ$50</c:f>
              <c:numCache>
                <c:formatCode>#,##0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8B-4017-AEF8-7AFFA80C1EAF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FU!$C$41:$C$50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 de bienes, prestación de servicios y otros ingresos</c:v>
                </c:pt>
                <c:pt idx="7">
                  <c:v>Participaciones, aportaciones, convenios, incentivos derivados de la colaboración fiscal y fondos distintos de las aportaciones</c:v>
                </c:pt>
                <c:pt idx="8">
                  <c:v>Transferencias, asignaciones, subsidios y subvenciones y pensiones y jubilaciones</c:v>
                </c:pt>
                <c:pt idx="9">
                  <c:v>Ingresos derivados de financiamiento</c:v>
                </c:pt>
              </c:strCache>
            </c:strRef>
          </c:cat>
          <c:val>
            <c:numRef>
              <c:f>FU!$AK$41:$AK$50</c:f>
              <c:numCache>
                <c:formatCode>#,##0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8B-4017-AEF8-7AFFA80C1EAF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FU!$C$41:$C$50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 de bienes, prestación de servicios y otros ingresos</c:v>
                </c:pt>
                <c:pt idx="7">
                  <c:v>Participaciones, aportaciones, convenios, incentivos derivados de la colaboración fiscal y fondos distintos de las aportaciones</c:v>
                </c:pt>
                <c:pt idx="8">
                  <c:v>Transferencias, asignaciones, subsidios y subvenciones y pensiones y jubilaciones</c:v>
                </c:pt>
                <c:pt idx="9">
                  <c:v>Ingresos derivados de financiamiento</c:v>
                </c:pt>
              </c:strCache>
            </c:strRef>
          </c:cat>
          <c:val>
            <c:numRef>
              <c:f>FU!$AL$41:$AL$50</c:f>
              <c:numCache>
                <c:formatCode>#,##0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8B-4017-AEF8-7AFFA80C1EAF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FU!$C$41:$C$50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 de bienes, prestación de servicios y otros ingresos</c:v>
                </c:pt>
                <c:pt idx="7">
                  <c:v>Participaciones, aportaciones, convenios, incentivos derivados de la colaboración fiscal y fondos distintos de las aportaciones</c:v>
                </c:pt>
                <c:pt idx="8">
                  <c:v>Transferencias, asignaciones, subsidios y subvenciones y pensiones y jubilaciones</c:v>
                </c:pt>
                <c:pt idx="9">
                  <c:v>Ingresos derivados de financiamiento</c:v>
                </c:pt>
              </c:strCache>
            </c:strRef>
          </c:cat>
          <c:val>
            <c:numRef>
              <c:f>FU!$AM$41:$AM$50</c:f>
              <c:numCache>
                <c:formatCode>#,##0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8B-4017-AEF8-7AFFA80C1EAF}"/>
            </c:ext>
          </c:extLst>
        </c:ser>
        <c:dLbls>
          <c:showVal val="1"/>
        </c:dLbls>
        <c:gapWidth val="100"/>
        <c:overlap val="-24"/>
        <c:axId val="155103232"/>
        <c:axId val="155105152"/>
      </c:barChart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FU!$C$41:$C$50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 de bienes, prestación de servicios y otros ingresos</c:v>
                </c:pt>
                <c:pt idx="7">
                  <c:v>Participaciones, aportaciones, convenios, incentivos derivados de la colaboración fiscal y fondos distintos de las aportaciones</c:v>
                </c:pt>
                <c:pt idx="8">
                  <c:v>Transferencias, asignaciones, subsidios y subvenciones y pensiones y jubilaciones</c:v>
                </c:pt>
                <c:pt idx="9">
                  <c:v>Ingresos derivados de financiamiento</c:v>
                </c:pt>
              </c:strCache>
            </c:strRef>
          </c:cat>
          <c:val>
            <c:numRef>
              <c:f>FU!$AH$41:$AH$50</c:f>
              <c:numCache>
                <c:formatCode>#,##0</c:formatCode>
                <c:ptCount val="10"/>
                <c:pt idx="0">
                  <c:v>10134305</c:v>
                </c:pt>
                <c:pt idx="1">
                  <c:v>0</c:v>
                </c:pt>
                <c:pt idx="2">
                  <c:v>0</c:v>
                </c:pt>
                <c:pt idx="3">
                  <c:v>21196414</c:v>
                </c:pt>
                <c:pt idx="4">
                  <c:v>206585</c:v>
                </c:pt>
                <c:pt idx="5">
                  <c:v>82312</c:v>
                </c:pt>
                <c:pt idx="6">
                  <c:v>0</c:v>
                </c:pt>
                <c:pt idx="7">
                  <c:v>133904432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B-4017-AEF8-7AFFA80C1EAF}"/>
            </c:ext>
          </c:extLst>
        </c:ser>
        <c:dLbls>
          <c:showVal val="1"/>
        </c:dLbls>
        <c:gapWidth val="100"/>
        <c:overlap val="-24"/>
        <c:axId val="153904256"/>
        <c:axId val="155106688"/>
      </c:barChart>
      <c:catAx>
        <c:axId val="1551032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105152"/>
        <c:crosses val="autoZero"/>
        <c:auto val="1"/>
        <c:lblAlgn val="ctr"/>
        <c:lblOffset val="100"/>
      </c:catAx>
      <c:valAx>
        <c:axId val="1551051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crossAx val="155103232"/>
        <c:crosses val="autoZero"/>
        <c:crossBetween val="between"/>
      </c:valAx>
      <c:valAx>
        <c:axId val="155106688"/>
        <c:scaling>
          <c:orientation val="minMax"/>
        </c:scaling>
        <c:delete val="1"/>
        <c:axPos val="r"/>
        <c:numFmt formatCode="#,##0" sourceLinked="1"/>
        <c:majorTickMark val="none"/>
        <c:tickLblPos val="nextTo"/>
        <c:crossAx val="153904256"/>
        <c:crosses val="max"/>
        <c:crossBetween val="between"/>
      </c:valAx>
      <c:catAx>
        <c:axId val="153904256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15510668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MX">
                <a:solidFill>
                  <a:sysClr val="windowText" lastClr="000000"/>
                </a:solidFill>
                <a:latin typeface="+mn-lt"/>
              </a:rPr>
              <a:t>Presupuesto de Egresos</a:t>
            </a:r>
          </a:p>
        </c:rich>
      </c:tx>
      <c:layout>
        <c:manualLayout>
          <c:xMode val="edge"/>
          <c:yMode val="edge"/>
          <c:x val="0.63235868457619271"/>
          <c:y val="0.8657407407407407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FC-4AED-811B-D322165ABE98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FC-4AED-811B-D322165ABE98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FC-4AED-811B-D322165ABE98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FC-4AED-811B-D322165ABE98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9FC-4AED-811B-D322165ABE98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FC-4AED-811B-D322165ABE98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9FC-4AED-811B-D322165ABE98}"/>
              </c:ext>
            </c:extLst>
          </c:dPt>
          <c:dPt>
            <c:idx val="7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9FC-4AED-811B-D322165ABE98}"/>
              </c:ext>
            </c:extLst>
          </c:dPt>
          <c:dPt>
            <c:idx val="8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FC-4AED-811B-D322165AB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FU!$C$53:$C$61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Transferencias, asignaciones, subsidios y otras ayudas</c:v>
                </c:pt>
                <c:pt idx="4">
                  <c:v>Bienes muebles, inmuebles e intangibles</c:v>
                </c:pt>
                <c:pt idx="5">
                  <c:v>Inversión pública</c:v>
                </c:pt>
                <c:pt idx="6">
                  <c:v>Inversiones financieras y otras provisiones</c:v>
                </c:pt>
                <c:pt idx="7">
                  <c:v>Participaciones y aportaciones</c:v>
                </c:pt>
                <c:pt idx="8">
                  <c:v>Deuda pública</c:v>
                </c:pt>
              </c:strCache>
            </c:strRef>
          </c:cat>
          <c:val>
            <c:numRef>
              <c:f>FU!$AH$53:$AH$61</c:f>
              <c:numCache>
                <c:formatCode>#,##0</c:formatCode>
                <c:ptCount val="9"/>
                <c:pt idx="0">
                  <c:v>73307754</c:v>
                </c:pt>
                <c:pt idx="1">
                  <c:v>9951000</c:v>
                </c:pt>
                <c:pt idx="2">
                  <c:v>8511304</c:v>
                </c:pt>
                <c:pt idx="3">
                  <c:v>12345096</c:v>
                </c:pt>
                <c:pt idx="4">
                  <c:v>136000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2154710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0A-4DD4-A928-EF81EB5611A1}"/>
            </c:ext>
          </c:extLst>
        </c:ser>
        <c:ser>
          <c:idx val="1"/>
          <c:order val="1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9FC-4AED-811B-D322165ABE98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9FC-4AED-811B-D322165ABE98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9FC-4AED-811B-D322165ABE98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9FC-4AED-811B-D322165ABE98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9FC-4AED-811B-D322165ABE98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9FC-4AED-811B-D322165ABE98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9FC-4AED-811B-D322165ABE98}"/>
              </c:ext>
            </c:extLst>
          </c:dPt>
          <c:dPt>
            <c:idx val="7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9FC-4AED-811B-D322165ABE98}"/>
              </c:ext>
            </c:extLst>
          </c:dPt>
          <c:dPt>
            <c:idx val="8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9FC-4AED-811B-D322165AB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FU!$C$53:$C$61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Transferencias, asignaciones, subsidios y otras ayudas</c:v>
                </c:pt>
                <c:pt idx="4">
                  <c:v>Bienes muebles, inmuebles e intangibles</c:v>
                </c:pt>
                <c:pt idx="5">
                  <c:v>Inversión pública</c:v>
                </c:pt>
                <c:pt idx="6">
                  <c:v>Inversiones financieras y otras provisiones</c:v>
                </c:pt>
                <c:pt idx="7">
                  <c:v>Participaciones y aportaciones</c:v>
                </c:pt>
                <c:pt idx="8">
                  <c:v>Deuda pública</c:v>
                </c:pt>
              </c:strCache>
            </c:strRef>
          </c:cat>
          <c:val>
            <c:numRef>
              <c:f>FU!$AI$53:$AI$61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0A-4DD4-A928-EF81EB5611A1}"/>
            </c:ext>
          </c:extLst>
        </c:ser>
        <c:ser>
          <c:idx val="2"/>
          <c:order val="2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9FC-4AED-811B-D322165ABE98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9FC-4AED-811B-D322165ABE98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9FC-4AED-811B-D322165ABE98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9FC-4AED-811B-D322165ABE98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79FC-4AED-811B-D322165ABE98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9FC-4AED-811B-D322165ABE98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79FC-4AED-811B-D322165ABE98}"/>
              </c:ext>
            </c:extLst>
          </c:dPt>
          <c:dPt>
            <c:idx val="7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79FC-4AED-811B-D322165ABE98}"/>
              </c:ext>
            </c:extLst>
          </c:dPt>
          <c:dPt>
            <c:idx val="8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9FC-4AED-811B-D322165AB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FU!$C$53:$C$61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Transferencias, asignaciones, subsidios y otras ayudas</c:v>
                </c:pt>
                <c:pt idx="4">
                  <c:v>Bienes muebles, inmuebles e intangibles</c:v>
                </c:pt>
                <c:pt idx="5">
                  <c:v>Inversión pública</c:v>
                </c:pt>
                <c:pt idx="6">
                  <c:v>Inversiones financieras y otras provisiones</c:v>
                </c:pt>
                <c:pt idx="7">
                  <c:v>Participaciones y aportaciones</c:v>
                </c:pt>
                <c:pt idx="8">
                  <c:v>Deuda pública</c:v>
                </c:pt>
              </c:strCache>
            </c:strRef>
          </c:cat>
          <c:val>
            <c:numRef>
              <c:f>FU!$AJ$53:$AJ$61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0A-4DD4-A928-EF81EB5611A1}"/>
            </c:ext>
          </c:extLst>
        </c:ser>
        <c:ser>
          <c:idx val="3"/>
          <c:order val="3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79FC-4AED-811B-D322165ABE98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79FC-4AED-811B-D322165ABE98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9FC-4AED-811B-D322165ABE98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79FC-4AED-811B-D322165ABE98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79FC-4AED-811B-D322165ABE98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9FC-4AED-811B-D322165ABE98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79FC-4AED-811B-D322165ABE98}"/>
              </c:ext>
            </c:extLst>
          </c:dPt>
          <c:dPt>
            <c:idx val="7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79FC-4AED-811B-D322165ABE98}"/>
              </c:ext>
            </c:extLst>
          </c:dPt>
          <c:dPt>
            <c:idx val="8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9FC-4AED-811B-D322165AB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FU!$C$53:$C$61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Transferencias, asignaciones, subsidios y otras ayudas</c:v>
                </c:pt>
                <c:pt idx="4">
                  <c:v>Bienes muebles, inmuebles e intangibles</c:v>
                </c:pt>
                <c:pt idx="5">
                  <c:v>Inversión pública</c:v>
                </c:pt>
                <c:pt idx="6">
                  <c:v>Inversiones financieras y otras provisiones</c:v>
                </c:pt>
                <c:pt idx="7">
                  <c:v>Participaciones y aportaciones</c:v>
                </c:pt>
                <c:pt idx="8">
                  <c:v>Deuda pública</c:v>
                </c:pt>
              </c:strCache>
            </c:strRef>
          </c:cat>
          <c:val>
            <c:numRef>
              <c:f>FU!$AK$53:$AK$61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0A-4DD4-A928-EF81EB5611A1}"/>
            </c:ext>
          </c:extLst>
        </c:ser>
        <c:ser>
          <c:idx val="4"/>
          <c:order val="4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79FC-4AED-811B-D322165ABE98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79FC-4AED-811B-D322165ABE98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9FC-4AED-811B-D322165ABE98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79FC-4AED-811B-D322165ABE98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79FC-4AED-811B-D322165ABE98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9FC-4AED-811B-D322165ABE98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79FC-4AED-811B-D322165ABE98}"/>
              </c:ext>
            </c:extLst>
          </c:dPt>
          <c:dPt>
            <c:idx val="7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79FC-4AED-811B-D322165ABE98}"/>
              </c:ext>
            </c:extLst>
          </c:dPt>
          <c:dPt>
            <c:idx val="8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9FC-4AED-811B-D322165AB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FU!$C$53:$C$61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Transferencias, asignaciones, subsidios y otras ayudas</c:v>
                </c:pt>
                <c:pt idx="4">
                  <c:v>Bienes muebles, inmuebles e intangibles</c:v>
                </c:pt>
                <c:pt idx="5">
                  <c:v>Inversión pública</c:v>
                </c:pt>
                <c:pt idx="6">
                  <c:v>Inversiones financieras y otras provisiones</c:v>
                </c:pt>
                <c:pt idx="7">
                  <c:v>Participaciones y aportaciones</c:v>
                </c:pt>
                <c:pt idx="8">
                  <c:v>Deuda pública</c:v>
                </c:pt>
              </c:strCache>
            </c:strRef>
          </c:cat>
          <c:val>
            <c:numRef>
              <c:f>FU!$AL$53:$AL$61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0A-4DD4-A928-EF81EB5611A1}"/>
            </c:ext>
          </c:extLst>
        </c:ser>
        <c:ser>
          <c:idx val="5"/>
          <c:order val="5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79FC-4AED-811B-D322165ABE98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79FC-4AED-811B-D322165ABE98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9FC-4AED-811B-D322165ABE98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79FC-4AED-811B-D322165ABE98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79FC-4AED-811B-D322165ABE98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9FC-4AED-811B-D322165ABE98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79FC-4AED-811B-D322165ABE98}"/>
              </c:ext>
            </c:extLst>
          </c:dPt>
          <c:dPt>
            <c:idx val="7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79FC-4AED-811B-D322165ABE98}"/>
              </c:ext>
            </c:extLst>
          </c:dPt>
          <c:dPt>
            <c:idx val="8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9FC-4AED-811B-D322165AB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FU!$C$53:$C$61</c:f>
              <c:strCache>
                <c:ptCount val="9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Transferencias, asignaciones, subsidios y otras ayudas</c:v>
                </c:pt>
                <c:pt idx="4">
                  <c:v>Bienes muebles, inmuebles e intangibles</c:v>
                </c:pt>
                <c:pt idx="5">
                  <c:v>Inversión pública</c:v>
                </c:pt>
                <c:pt idx="6">
                  <c:v>Inversiones financieras y otras provisiones</c:v>
                </c:pt>
                <c:pt idx="7">
                  <c:v>Participaciones y aportaciones</c:v>
                </c:pt>
                <c:pt idx="8">
                  <c:v>Deuda pública</c:v>
                </c:pt>
              </c:strCache>
            </c:strRef>
          </c:cat>
          <c:val>
            <c:numRef>
              <c:f>FU!$AM$53:$AM$61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0A-4DD4-A928-EF81EB5611A1}"/>
            </c:ext>
          </c:extLst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124692</xdr:colOff>
      <xdr:row>1</xdr:row>
      <xdr:rowOff>72118</xdr:rowOff>
    </xdr:from>
    <xdr:ext cx="1435677" cy="590550"/>
    <xdr:pic>
      <xdr:nvPicPr>
        <xdr:cNvPr id="2" name="Imagen 1">
          <a:extLst>
            <a:ext uri="{FF2B5EF4-FFF2-40B4-BE49-F238E27FC236}">
              <a16:creationId xmlns:a16="http://schemas.microsoft.com/office/drawing/2014/main" xmlns="" id="{CA797F38-F6A6-45F6-9B4C-DEFEF0FE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192" y="262618"/>
          <a:ext cx="1435677" cy="5905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80962</xdr:rowOff>
    </xdr:from>
    <xdr:to>
      <xdr:col>30</xdr:col>
      <xdr:colOff>7938</xdr:colOff>
      <xdr:row>83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182563</xdr:colOff>
      <xdr:row>85</xdr:row>
      <xdr:rowOff>176212</xdr:rowOff>
    </xdr:from>
    <xdr:to>
      <xdr:col>29</xdr:col>
      <xdr:colOff>55563</xdr:colOff>
      <xdr:row>100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95"/>
  <sheetViews>
    <sheetView workbookViewId="0">
      <selection activeCell="B9" sqref="B9"/>
    </sheetView>
  </sheetViews>
  <sheetFormatPr baseColWidth="10" defaultRowHeight="15"/>
  <sheetData>
    <row r="1" spans="1:58" ht="15" customHeight="1">
      <c r="A1" t="s">
        <v>1356</v>
      </c>
      <c r="B1" t="s">
        <v>1357</v>
      </c>
      <c r="C1" t="s">
        <v>1358</v>
      </c>
      <c r="D1" t="s">
        <v>1359</v>
      </c>
      <c r="E1" t="s">
        <v>1360</v>
      </c>
      <c r="F1" t="s">
        <v>1361</v>
      </c>
      <c r="G1" t="s">
        <v>1362</v>
      </c>
      <c r="H1" t="s">
        <v>1361</v>
      </c>
      <c r="I1" t="s">
        <v>1363</v>
      </c>
      <c r="J1" t="s">
        <v>1364</v>
      </c>
      <c r="K1" t="s">
        <v>1365</v>
      </c>
      <c r="L1" t="s">
        <v>1366</v>
      </c>
      <c r="M1" t="s">
        <v>897</v>
      </c>
      <c r="N1" t="s">
        <v>1367</v>
      </c>
      <c r="O1" t="s">
        <v>1368</v>
      </c>
      <c r="P1" t="s">
        <v>898</v>
      </c>
      <c r="Q1" t="s">
        <v>1369</v>
      </c>
      <c r="R1" t="s">
        <v>1361</v>
      </c>
      <c r="S1" t="s">
        <v>898</v>
      </c>
      <c r="T1" t="s">
        <v>1370</v>
      </c>
      <c r="U1" t="s">
        <v>1371</v>
      </c>
      <c r="V1" t="s">
        <v>1372</v>
      </c>
      <c r="W1" t="s">
        <v>1373</v>
      </c>
      <c r="X1" t="s">
        <v>1374</v>
      </c>
      <c r="Y1" t="s">
        <v>1375</v>
      </c>
      <c r="Z1" t="s">
        <v>1376</v>
      </c>
      <c r="AA1" t="s">
        <v>1377</v>
      </c>
      <c r="AB1" t="s">
        <v>1378</v>
      </c>
      <c r="AC1" t="s">
        <v>1379</v>
      </c>
      <c r="AD1" t="s">
        <v>1380</v>
      </c>
      <c r="AE1" t="s">
        <v>1381</v>
      </c>
      <c r="AF1" t="s">
        <v>1382</v>
      </c>
      <c r="AG1" t="s">
        <v>1383</v>
      </c>
      <c r="AH1" t="s">
        <v>1384</v>
      </c>
      <c r="AI1" t="s">
        <v>1385</v>
      </c>
      <c r="AJ1" t="s">
        <v>1386</v>
      </c>
      <c r="AK1" t="s">
        <v>1387</v>
      </c>
      <c r="AL1" t="s">
        <v>1388</v>
      </c>
      <c r="AM1" t="s">
        <v>1389</v>
      </c>
      <c r="AN1" t="s">
        <v>1390</v>
      </c>
      <c r="AO1" t="s">
        <v>1391</v>
      </c>
      <c r="AP1" t="s">
        <v>1392</v>
      </c>
      <c r="AQ1" t="s">
        <v>1393</v>
      </c>
      <c r="AR1" t="s">
        <v>1394</v>
      </c>
      <c r="AS1" t="s">
        <v>1395</v>
      </c>
      <c r="AT1" t="s">
        <v>1396</v>
      </c>
      <c r="AU1" t="s">
        <v>1397</v>
      </c>
      <c r="AV1" t="s">
        <v>1398</v>
      </c>
      <c r="AW1" t="s">
        <v>1399</v>
      </c>
      <c r="AX1" t="s">
        <v>1400</v>
      </c>
      <c r="AY1" t="s">
        <v>1401</v>
      </c>
      <c r="AZ1" t="s">
        <v>1402</v>
      </c>
      <c r="BA1" t="s">
        <v>1403</v>
      </c>
      <c r="BB1" t="s">
        <v>1404</v>
      </c>
      <c r="BC1" t="s">
        <v>1405</v>
      </c>
      <c r="BD1" t="s">
        <v>1406</v>
      </c>
      <c r="BE1" t="s">
        <v>1407</v>
      </c>
      <c r="BF1" t="s">
        <v>1408</v>
      </c>
    </row>
    <row r="2" spans="1:58">
      <c r="A2">
        <f>FU!B9</f>
        <v>0</v>
      </c>
      <c r="B2" s="235">
        <f>FU!E9</f>
        <v>0</v>
      </c>
      <c r="C2">
        <f>FU!L9</f>
        <v>0</v>
      </c>
      <c r="D2" s="235">
        <f>FU!T9</f>
        <v>0</v>
      </c>
      <c r="E2">
        <f>FU!Y9</f>
        <v>0</v>
      </c>
      <c r="F2">
        <f>FU!AD9</f>
        <v>0</v>
      </c>
      <c r="G2">
        <f>FU!AF9</f>
        <v>0</v>
      </c>
      <c r="H2">
        <f>FU!AL9</f>
        <v>0</v>
      </c>
      <c r="I2">
        <f>FU!B11</f>
        <v>0</v>
      </c>
      <c r="J2">
        <f>FU!AA11</f>
        <v>0</v>
      </c>
      <c r="K2">
        <f>FU!B14</f>
        <v>709100</v>
      </c>
      <c r="L2" t="str">
        <f>FU!K14</f>
        <v>Teocaltiche</v>
      </c>
      <c r="M2" t="str">
        <f>FU!B12</f>
        <v xml:space="preserve">Altos Norte  </v>
      </c>
      <c r="N2">
        <f>FU!C12</f>
        <v>40105</v>
      </c>
      <c r="O2">
        <f>FU!B18</f>
        <v>0</v>
      </c>
      <c r="P2">
        <f>FU!Q18</f>
        <v>0</v>
      </c>
      <c r="Q2">
        <f>FU!U18</f>
        <v>0</v>
      </c>
      <c r="R2">
        <f>FU!AH18</f>
        <v>0</v>
      </c>
      <c r="S2">
        <f>FU!AJ18</f>
        <v>0</v>
      </c>
      <c r="T2">
        <f>FU!B25</f>
        <v>0</v>
      </c>
      <c r="U2" s="235">
        <f>FU!H25</f>
        <v>0</v>
      </c>
      <c r="V2">
        <f>FU!M25</f>
        <v>0</v>
      </c>
      <c r="W2" s="236">
        <f>FU!Z23</f>
        <v>0</v>
      </c>
      <c r="X2" s="236">
        <f>FU!Z24</f>
        <v>0</v>
      </c>
      <c r="Y2" s="236">
        <f>FU!AG23</f>
        <v>0</v>
      </c>
      <c r="Z2" s="236">
        <f>FU!AG24</f>
        <v>0</v>
      </c>
      <c r="AA2" t="str">
        <f>FU!B28</f>
        <v>X</v>
      </c>
      <c r="AB2" t="str">
        <f>FU!$B29</f>
        <v>X</v>
      </c>
      <c r="AC2" t="str">
        <f>FU!$B30</f>
        <v>X</v>
      </c>
      <c r="AD2" t="str">
        <f>FU!$B31</f>
        <v>X</v>
      </c>
      <c r="AE2" t="str">
        <f>FU!$B32</f>
        <v>X</v>
      </c>
      <c r="AF2" t="str">
        <f>FU!$B33</f>
        <v>X</v>
      </c>
      <c r="AG2" t="str">
        <f>FU!$B34</f>
        <v>X</v>
      </c>
      <c r="AH2" t="str">
        <f>FU!$B35</f>
        <v>X</v>
      </c>
      <c r="AI2" t="str">
        <f>FU!$B36</f>
        <v>X</v>
      </c>
      <c r="AJ2">
        <f>FU!$B37</f>
        <v>0</v>
      </c>
      <c r="AK2">
        <f>FU!$B38</f>
        <v>0</v>
      </c>
      <c r="AL2">
        <f>FU!$B39</f>
        <v>0</v>
      </c>
      <c r="AM2" t="str">
        <f>FU!$B66</f>
        <v xml:space="preserve">• </v>
      </c>
      <c r="AN2" t="str">
        <f>FU!$B67</f>
        <v>• No se envía el acta de aprobación al presupuesto.</v>
      </c>
      <c r="AO2" t="str">
        <f>FU!$B68</f>
        <v xml:space="preserve">• </v>
      </c>
      <c r="AP2" t="str">
        <f>FU!$B69</f>
        <v xml:space="preserve">• </v>
      </c>
      <c r="AQ2" t="str">
        <f>FU!$B70</f>
        <v xml:space="preserve">• </v>
      </c>
      <c r="AR2" t="str">
        <f>FU!$B71</f>
        <v xml:space="preserve">• </v>
      </c>
      <c r="AS2" t="str">
        <f>FU!$B72</f>
        <v xml:space="preserve">• </v>
      </c>
      <c r="AT2" t="str">
        <f>FU!$B73</f>
        <v xml:space="preserve">• </v>
      </c>
      <c r="AU2" t="str">
        <f>FU!$B74</f>
        <v xml:space="preserve">• </v>
      </c>
      <c r="AV2" t="str">
        <f>FU!$B75</f>
        <v xml:space="preserve">• </v>
      </c>
      <c r="AW2" t="str">
        <f>FU!$B76</f>
        <v xml:space="preserve">• </v>
      </c>
      <c r="AX2" t="str">
        <f>FU!$B77</f>
        <v xml:space="preserve">• </v>
      </c>
      <c r="AY2" t="str">
        <f>FU!$B78</f>
        <v xml:space="preserve">• </v>
      </c>
      <c r="AZ2" t="str">
        <f>FU!$B79</f>
        <v xml:space="preserve">• </v>
      </c>
      <c r="BA2" t="str">
        <f>FU!$B80</f>
        <v xml:space="preserve">• </v>
      </c>
      <c r="BB2" t="str">
        <f>FU!$B81</f>
        <v xml:space="preserve">• </v>
      </c>
      <c r="BC2" t="str">
        <f>FU!$B82</f>
        <v xml:space="preserve">• </v>
      </c>
      <c r="BD2">
        <f>FU!S84</f>
        <v>0</v>
      </c>
      <c r="BE2">
        <f>FU!B88</f>
        <v>0</v>
      </c>
      <c r="BF2">
        <f>FU!Z88</f>
        <v>0</v>
      </c>
    </row>
    <row r="4" spans="1:58">
      <c r="A4">
        <v>1000</v>
      </c>
      <c r="B4" t="s">
        <v>455</v>
      </c>
      <c r="D4" s="159">
        <f>'CRI-M'!P2</f>
        <v>10134305</v>
      </c>
    </row>
    <row r="5" spans="1:58">
      <c r="A5">
        <v>1100</v>
      </c>
      <c r="B5" t="s">
        <v>571</v>
      </c>
      <c r="D5" s="159">
        <f>'CRI-M'!P3</f>
        <v>0</v>
      </c>
    </row>
    <row r="6" spans="1:58">
      <c r="A6">
        <v>1101</v>
      </c>
      <c r="B6" t="s">
        <v>456</v>
      </c>
      <c r="C6">
        <v>11</v>
      </c>
      <c r="D6" s="159">
        <f>'CRI-M'!P4</f>
        <v>0</v>
      </c>
    </row>
    <row r="7" spans="1:58">
      <c r="A7">
        <v>1200</v>
      </c>
      <c r="B7" t="s">
        <v>572</v>
      </c>
      <c r="D7" s="159">
        <f>'CRI-M'!P5</f>
        <v>9970402</v>
      </c>
    </row>
    <row r="8" spans="1:58">
      <c r="A8">
        <v>1201</v>
      </c>
      <c r="B8" t="s">
        <v>457</v>
      </c>
      <c r="C8">
        <v>11</v>
      </c>
      <c r="D8" s="159">
        <f>'CRI-M'!P6</f>
        <v>7058202</v>
      </c>
    </row>
    <row r="9" spans="1:58">
      <c r="A9">
        <v>1202</v>
      </c>
      <c r="B9" t="s">
        <v>573</v>
      </c>
      <c r="C9">
        <v>11</v>
      </c>
      <c r="D9" s="159">
        <f>'CRI-M'!P7</f>
        <v>1781600</v>
      </c>
    </row>
    <row r="10" spans="1:58">
      <c r="A10">
        <v>1203</v>
      </c>
      <c r="B10" t="s">
        <v>458</v>
      </c>
      <c r="C10">
        <v>11</v>
      </c>
      <c r="D10" s="159">
        <f>'CRI-M'!P8</f>
        <v>1130600</v>
      </c>
    </row>
    <row r="11" spans="1:58">
      <c r="A11">
        <v>1300</v>
      </c>
      <c r="B11" t="s">
        <v>574</v>
      </c>
      <c r="D11" s="159">
        <f>'CRI-M'!P9</f>
        <v>0</v>
      </c>
    </row>
    <row r="12" spans="1:58">
      <c r="A12">
        <v>1400</v>
      </c>
      <c r="B12" t="s">
        <v>575</v>
      </c>
      <c r="D12" s="159">
        <f>'CRI-M'!P10</f>
        <v>0</v>
      </c>
    </row>
    <row r="13" spans="1:58">
      <c r="A13">
        <v>1500</v>
      </c>
      <c r="B13" t="s">
        <v>576</v>
      </c>
      <c r="D13" s="159">
        <f>'CRI-M'!P11</f>
        <v>0</v>
      </c>
    </row>
    <row r="14" spans="1:58">
      <c r="A14">
        <v>1600</v>
      </c>
      <c r="B14" t="s">
        <v>577</v>
      </c>
      <c r="D14" s="159">
        <f>'CRI-M'!P12</f>
        <v>0</v>
      </c>
    </row>
    <row r="15" spans="1:58">
      <c r="A15">
        <v>1700</v>
      </c>
      <c r="B15" t="s">
        <v>578</v>
      </c>
      <c r="D15" s="159">
        <f>'CRI-M'!P13</f>
        <v>163903</v>
      </c>
    </row>
    <row r="16" spans="1:58">
      <c r="A16">
        <v>1701</v>
      </c>
      <c r="B16" t="s">
        <v>459</v>
      </c>
      <c r="C16">
        <v>11</v>
      </c>
      <c r="D16" s="159">
        <f>'CRI-M'!P14</f>
        <v>159464</v>
      </c>
    </row>
    <row r="17" spans="1:4">
      <c r="A17">
        <v>1702</v>
      </c>
      <c r="B17" t="s">
        <v>579</v>
      </c>
      <c r="C17">
        <v>11</v>
      </c>
      <c r="D17" s="159">
        <f>'CRI-M'!P15</f>
        <v>0</v>
      </c>
    </row>
    <row r="18" spans="1:4">
      <c r="A18">
        <v>1703</v>
      </c>
      <c r="B18" t="s">
        <v>460</v>
      </c>
      <c r="C18">
        <v>11</v>
      </c>
      <c r="D18" s="159">
        <f>'CRI-M'!P16</f>
        <v>0</v>
      </c>
    </row>
    <row r="19" spans="1:4">
      <c r="A19">
        <v>1704</v>
      </c>
      <c r="B19" t="s">
        <v>580</v>
      </c>
      <c r="C19">
        <v>11</v>
      </c>
      <c r="D19" s="159">
        <f>'CRI-M'!P17</f>
        <v>4439</v>
      </c>
    </row>
    <row r="20" spans="1:4">
      <c r="A20">
        <v>1709</v>
      </c>
      <c r="B20" t="s">
        <v>461</v>
      </c>
      <c r="C20">
        <v>11</v>
      </c>
      <c r="D20" s="159">
        <f>'CRI-M'!P18</f>
        <v>0</v>
      </c>
    </row>
    <row r="21" spans="1:4">
      <c r="A21">
        <v>1800</v>
      </c>
      <c r="B21" t="s">
        <v>581</v>
      </c>
      <c r="D21" s="159">
        <f>'CRI-M'!P19</f>
        <v>0</v>
      </c>
    </row>
    <row r="22" spans="1:4">
      <c r="A22">
        <v>1801</v>
      </c>
      <c r="B22" t="s">
        <v>581</v>
      </c>
      <c r="C22">
        <v>11</v>
      </c>
      <c r="D22" s="159">
        <f>'CRI-M'!P20</f>
        <v>0</v>
      </c>
    </row>
    <row r="23" spans="1:4">
      <c r="A23">
        <v>2000</v>
      </c>
      <c r="B23" t="s">
        <v>462</v>
      </c>
      <c r="D23" s="159">
        <f>'CRI-M'!P21</f>
        <v>0</v>
      </c>
    </row>
    <row r="24" spans="1:4">
      <c r="A24">
        <v>2100</v>
      </c>
      <c r="B24" t="s">
        <v>582</v>
      </c>
      <c r="D24" s="159">
        <f>'CRI-M'!P22</f>
        <v>0</v>
      </c>
    </row>
    <row r="25" spans="1:4">
      <c r="A25">
        <v>2200</v>
      </c>
      <c r="B25" t="s">
        <v>583</v>
      </c>
      <c r="D25" s="159">
        <f>'CRI-M'!P23</f>
        <v>0</v>
      </c>
    </row>
    <row r="26" spans="1:4">
      <c r="A26">
        <v>2300</v>
      </c>
      <c r="B26" t="s">
        <v>584</v>
      </c>
      <c r="D26" s="159">
        <f>'CRI-M'!P24</f>
        <v>0</v>
      </c>
    </row>
    <row r="27" spans="1:4">
      <c r="A27">
        <v>2400</v>
      </c>
      <c r="B27" t="s">
        <v>585</v>
      </c>
      <c r="D27" s="159">
        <f>'CRI-M'!P25</f>
        <v>0</v>
      </c>
    </row>
    <row r="28" spans="1:4">
      <c r="A28">
        <v>2500</v>
      </c>
      <c r="B28" t="s">
        <v>586</v>
      </c>
      <c r="D28" s="159">
        <f>'CRI-M'!P26</f>
        <v>0</v>
      </c>
    </row>
    <row r="29" spans="1:4">
      <c r="A29">
        <v>3000</v>
      </c>
      <c r="B29" t="s">
        <v>463</v>
      </c>
      <c r="D29" s="159">
        <f>'CRI-M'!P27</f>
        <v>0</v>
      </c>
    </row>
    <row r="30" spans="1:4">
      <c r="A30">
        <v>3100</v>
      </c>
      <c r="B30" t="s">
        <v>587</v>
      </c>
      <c r="D30" s="159">
        <f>'CRI-M'!P28</f>
        <v>0</v>
      </c>
    </row>
    <row r="31" spans="1:4">
      <c r="A31">
        <v>3101</v>
      </c>
      <c r="B31" t="s">
        <v>587</v>
      </c>
      <c r="C31">
        <v>11</v>
      </c>
      <c r="D31" s="159">
        <f>'CRI-M'!P29</f>
        <v>0</v>
      </c>
    </row>
    <row r="32" spans="1:4">
      <c r="A32">
        <v>4000</v>
      </c>
      <c r="B32" t="s">
        <v>464</v>
      </c>
      <c r="D32" s="159">
        <f>'CRI-M'!P30</f>
        <v>21196414</v>
      </c>
    </row>
    <row r="33" spans="1:4">
      <c r="A33">
        <v>4100</v>
      </c>
      <c r="B33" t="s">
        <v>588</v>
      </c>
      <c r="D33" s="159">
        <f>'CRI-M'!P31</f>
        <v>821000</v>
      </c>
    </row>
    <row r="34" spans="1:4">
      <c r="A34">
        <v>4101</v>
      </c>
      <c r="B34" t="s">
        <v>589</v>
      </c>
      <c r="C34">
        <v>11</v>
      </c>
      <c r="D34" s="159">
        <f>'CRI-M'!P32</f>
        <v>165000</v>
      </c>
    </row>
    <row r="35" spans="1:4">
      <c r="A35">
        <v>4102</v>
      </c>
      <c r="B35" t="s">
        <v>590</v>
      </c>
      <c r="C35">
        <v>11</v>
      </c>
      <c r="D35" s="159">
        <f>'CRI-M'!P33</f>
        <v>0</v>
      </c>
    </row>
    <row r="36" spans="1:4">
      <c r="A36">
        <v>4103</v>
      </c>
      <c r="B36" t="s">
        <v>591</v>
      </c>
      <c r="C36">
        <v>11</v>
      </c>
      <c r="D36" s="159">
        <f>'CRI-M'!P34</f>
        <v>106000</v>
      </c>
    </row>
    <row r="37" spans="1:4">
      <c r="A37">
        <v>4104</v>
      </c>
      <c r="B37" t="s">
        <v>592</v>
      </c>
      <c r="C37">
        <v>11</v>
      </c>
      <c r="D37" s="159">
        <f>'CRI-M'!P35</f>
        <v>550000</v>
      </c>
    </row>
    <row r="38" spans="1:4">
      <c r="A38">
        <v>4200</v>
      </c>
      <c r="B38" t="s">
        <v>593</v>
      </c>
      <c r="D38" s="159">
        <f>'CRI-M'!P36</f>
        <v>0</v>
      </c>
    </row>
    <row r="39" spans="1:4">
      <c r="A39">
        <v>4300</v>
      </c>
      <c r="B39" t="s">
        <v>594</v>
      </c>
      <c r="D39" s="159">
        <f>'CRI-M'!P37</f>
        <v>19241414</v>
      </c>
    </row>
    <row r="40" spans="1:4">
      <c r="A40">
        <v>4301</v>
      </c>
      <c r="B40" t="s">
        <v>595</v>
      </c>
      <c r="C40">
        <v>11</v>
      </c>
      <c r="D40" s="159">
        <f>'CRI-M'!P38</f>
        <v>477300</v>
      </c>
    </row>
    <row r="41" spans="1:4">
      <c r="A41">
        <v>4302</v>
      </c>
      <c r="B41" t="s">
        <v>596</v>
      </c>
      <c r="C41">
        <v>11</v>
      </c>
      <c r="D41" s="159">
        <f>'CRI-M'!P39</f>
        <v>0</v>
      </c>
    </row>
    <row r="42" spans="1:4">
      <c r="A42">
        <v>4303</v>
      </c>
      <c r="B42" t="s">
        <v>597</v>
      </c>
      <c r="C42">
        <v>11</v>
      </c>
      <c r="D42" s="159">
        <f>'CRI-M'!P40</f>
        <v>65000</v>
      </c>
    </row>
    <row r="43" spans="1:4">
      <c r="A43">
        <v>4304</v>
      </c>
      <c r="B43" t="s">
        <v>598</v>
      </c>
      <c r="C43">
        <v>11</v>
      </c>
      <c r="D43" s="159">
        <f>'CRI-M'!P41</f>
        <v>0</v>
      </c>
    </row>
    <row r="44" spans="1:4">
      <c r="A44">
        <v>4305</v>
      </c>
      <c r="B44" t="s">
        <v>599</v>
      </c>
      <c r="C44">
        <v>11</v>
      </c>
      <c r="D44" s="159">
        <f>'CRI-M'!P42</f>
        <v>0</v>
      </c>
    </row>
    <row r="45" spans="1:4">
      <c r="A45">
        <v>4306</v>
      </c>
      <c r="B45" t="s">
        <v>600</v>
      </c>
      <c r="C45">
        <v>11</v>
      </c>
      <c r="D45" s="159">
        <f>'CRI-M'!P43</f>
        <v>35000</v>
      </c>
    </row>
    <row r="46" spans="1:4">
      <c r="A46">
        <v>4307</v>
      </c>
      <c r="B46" t="s">
        <v>601</v>
      </c>
      <c r="C46">
        <v>11</v>
      </c>
      <c r="D46" s="159">
        <f>'CRI-M'!P44</f>
        <v>0</v>
      </c>
    </row>
    <row r="47" spans="1:4">
      <c r="A47">
        <v>4308</v>
      </c>
      <c r="B47" t="s">
        <v>602</v>
      </c>
      <c r="C47">
        <v>11</v>
      </c>
      <c r="D47" s="159">
        <f>'CRI-M'!P45</f>
        <v>76000</v>
      </c>
    </row>
    <row r="48" spans="1:4">
      <c r="A48">
        <v>4309</v>
      </c>
      <c r="B48" t="s">
        <v>603</v>
      </c>
      <c r="C48">
        <v>11</v>
      </c>
      <c r="D48" s="159">
        <f>'CRI-M'!P46</f>
        <v>0</v>
      </c>
    </row>
    <row r="49" spans="1:4">
      <c r="A49">
        <v>4310</v>
      </c>
      <c r="B49" t="s">
        <v>604</v>
      </c>
      <c r="C49">
        <v>11</v>
      </c>
      <c r="D49" s="159">
        <f>'CRI-M'!P47</f>
        <v>15558114</v>
      </c>
    </row>
    <row r="50" spans="1:4">
      <c r="A50">
        <v>4311</v>
      </c>
      <c r="B50" t="s">
        <v>605</v>
      </c>
      <c r="C50">
        <v>11</v>
      </c>
      <c r="D50" s="159">
        <f>'CRI-M'!P48</f>
        <v>2250000</v>
      </c>
    </row>
    <row r="51" spans="1:4">
      <c r="A51">
        <v>4312</v>
      </c>
      <c r="B51" t="s">
        <v>606</v>
      </c>
      <c r="C51">
        <v>11</v>
      </c>
      <c r="D51" s="159">
        <f>'CRI-M'!P49</f>
        <v>30000</v>
      </c>
    </row>
    <row r="52" spans="1:4">
      <c r="A52">
        <v>4313</v>
      </c>
      <c r="B52" t="s">
        <v>607</v>
      </c>
      <c r="C52">
        <v>11</v>
      </c>
      <c r="D52" s="159">
        <f>'CRI-M'!P50</f>
        <v>550000</v>
      </c>
    </row>
    <row r="53" spans="1:4">
      <c r="A53">
        <v>4314</v>
      </c>
      <c r="B53" t="s">
        <v>608</v>
      </c>
      <c r="C53">
        <v>11</v>
      </c>
      <c r="D53" s="159">
        <f>'CRI-M'!P51</f>
        <v>200000</v>
      </c>
    </row>
    <row r="54" spans="1:4">
      <c r="A54">
        <v>4400</v>
      </c>
      <c r="B54" t="s">
        <v>609</v>
      </c>
      <c r="D54" s="159">
        <f>'CRI-M'!P52</f>
        <v>550000</v>
      </c>
    </row>
    <row r="55" spans="1:4">
      <c r="A55">
        <v>4401</v>
      </c>
      <c r="B55" t="s">
        <v>609</v>
      </c>
      <c r="C55">
        <v>11</v>
      </c>
      <c r="D55" s="159">
        <f>'CRI-M'!P53</f>
        <v>550000</v>
      </c>
    </row>
    <row r="56" spans="1:4">
      <c r="A56">
        <v>4500</v>
      </c>
      <c r="B56" t="s">
        <v>610</v>
      </c>
      <c r="D56" s="159">
        <f>'CRI-M'!P54</f>
        <v>584000</v>
      </c>
    </row>
    <row r="57" spans="1:4">
      <c r="A57">
        <v>4501</v>
      </c>
      <c r="B57" t="s">
        <v>459</v>
      </c>
      <c r="C57">
        <v>11</v>
      </c>
      <c r="D57" s="159">
        <f>'CRI-M'!P55</f>
        <v>328000</v>
      </c>
    </row>
    <row r="58" spans="1:4">
      <c r="A58">
        <v>4502</v>
      </c>
      <c r="B58" t="s">
        <v>579</v>
      </c>
      <c r="C58">
        <v>11</v>
      </c>
      <c r="D58" s="159">
        <f>'CRI-M'!P56</f>
        <v>0</v>
      </c>
    </row>
    <row r="59" spans="1:4">
      <c r="A59">
        <v>4503</v>
      </c>
      <c r="B59" t="s">
        <v>460</v>
      </c>
      <c r="C59">
        <v>11</v>
      </c>
      <c r="D59" s="159">
        <f>'CRI-M'!P57</f>
        <v>250000</v>
      </c>
    </row>
    <row r="60" spans="1:4">
      <c r="A60">
        <v>4504</v>
      </c>
      <c r="B60" t="s">
        <v>580</v>
      </c>
      <c r="C60">
        <v>11</v>
      </c>
      <c r="D60" s="159">
        <f>'CRI-M'!P58</f>
        <v>6000</v>
      </c>
    </row>
    <row r="61" spans="1:4">
      <c r="A61">
        <v>4509</v>
      </c>
      <c r="B61" t="s">
        <v>461</v>
      </c>
      <c r="C61">
        <v>11</v>
      </c>
      <c r="D61" s="159">
        <f>'CRI-M'!P59</f>
        <v>0</v>
      </c>
    </row>
    <row r="62" spans="1:4">
      <c r="A62">
        <v>5000</v>
      </c>
      <c r="B62" t="s">
        <v>465</v>
      </c>
      <c r="D62" s="159">
        <f>'CRI-M'!P60</f>
        <v>206585</v>
      </c>
    </row>
    <row r="63" spans="1:4">
      <c r="A63">
        <v>5100</v>
      </c>
      <c r="B63" t="s">
        <v>532</v>
      </c>
      <c r="D63" s="159">
        <f>'CRI-M'!P61</f>
        <v>206585</v>
      </c>
    </row>
    <row r="64" spans="1:4">
      <c r="A64">
        <v>5101</v>
      </c>
      <c r="B64" t="s">
        <v>611</v>
      </c>
      <c r="C64">
        <v>11</v>
      </c>
      <c r="D64" s="159">
        <f>'CRI-M'!P62</f>
        <v>0</v>
      </c>
    </row>
    <row r="65" spans="1:4">
      <c r="A65">
        <v>5102</v>
      </c>
      <c r="B65" t="s">
        <v>466</v>
      </c>
      <c r="C65">
        <v>11</v>
      </c>
      <c r="D65" s="159">
        <f>'CRI-M'!P63</f>
        <v>206585</v>
      </c>
    </row>
    <row r="66" spans="1:4">
      <c r="A66">
        <v>5200</v>
      </c>
      <c r="B66" t="s">
        <v>612</v>
      </c>
      <c r="D66" s="159">
        <f>'CRI-M'!P64</f>
        <v>0</v>
      </c>
    </row>
    <row r="67" spans="1:4">
      <c r="A67">
        <v>6000</v>
      </c>
      <c r="B67" t="s">
        <v>467</v>
      </c>
      <c r="D67" s="159">
        <f>'CRI-M'!P65</f>
        <v>82312</v>
      </c>
    </row>
    <row r="68" spans="1:4">
      <c r="A68">
        <v>6100</v>
      </c>
      <c r="B68" t="s">
        <v>533</v>
      </c>
      <c r="D68" s="159">
        <f>'CRI-M'!P66</f>
        <v>82312</v>
      </c>
    </row>
    <row r="69" spans="1:4">
      <c r="A69">
        <v>6101</v>
      </c>
      <c r="B69" t="s">
        <v>613</v>
      </c>
      <c r="C69">
        <v>11</v>
      </c>
      <c r="D69" s="159">
        <f>'CRI-M'!P67</f>
        <v>0</v>
      </c>
    </row>
    <row r="70" spans="1:4">
      <c r="A70">
        <v>6102</v>
      </c>
      <c r="B70" t="s">
        <v>614</v>
      </c>
      <c r="C70">
        <v>11</v>
      </c>
      <c r="D70" s="159">
        <f>'CRI-M'!P68</f>
        <v>0</v>
      </c>
    </row>
    <row r="71" spans="1:4">
      <c r="A71">
        <v>6103</v>
      </c>
      <c r="B71" t="s">
        <v>615</v>
      </c>
      <c r="C71">
        <v>11</v>
      </c>
      <c r="D71" s="159">
        <f>'CRI-M'!P69</f>
        <v>82312</v>
      </c>
    </row>
    <row r="72" spans="1:4">
      <c r="A72">
        <v>6200</v>
      </c>
      <c r="B72" t="s">
        <v>616</v>
      </c>
      <c r="D72" s="159">
        <f>'CRI-M'!P70</f>
        <v>0</v>
      </c>
    </row>
    <row r="73" spans="1:4">
      <c r="A73">
        <v>6201</v>
      </c>
      <c r="B73" t="s">
        <v>617</v>
      </c>
      <c r="C73">
        <v>11</v>
      </c>
      <c r="D73" s="159">
        <f>'CRI-M'!P71</f>
        <v>0</v>
      </c>
    </row>
    <row r="74" spans="1:4">
      <c r="A74">
        <v>6202</v>
      </c>
      <c r="B74" t="s">
        <v>618</v>
      </c>
      <c r="C74">
        <v>11</v>
      </c>
      <c r="D74" s="159">
        <f>'CRI-M'!P72</f>
        <v>0</v>
      </c>
    </row>
    <row r="75" spans="1:4">
      <c r="A75">
        <v>6300</v>
      </c>
      <c r="B75" t="s">
        <v>619</v>
      </c>
      <c r="D75" s="159">
        <f>'CRI-M'!P73</f>
        <v>0</v>
      </c>
    </row>
    <row r="76" spans="1:4">
      <c r="A76">
        <v>6301</v>
      </c>
      <c r="B76" t="s">
        <v>459</v>
      </c>
      <c r="C76">
        <v>11</v>
      </c>
      <c r="D76" s="159">
        <f>'CRI-M'!P74</f>
        <v>0</v>
      </c>
    </row>
    <row r="77" spans="1:4">
      <c r="A77">
        <v>6302</v>
      </c>
      <c r="B77" t="s">
        <v>579</v>
      </c>
      <c r="C77">
        <v>11</v>
      </c>
      <c r="D77" s="159">
        <f>'CRI-M'!P75</f>
        <v>0</v>
      </c>
    </row>
    <row r="78" spans="1:4">
      <c r="A78">
        <v>6303</v>
      </c>
      <c r="B78" t="s">
        <v>460</v>
      </c>
      <c r="C78">
        <v>11</v>
      </c>
      <c r="D78" s="159">
        <f>'CRI-M'!P76</f>
        <v>0</v>
      </c>
    </row>
    <row r="79" spans="1:4">
      <c r="A79">
        <v>6304</v>
      </c>
      <c r="B79" t="s">
        <v>580</v>
      </c>
      <c r="C79">
        <v>11</v>
      </c>
      <c r="D79" s="159">
        <f>'CRI-M'!P77</f>
        <v>0</v>
      </c>
    </row>
    <row r="80" spans="1:4">
      <c r="A80">
        <v>6309</v>
      </c>
      <c r="B80" t="s">
        <v>461</v>
      </c>
      <c r="C80">
        <v>11</v>
      </c>
      <c r="D80" s="159">
        <f>'CRI-M'!P78</f>
        <v>0</v>
      </c>
    </row>
    <row r="81" spans="1:4">
      <c r="A81">
        <v>7000</v>
      </c>
      <c r="B81" t="s">
        <v>469</v>
      </c>
      <c r="D81" s="159">
        <f>'CRI-M'!P79</f>
        <v>0</v>
      </c>
    </row>
    <row r="82" spans="1:4">
      <c r="A82">
        <v>7100</v>
      </c>
      <c r="B82" t="s">
        <v>620</v>
      </c>
      <c r="D82" s="159">
        <f>'CRI-M'!P80</f>
        <v>0</v>
      </c>
    </row>
    <row r="83" spans="1:4">
      <c r="A83">
        <v>7101</v>
      </c>
      <c r="B83" t="s">
        <v>620</v>
      </c>
      <c r="C83">
        <v>14</v>
      </c>
      <c r="D83" s="159">
        <f>'CRI-M'!P81</f>
        <v>0</v>
      </c>
    </row>
    <row r="84" spans="1:4">
      <c r="A84">
        <v>7200</v>
      </c>
      <c r="B84" t="s">
        <v>621</v>
      </c>
      <c r="D84" s="159">
        <f>'CRI-M'!P82</f>
        <v>0</v>
      </c>
    </row>
    <row r="85" spans="1:4">
      <c r="A85">
        <v>7300</v>
      </c>
      <c r="B85" t="s">
        <v>622</v>
      </c>
      <c r="D85" s="159">
        <f>'CRI-M'!P83</f>
        <v>0</v>
      </c>
    </row>
    <row r="86" spans="1:4">
      <c r="A86">
        <v>7301</v>
      </c>
      <c r="B86" t="s">
        <v>622</v>
      </c>
      <c r="C86">
        <v>14</v>
      </c>
      <c r="D86" s="159">
        <f>'CRI-M'!P84</f>
        <v>0</v>
      </c>
    </row>
    <row r="87" spans="1:4">
      <c r="A87">
        <v>7400</v>
      </c>
      <c r="B87" t="s">
        <v>623</v>
      </c>
      <c r="D87" s="159">
        <f>'CRI-M'!P85</f>
        <v>0</v>
      </c>
    </row>
    <row r="88" spans="1:4">
      <c r="A88">
        <v>7500</v>
      </c>
      <c r="B88" t="s">
        <v>624</v>
      </c>
      <c r="D88" s="159">
        <f>'CRI-M'!P86</f>
        <v>0</v>
      </c>
    </row>
    <row r="89" spans="1:4">
      <c r="A89">
        <v>7600</v>
      </c>
      <c r="B89" t="s">
        <v>625</v>
      </c>
      <c r="D89" s="159">
        <f>'CRI-M'!P87</f>
        <v>0</v>
      </c>
    </row>
    <row r="90" spans="1:4">
      <c r="A90">
        <v>7700</v>
      </c>
      <c r="B90" t="s">
        <v>626</v>
      </c>
      <c r="D90" s="159">
        <f>'CRI-M'!P88</f>
        <v>0</v>
      </c>
    </row>
    <row r="91" spans="1:4">
      <c r="A91">
        <v>7701</v>
      </c>
      <c r="B91" t="s">
        <v>626</v>
      </c>
      <c r="C91">
        <v>14</v>
      </c>
      <c r="D91" s="159">
        <f>'CRI-M'!P89</f>
        <v>0</v>
      </c>
    </row>
    <row r="92" spans="1:4">
      <c r="A92">
        <v>7800</v>
      </c>
      <c r="B92" t="s">
        <v>627</v>
      </c>
      <c r="D92" s="159">
        <f>'CRI-M'!P90</f>
        <v>0</v>
      </c>
    </row>
    <row r="93" spans="1:4">
      <c r="A93">
        <v>7900</v>
      </c>
      <c r="B93" t="s">
        <v>628</v>
      </c>
      <c r="D93" s="159">
        <f>'CRI-M'!P91</f>
        <v>0</v>
      </c>
    </row>
    <row r="94" spans="1:4">
      <c r="A94">
        <v>7901</v>
      </c>
      <c r="B94" t="s">
        <v>628</v>
      </c>
      <c r="C94">
        <v>14</v>
      </c>
      <c r="D94" s="159">
        <f>'CRI-M'!P92</f>
        <v>0</v>
      </c>
    </row>
    <row r="95" spans="1:4">
      <c r="A95">
        <v>8000</v>
      </c>
      <c r="B95" t="s">
        <v>629</v>
      </c>
      <c r="D95" s="159">
        <f>'CRI-M'!P93</f>
        <v>133904432</v>
      </c>
    </row>
    <row r="96" spans="1:4">
      <c r="A96">
        <v>8100</v>
      </c>
      <c r="B96" t="s">
        <v>630</v>
      </c>
      <c r="D96" s="159">
        <f>'CRI-M'!P94</f>
        <v>73683081</v>
      </c>
    </row>
    <row r="97" spans="1:4">
      <c r="A97">
        <v>8101</v>
      </c>
      <c r="B97" t="s">
        <v>631</v>
      </c>
      <c r="C97">
        <v>15</v>
      </c>
      <c r="D97" s="159">
        <f>'CRI-M'!P95</f>
        <v>55664038</v>
      </c>
    </row>
    <row r="98" spans="1:4">
      <c r="A98">
        <v>8102</v>
      </c>
      <c r="B98" t="s">
        <v>632</v>
      </c>
      <c r="C98">
        <v>15</v>
      </c>
      <c r="D98" s="159">
        <f>'CRI-M'!P96</f>
        <v>6360000</v>
      </c>
    </row>
    <row r="99" spans="1:4">
      <c r="A99">
        <v>8103</v>
      </c>
      <c r="B99" t="s">
        <v>633</v>
      </c>
      <c r="C99">
        <v>15</v>
      </c>
      <c r="D99" s="159">
        <f>'CRI-M'!P97</f>
        <v>2200000</v>
      </c>
    </row>
    <row r="100" spans="1:4">
      <c r="A100">
        <v>8104</v>
      </c>
      <c r="B100" t="s">
        <v>634</v>
      </c>
      <c r="C100">
        <v>15</v>
      </c>
      <c r="D100" s="159">
        <f>'CRI-M'!P98</f>
        <v>93169</v>
      </c>
    </row>
    <row r="101" spans="1:4">
      <c r="A101">
        <v>8105</v>
      </c>
      <c r="B101" t="s">
        <v>635</v>
      </c>
      <c r="C101">
        <v>15</v>
      </c>
      <c r="D101" s="159">
        <f>'CRI-M'!P99</f>
        <v>0</v>
      </c>
    </row>
    <row r="102" spans="1:4">
      <c r="A102">
        <v>8106</v>
      </c>
      <c r="B102" t="s">
        <v>636</v>
      </c>
      <c r="C102">
        <v>15</v>
      </c>
      <c r="D102" s="159">
        <f>'CRI-M'!P100</f>
        <v>1400000</v>
      </c>
    </row>
    <row r="103" spans="1:4">
      <c r="A103">
        <v>8107</v>
      </c>
      <c r="B103" t="s">
        <v>637</v>
      </c>
      <c r="C103">
        <v>15</v>
      </c>
      <c r="D103" s="159">
        <f>'CRI-M'!P101</f>
        <v>0</v>
      </c>
    </row>
    <row r="104" spans="1:4">
      <c r="A104">
        <v>8108</v>
      </c>
      <c r="B104" t="s">
        <v>638</v>
      </c>
      <c r="C104">
        <v>15</v>
      </c>
      <c r="D104" s="159">
        <f>'CRI-M'!P102</f>
        <v>0</v>
      </c>
    </row>
    <row r="105" spans="1:4">
      <c r="A105">
        <v>8109</v>
      </c>
      <c r="B105" t="s">
        <v>639</v>
      </c>
      <c r="C105">
        <v>15</v>
      </c>
      <c r="D105" s="159">
        <f>'CRI-M'!P103</f>
        <v>1620000</v>
      </c>
    </row>
    <row r="106" spans="1:4">
      <c r="A106">
        <v>8110</v>
      </c>
      <c r="B106" t="s">
        <v>640</v>
      </c>
      <c r="C106">
        <v>15</v>
      </c>
      <c r="D106" s="159">
        <f>'CRI-M'!P104</f>
        <v>5577874</v>
      </c>
    </row>
    <row r="107" spans="1:4">
      <c r="A107">
        <v>8111</v>
      </c>
      <c r="B107" t="s">
        <v>641</v>
      </c>
      <c r="C107">
        <v>15</v>
      </c>
      <c r="D107" s="159">
        <f>'CRI-M'!P105</f>
        <v>0</v>
      </c>
    </row>
    <row r="108" spans="1:4">
      <c r="A108">
        <v>8112</v>
      </c>
      <c r="B108" t="s">
        <v>642</v>
      </c>
      <c r="C108">
        <v>16</v>
      </c>
      <c r="D108" s="159">
        <f>'CRI-M'!P106</f>
        <v>768000</v>
      </c>
    </row>
    <row r="109" spans="1:4">
      <c r="A109">
        <v>8200</v>
      </c>
      <c r="B109" t="s">
        <v>643</v>
      </c>
      <c r="D109" s="159">
        <f>'CRI-M'!P107</f>
        <v>53892234</v>
      </c>
    </row>
    <row r="110" spans="1:4">
      <c r="A110">
        <v>8201</v>
      </c>
      <c r="B110" t="s">
        <v>644</v>
      </c>
      <c r="C110">
        <v>25</v>
      </c>
      <c r="D110" s="159">
        <f>'CRI-M'!P108</f>
        <v>24371830</v>
      </c>
    </row>
    <row r="111" spans="1:4">
      <c r="A111">
        <v>8202</v>
      </c>
      <c r="B111" t="s">
        <v>645</v>
      </c>
      <c r="C111">
        <v>25</v>
      </c>
      <c r="D111" s="159">
        <f>'CRI-M'!P109</f>
        <v>29520404</v>
      </c>
    </row>
    <row r="112" spans="1:4">
      <c r="A112">
        <v>8300</v>
      </c>
      <c r="B112" t="s">
        <v>646</v>
      </c>
      <c r="D112" s="159">
        <f>'CRI-M'!P110</f>
        <v>5225950</v>
      </c>
    </row>
    <row r="113" spans="1:4">
      <c r="A113">
        <v>8301</v>
      </c>
      <c r="B113" t="s">
        <v>647</v>
      </c>
      <c r="C113">
        <v>17</v>
      </c>
      <c r="D113" s="159">
        <f>'CRI-M'!P111</f>
        <v>0</v>
      </c>
    </row>
    <row r="114" spans="1:4">
      <c r="A114">
        <v>8302</v>
      </c>
      <c r="B114" t="s">
        <v>648</v>
      </c>
      <c r="C114">
        <v>17</v>
      </c>
      <c r="D114" s="159">
        <f>'CRI-M'!P112</f>
        <v>0</v>
      </c>
    </row>
    <row r="115" spans="1:4">
      <c r="A115">
        <v>8303</v>
      </c>
      <c r="B115" t="s">
        <v>649</v>
      </c>
      <c r="C115">
        <v>17</v>
      </c>
      <c r="D115" s="159">
        <f>'CRI-M'!P113</f>
        <v>0</v>
      </c>
    </row>
    <row r="116" spans="1:4">
      <c r="A116">
        <v>8304</v>
      </c>
      <c r="B116" t="s">
        <v>702</v>
      </c>
      <c r="C116">
        <v>17</v>
      </c>
      <c r="D116" s="159">
        <f>'CRI-M'!P114</f>
        <v>0</v>
      </c>
    </row>
    <row r="117" spans="1:4">
      <c r="A117">
        <v>8304</v>
      </c>
      <c r="B117" t="s">
        <v>703</v>
      </c>
      <c r="C117">
        <v>25</v>
      </c>
      <c r="D117" s="159">
        <f>'CRI-M'!P115</f>
        <v>0</v>
      </c>
    </row>
    <row r="118" spans="1:4">
      <c r="A118">
        <v>8304</v>
      </c>
      <c r="B118" t="s">
        <v>704</v>
      </c>
      <c r="C118">
        <v>26</v>
      </c>
      <c r="D118" s="159">
        <f>'CRI-M'!P116</f>
        <v>5225950</v>
      </c>
    </row>
    <row r="119" spans="1:4">
      <c r="A119">
        <v>8400</v>
      </c>
      <c r="B119" t="s">
        <v>468</v>
      </c>
      <c r="D119" s="159">
        <f>'CRI-M'!P117</f>
        <v>1103167</v>
      </c>
    </row>
    <row r="120" spans="1:4">
      <c r="A120">
        <v>8401</v>
      </c>
      <c r="B120" t="s">
        <v>653</v>
      </c>
      <c r="C120">
        <v>15</v>
      </c>
      <c r="D120" s="159">
        <f>'CRI-M'!P118</f>
        <v>1301</v>
      </c>
    </row>
    <row r="121" spans="1:4">
      <c r="A121">
        <v>8402</v>
      </c>
      <c r="B121" t="s">
        <v>654</v>
      </c>
      <c r="C121">
        <v>15</v>
      </c>
      <c r="D121" s="159">
        <f>'CRI-M'!P119</f>
        <v>274176</v>
      </c>
    </row>
    <row r="122" spans="1:4">
      <c r="A122">
        <v>8403</v>
      </c>
      <c r="B122" t="s">
        <v>655</v>
      </c>
      <c r="C122">
        <v>15</v>
      </c>
      <c r="D122" s="159">
        <f>'CRI-M'!P120</f>
        <v>827690</v>
      </c>
    </row>
    <row r="123" spans="1:4">
      <c r="A123">
        <v>8404</v>
      </c>
      <c r="B123" t="s">
        <v>656</v>
      </c>
      <c r="C123">
        <v>15</v>
      </c>
      <c r="D123" s="159">
        <f>'CRI-M'!P121</f>
        <v>0</v>
      </c>
    </row>
    <row r="124" spans="1:4">
      <c r="A124">
        <v>8405</v>
      </c>
      <c r="B124" t="s">
        <v>657</v>
      </c>
      <c r="C124">
        <v>15</v>
      </c>
      <c r="D124" s="159">
        <f>'CRI-M'!P122</f>
        <v>0</v>
      </c>
    </row>
    <row r="125" spans="1:4">
      <c r="A125">
        <v>8500</v>
      </c>
      <c r="B125" t="s">
        <v>658</v>
      </c>
      <c r="D125" s="159">
        <f>'CRI-M'!P123</f>
        <v>0</v>
      </c>
    </row>
    <row r="126" spans="1:4">
      <c r="A126">
        <v>8501</v>
      </c>
      <c r="B126" t="s">
        <v>659</v>
      </c>
      <c r="C126">
        <v>25</v>
      </c>
      <c r="D126" s="159">
        <f>'CRI-M'!P124</f>
        <v>0</v>
      </c>
    </row>
    <row r="127" spans="1:4">
      <c r="A127">
        <v>8502</v>
      </c>
      <c r="B127" t="s">
        <v>660</v>
      </c>
      <c r="C127">
        <v>25</v>
      </c>
      <c r="D127" s="159">
        <f>'CRI-M'!P125</f>
        <v>0</v>
      </c>
    </row>
    <row r="128" spans="1:4">
      <c r="A128">
        <v>9000</v>
      </c>
      <c r="B128" t="s">
        <v>661</v>
      </c>
      <c r="D128" s="159">
        <f>'CRI-M'!P126</f>
        <v>0</v>
      </c>
    </row>
    <row r="129" spans="1:4">
      <c r="A129">
        <v>9100</v>
      </c>
      <c r="B129" t="s">
        <v>662</v>
      </c>
      <c r="D129" s="159">
        <f>'CRI-M'!P127</f>
        <v>0</v>
      </c>
    </row>
    <row r="130" spans="1:4">
      <c r="A130">
        <v>9101</v>
      </c>
      <c r="B130" t="s">
        <v>705</v>
      </c>
      <c r="C130">
        <v>17</v>
      </c>
      <c r="D130" s="159">
        <f>'CRI-M'!P128</f>
        <v>0</v>
      </c>
    </row>
    <row r="131" spans="1:4">
      <c r="A131">
        <v>9101</v>
      </c>
      <c r="B131" t="s">
        <v>1352</v>
      </c>
      <c r="C131">
        <v>27</v>
      </c>
      <c r="D131" s="159">
        <f>'CRI-M'!P129</f>
        <v>0</v>
      </c>
    </row>
    <row r="132" spans="1:4">
      <c r="A132">
        <v>9101</v>
      </c>
      <c r="B132" t="s">
        <v>1353</v>
      </c>
      <c r="C132">
        <v>26</v>
      </c>
      <c r="D132" s="159">
        <f>'CRI-M'!P130</f>
        <v>0</v>
      </c>
    </row>
    <row r="133" spans="1:4">
      <c r="A133">
        <v>9200</v>
      </c>
      <c r="B133" t="s">
        <v>664</v>
      </c>
      <c r="D133" s="159">
        <f>'CRI-M'!P131</f>
        <v>0</v>
      </c>
    </row>
    <row r="134" spans="1:4">
      <c r="A134">
        <v>9300</v>
      </c>
      <c r="B134" t="s">
        <v>665</v>
      </c>
      <c r="D134" s="159">
        <f>'CRI-M'!P132</f>
        <v>0</v>
      </c>
    </row>
    <row r="135" spans="1:4">
      <c r="A135">
        <v>9301</v>
      </c>
      <c r="B135" t="s">
        <v>706</v>
      </c>
      <c r="C135">
        <v>17</v>
      </c>
      <c r="D135" s="159">
        <f>'CRI-M'!P133</f>
        <v>0</v>
      </c>
    </row>
    <row r="136" spans="1:4">
      <c r="A136">
        <v>9301</v>
      </c>
      <c r="B136" t="s">
        <v>1354</v>
      </c>
      <c r="C136">
        <v>27</v>
      </c>
      <c r="D136" s="159">
        <f>'CRI-M'!P134</f>
        <v>0</v>
      </c>
    </row>
    <row r="137" spans="1:4">
      <c r="A137">
        <v>9301</v>
      </c>
      <c r="B137" t="s">
        <v>1355</v>
      </c>
      <c r="C137">
        <v>26</v>
      </c>
      <c r="D137" s="159">
        <f>'CRI-M'!P135</f>
        <v>0</v>
      </c>
    </row>
    <row r="138" spans="1:4">
      <c r="A138">
        <v>9400</v>
      </c>
      <c r="B138" t="s">
        <v>667</v>
      </c>
      <c r="D138" s="159">
        <f>'CRI-M'!P136</f>
        <v>0</v>
      </c>
    </row>
    <row r="139" spans="1:4">
      <c r="A139">
        <v>9500</v>
      </c>
      <c r="B139" t="s">
        <v>668</v>
      </c>
      <c r="D139" s="159">
        <f>'CRI-M'!P137</f>
        <v>0</v>
      </c>
    </row>
    <row r="140" spans="1:4">
      <c r="A140">
        <v>9501</v>
      </c>
      <c r="B140" t="s">
        <v>668</v>
      </c>
      <c r="C140">
        <v>17</v>
      </c>
      <c r="D140" s="159">
        <f>'CRI-M'!P138</f>
        <v>0</v>
      </c>
    </row>
    <row r="141" spans="1:4">
      <c r="A141">
        <v>9600</v>
      </c>
      <c r="B141" t="s">
        <v>669</v>
      </c>
      <c r="D141" s="159">
        <f>'CRI-M'!P139</f>
        <v>0</v>
      </c>
    </row>
    <row r="142" spans="1:4">
      <c r="A142">
        <v>9700</v>
      </c>
      <c r="B142" t="s">
        <v>670</v>
      </c>
      <c r="D142" s="159">
        <f>'CRI-M'!P140</f>
        <v>0</v>
      </c>
    </row>
    <row r="143" spans="1:4">
      <c r="A143">
        <v>9701</v>
      </c>
      <c r="B143" t="s">
        <v>670</v>
      </c>
      <c r="C143">
        <v>17</v>
      </c>
      <c r="D143" s="159">
        <f>'CRI-M'!P141</f>
        <v>0</v>
      </c>
    </row>
    <row r="144" spans="1:4">
      <c r="A144">
        <v>0</v>
      </c>
      <c r="B144" t="s">
        <v>470</v>
      </c>
      <c r="D144" s="159">
        <f>'CRI-M'!P142</f>
        <v>0</v>
      </c>
    </row>
    <row r="145" spans="1:4">
      <c r="A145">
        <v>100</v>
      </c>
      <c r="B145" t="s">
        <v>671</v>
      </c>
      <c r="D145" s="159">
        <f>'CRI-M'!P143</f>
        <v>0</v>
      </c>
    </row>
    <row r="146" spans="1:4">
      <c r="A146">
        <v>200</v>
      </c>
      <c r="B146" t="s">
        <v>672</v>
      </c>
      <c r="D146" s="159">
        <f>'CRI-M'!P144</f>
        <v>0</v>
      </c>
    </row>
    <row r="147" spans="1:4">
      <c r="A147">
        <v>300</v>
      </c>
      <c r="B147" t="s">
        <v>673</v>
      </c>
      <c r="D147" s="159">
        <f>'CRI-M'!P145</f>
        <v>0</v>
      </c>
    </row>
    <row r="148" spans="1:4">
      <c r="A148">
        <v>301</v>
      </c>
      <c r="B148" t="s">
        <v>673</v>
      </c>
      <c r="C148">
        <v>12</v>
      </c>
      <c r="D148" s="159">
        <f>'CRI-M'!P146</f>
        <v>0</v>
      </c>
    </row>
    <row r="149" spans="1:4">
      <c r="A149" t="s">
        <v>547</v>
      </c>
      <c r="D149" s="159">
        <f>'CRI-M'!P147</f>
        <v>165524048</v>
      </c>
    </row>
    <row r="150" spans="1:4">
      <c r="A150">
        <v>1000</v>
      </c>
      <c r="B150" t="s">
        <v>42</v>
      </c>
      <c r="D150" s="159">
        <f>'COG-M'!P2</f>
        <v>73367754</v>
      </c>
    </row>
    <row r="151" spans="1:4">
      <c r="A151">
        <v>1100</v>
      </c>
      <c r="B151" t="s">
        <v>43</v>
      </c>
      <c r="D151" s="159">
        <f>'COG-M'!P3</f>
        <v>51979440</v>
      </c>
    </row>
    <row r="152" spans="1:4">
      <c r="A152">
        <v>111</v>
      </c>
      <c r="B152" t="s">
        <v>1208</v>
      </c>
      <c r="C152">
        <v>11</v>
      </c>
      <c r="D152" s="159">
        <f>'COG-M'!P4</f>
        <v>3069648</v>
      </c>
    </row>
    <row r="153" spans="1:4">
      <c r="C153">
        <v>12</v>
      </c>
      <c r="D153" s="159">
        <f>'COG-M'!P5</f>
        <v>0</v>
      </c>
    </row>
    <row r="154" spans="1:4">
      <c r="C154">
        <v>13</v>
      </c>
      <c r="D154" s="159">
        <f>'COG-M'!P6</f>
        <v>0</v>
      </c>
    </row>
    <row r="155" spans="1:4">
      <c r="C155">
        <v>14</v>
      </c>
      <c r="D155" s="159">
        <f>'COG-M'!P7</f>
        <v>0</v>
      </c>
    </row>
    <row r="156" spans="1:4">
      <c r="C156">
        <v>15</v>
      </c>
      <c r="D156" s="159">
        <f>'COG-M'!P8</f>
        <v>0</v>
      </c>
    </row>
    <row r="157" spans="1:4">
      <c r="C157">
        <v>16</v>
      </c>
      <c r="D157" s="159">
        <f>'COG-M'!P9</f>
        <v>0</v>
      </c>
    </row>
    <row r="158" spans="1:4">
      <c r="C158">
        <v>17</v>
      </c>
      <c r="D158" s="159">
        <f>'COG-M'!P10</f>
        <v>0</v>
      </c>
    </row>
    <row r="159" spans="1:4">
      <c r="C159">
        <v>25</v>
      </c>
      <c r="D159" s="159">
        <f>'COG-M'!P11</f>
        <v>0</v>
      </c>
    </row>
    <row r="160" spans="1:4">
      <c r="C160">
        <v>26</v>
      </c>
      <c r="D160" s="159">
        <f>'COG-M'!P12</f>
        <v>0</v>
      </c>
    </row>
    <row r="161" spans="1:4">
      <c r="C161">
        <v>27</v>
      </c>
      <c r="D161" s="159">
        <f>'COG-M'!P13</f>
        <v>0</v>
      </c>
    </row>
    <row r="162" spans="1:4">
      <c r="A162">
        <v>112</v>
      </c>
      <c r="B162" t="s">
        <v>45</v>
      </c>
      <c r="D162" s="159">
        <f>'COG-M'!P14</f>
        <v>0</v>
      </c>
    </row>
    <row r="163" spans="1:4">
      <c r="A163">
        <v>113</v>
      </c>
      <c r="B163" t="s">
        <v>46</v>
      </c>
      <c r="C163">
        <v>11</v>
      </c>
      <c r="D163" s="159">
        <f>'COG-M'!P15</f>
        <v>28549968</v>
      </c>
    </row>
    <row r="164" spans="1:4">
      <c r="C164">
        <v>12</v>
      </c>
      <c r="D164" s="159">
        <f>'COG-M'!P16</f>
        <v>0</v>
      </c>
    </row>
    <row r="165" spans="1:4">
      <c r="C165">
        <v>13</v>
      </c>
      <c r="D165" s="159">
        <f>'COG-M'!P17</f>
        <v>0</v>
      </c>
    </row>
    <row r="166" spans="1:4">
      <c r="C166">
        <v>14</v>
      </c>
      <c r="D166" s="159">
        <f>'COG-M'!P18</f>
        <v>0</v>
      </c>
    </row>
    <row r="167" spans="1:4">
      <c r="C167">
        <v>15</v>
      </c>
      <c r="D167" s="159">
        <f>'COG-M'!P19</f>
        <v>20359824</v>
      </c>
    </row>
    <row r="168" spans="1:4">
      <c r="C168">
        <v>16</v>
      </c>
      <c r="D168" s="159">
        <f>'COG-M'!P20</f>
        <v>0</v>
      </c>
    </row>
    <row r="169" spans="1:4">
      <c r="C169">
        <v>17</v>
      </c>
      <c r="D169" s="159">
        <f>'COG-M'!P21</f>
        <v>0</v>
      </c>
    </row>
    <row r="170" spans="1:4">
      <c r="C170">
        <v>25</v>
      </c>
      <c r="D170" s="159">
        <f>'COG-M'!P22</f>
        <v>0</v>
      </c>
    </row>
    <row r="171" spans="1:4">
      <c r="C171">
        <v>26</v>
      </c>
      <c r="D171" s="159">
        <f>'COG-M'!P23</f>
        <v>0</v>
      </c>
    </row>
    <row r="172" spans="1:4">
      <c r="C172">
        <v>27</v>
      </c>
      <c r="D172" s="159">
        <f>'COG-M'!P24</f>
        <v>0</v>
      </c>
    </row>
    <row r="173" spans="1:4">
      <c r="A173">
        <v>114</v>
      </c>
      <c r="B173" t="s">
        <v>47</v>
      </c>
      <c r="C173">
        <v>11</v>
      </c>
      <c r="D173" s="159">
        <f>'COG-M'!P25</f>
        <v>0</v>
      </c>
    </row>
    <row r="174" spans="1:4">
      <c r="C174">
        <v>12</v>
      </c>
      <c r="D174" s="159">
        <f>'COG-M'!P26</f>
        <v>0</v>
      </c>
    </row>
    <row r="175" spans="1:4">
      <c r="C175">
        <v>13</v>
      </c>
      <c r="D175" s="159">
        <f>'COG-M'!P27</f>
        <v>0</v>
      </c>
    </row>
    <row r="176" spans="1:4">
      <c r="C176">
        <v>14</v>
      </c>
      <c r="D176" s="159">
        <f>'COG-M'!P28</f>
        <v>0</v>
      </c>
    </row>
    <row r="177" spans="1:4">
      <c r="C177">
        <v>15</v>
      </c>
      <c r="D177" s="159">
        <f>'COG-M'!P29</f>
        <v>0</v>
      </c>
    </row>
    <row r="178" spans="1:4">
      <c r="C178">
        <v>16</v>
      </c>
      <c r="D178" s="159">
        <f>'COG-M'!P30</f>
        <v>0</v>
      </c>
    </row>
    <row r="179" spans="1:4">
      <c r="C179">
        <v>17</v>
      </c>
      <c r="D179" s="159">
        <f>'COG-M'!P31</f>
        <v>0</v>
      </c>
    </row>
    <row r="180" spans="1:4">
      <c r="C180">
        <v>25</v>
      </c>
      <c r="D180" s="159">
        <f>'COG-M'!P32</f>
        <v>0</v>
      </c>
    </row>
    <row r="181" spans="1:4">
      <c r="C181">
        <v>26</v>
      </c>
      <c r="D181" s="159">
        <f>'COG-M'!P33</f>
        <v>0</v>
      </c>
    </row>
    <row r="182" spans="1:4">
      <c r="C182">
        <v>27</v>
      </c>
      <c r="D182" s="159">
        <f>'COG-M'!P34</f>
        <v>0</v>
      </c>
    </row>
    <row r="183" spans="1:4">
      <c r="A183">
        <v>1200</v>
      </c>
      <c r="B183" t="s">
        <v>48</v>
      </c>
      <c r="D183" s="159">
        <f>'COG-M'!P35</f>
        <v>8819964</v>
      </c>
    </row>
    <row r="184" spans="1:4">
      <c r="A184">
        <v>121</v>
      </c>
      <c r="B184" t="s">
        <v>49</v>
      </c>
      <c r="C184">
        <v>11</v>
      </c>
      <c r="D184" s="159">
        <f>'COG-M'!P36</f>
        <v>0</v>
      </c>
    </row>
    <row r="185" spans="1:4">
      <c r="C185">
        <v>12</v>
      </c>
      <c r="D185" s="159">
        <f>'COG-M'!P37</f>
        <v>0</v>
      </c>
    </row>
    <row r="186" spans="1:4">
      <c r="C186">
        <v>13</v>
      </c>
      <c r="D186" s="159">
        <f>'COG-M'!P38</f>
        <v>0</v>
      </c>
    </row>
    <row r="187" spans="1:4">
      <c r="C187">
        <v>14</v>
      </c>
      <c r="D187" s="159">
        <f>'COG-M'!P39</f>
        <v>0</v>
      </c>
    </row>
    <row r="188" spans="1:4">
      <c r="C188">
        <v>15</v>
      </c>
      <c r="D188" s="159">
        <f>'COG-M'!P40</f>
        <v>0</v>
      </c>
    </row>
    <row r="189" spans="1:4">
      <c r="C189">
        <v>16</v>
      </c>
      <c r="D189" s="159">
        <f>'COG-M'!P41</f>
        <v>0</v>
      </c>
    </row>
    <row r="190" spans="1:4">
      <c r="C190">
        <v>17</v>
      </c>
      <c r="D190" s="159">
        <f>'COG-M'!P42</f>
        <v>0</v>
      </c>
    </row>
    <row r="191" spans="1:4">
      <c r="C191">
        <v>25</v>
      </c>
      <c r="D191" s="159">
        <f>'COG-M'!P43</f>
        <v>0</v>
      </c>
    </row>
    <row r="192" spans="1:4">
      <c r="C192">
        <v>26</v>
      </c>
      <c r="D192" s="159">
        <f>'COG-M'!P44</f>
        <v>0</v>
      </c>
    </row>
    <row r="193" spans="1:4">
      <c r="C193">
        <v>27</v>
      </c>
      <c r="D193" s="159">
        <f>'COG-M'!P45</f>
        <v>0</v>
      </c>
    </row>
    <row r="194" spans="1:4">
      <c r="A194">
        <v>122</v>
      </c>
      <c r="B194" t="s">
        <v>50</v>
      </c>
      <c r="C194">
        <v>11</v>
      </c>
      <c r="D194" s="159">
        <f>'COG-M'!P46</f>
        <v>0</v>
      </c>
    </row>
    <row r="195" spans="1:4">
      <c r="C195">
        <v>12</v>
      </c>
      <c r="D195" s="159">
        <f>'COG-M'!P47</f>
        <v>0</v>
      </c>
    </row>
    <row r="196" spans="1:4">
      <c r="C196">
        <v>13</v>
      </c>
      <c r="D196" s="159">
        <f>'COG-M'!P48</f>
        <v>0</v>
      </c>
    </row>
    <row r="197" spans="1:4">
      <c r="C197">
        <v>14</v>
      </c>
      <c r="D197" s="159">
        <f>'COG-M'!P49</f>
        <v>0</v>
      </c>
    </row>
    <row r="198" spans="1:4">
      <c r="C198">
        <v>15</v>
      </c>
      <c r="D198" s="159">
        <f>'COG-M'!P50</f>
        <v>8819964</v>
      </c>
    </row>
    <row r="199" spans="1:4">
      <c r="C199">
        <v>16</v>
      </c>
      <c r="D199" s="159">
        <f>'COG-M'!P51</f>
        <v>0</v>
      </c>
    </row>
    <row r="200" spans="1:4">
      <c r="C200">
        <v>17</v>
      </c>
      <c r="D200" s="159">
        <f>'COG-M'!P52</f>
        <v>0</v>
      </c>
    </row>
    <row r="201" spans="1:4">
      <c r="C201">
        <v>25</v>
      </c>
      <c r="D201" s="159">
        <f>'COG-M'!P53</f>
        <v>0</v>
      </c>
    </row>
    <row r="202" spans="1:4">
      <c r="C202">
        <v>26</v>
      </c>
      <c r="D202" s="159">
        <f>'COG-M'!P54</f>
        <v>0</v>
      </c>
    </row>
    <row r="203" spans="1:4">
      <c r="C203">
        <v>27</v>
      </c>
      <c r="D203" s="159">
        <f>'COG-M'!P55</f>
        <v>0</v>
      </c>
    </row>
    <row r="204" spans="1:4">
      <c r="A204">
        <v>123</v>
      </c>
      <c r="B204" t="s">
        <v>51</v>
      </c>
      <c r="C204">
        <v>11</v>
      </c>
      <c r="D204" s="159">
        <f>'COG-M'!P56</f>
        <v>0</v>
      </c>
    </row>
    <row r="205" spans="1:4">
      <c r="C205">
        <v>12</v>
      </c>
      <c r="D205" s="159">
        <f>'COG-M'!P57</f>
        <v>0</v>
      </c>
    </row>
    <row r="206" spans="1:4">
      <c r="C206">
        <v>13</v>
      </c>
      <c r="D206" s="159">
        <f>'COG-M'!P58</f>
        <v>0</v>
      </c>
    </row>
    <row r="207" spans="1:4">
      <c r="C207">
        <v>14</v>
      </c>
      <c r="D207" s="159">
        <f>'COG-M'!P59</f>
        <v>0</v>
      </c>
    </row>
    <row r="208" spans="1:4">
      <c r="C208">
        <v>15</v>
      </c>
      <c r="D208" s="159">
        <f>'COG-M'!P60</f>
        <v>0</v>
      </c>
    </row>
    <row r="209" spans="1:4">
      <c r="C209">
        <v>16</v>
      </c>
      <c r="D209" s="159">
        <f>'COG-M'!P61</f>
        <v>0</v>
      </c>
    </row>
    <row r="210" spans="1:4">
      <c r="C210">
        <v>17</v>
      </c>
      <c r="D210" s="159">
        <f>'COG-M'!P62</f>
        <v>0</v>
      </c>
    </row>
    <row r="211" spans="1:4">
      <c r="C211">
        <v>25</v>
      </c>
      <c r="D211" s="159">
        <f>'COG-M'!P63</f>
        <v>0</v>
      </c>
    </row>
    <row r="212" spans="1:4">
      <c r="C212">
        <v>26</v>
      </c>
      <c r="D212" s="159">
        <f>'COG-M'!P64</f>
        <v>0</v>
      </c>
    </row>
    <row r="213" spans="1:4">
      <c r="C213">
        <v>27</v>
      </c>
      <c r="D213" s="159">
        <f>'COG-M'!P65</f>
        <v>0</v>
      </c>
    </row>
    <row r="214" spans="1:4">
      <c r="A214">
        <v>124</v>
      </c>
      <c r="B214" t="s">
        <v>52</v>
      </c>
      <c r="D214" s="159">
        <f>'COG-M'!P66</f>
        <v>0</v>
      </c>
    </row>
    <row r="215" spans="1:4">
      <c r="A215">
        <v>1300</v>
      </c>
      <c r="B215" t="s">
        <v>53</v>
      </c>
      <c r="D215" s="159">
        <f>'COG-M'!P67</f>
        <v>10583357</v>
      </c>
    </row>
    <row r="216" spans="1:4">
      <c r="A216">
        <v>131</v>
      </c>
      <c r="B216" t="s">
        <v>54</v>
      </c>
      <c r="C216">
        <v>11</v>
      </c>
      <c r="D216" s="159">
        <f>'COG-M'!P68</f>
        <v>0</v>
      </c>
    </row>
    <row r="217" spans="1:4">
      <c r="C217">
        <v>12</v>
      </c>
      <c r="D217" s="159">
        <f>'COG-M'!P69</f>
        <v>0</v>
      </c>
    </row>
    <row r="218" spans="1:4">
      <c r="C218">
        <v>13</v>
      </c>
      <c r="D218" s="159">
        <f>'COG-M'!P70</f>
        <v>0</v>
      </c>
    </row>
    <row r="219" spans="1:4">
      <c r="C219">
        <v>14</v>
      </c>
      <c r="D219" s="159">
        <f>'COG-M'!P71</f>
        <v>0</v>
      </c>
    </row>
    <row r="220" spans="1:4">
      <c r="C220">
        <v>15</v>
      </c>
      <c r="D220" s="159">
        <f>'COG-M'!P72</f>
        <v>0</v>
      </c>
    </row>
    <row r="221" spans="1:4">
      <c r="C221">
        <v>16</v>
      </c>
      <c r="D221" s="159">
        <f>'COG-M'!P73</f>
        <v>0</v>
      </c>
    </row>
    <row r="222" spans="1:4">
      <c r="C222">
        <v>17</v>
      </c>
      <c r="D222" s="159">
        <f>'COG-M'!P74</f>
        <v>0</v>
      </c>
    </row>
    <row r="223" spans="1:4">
      <c r="C223">
        <v>25</v>
      </c>
      <c r="D223" s="159">
        <f>'COG-M'!P75</f>
        <v>0</v>
      </c>
    </row>
    <row r="224" spans="1:4">
      <c r="C224">
        <v>26</v>
      </c>
      <c r="D224" s="159">
        <f>'COG-M'!P76</f>
        <v>0</v>
      </c>
    </row>
    <row r="225" spans="1:4">
      <c r="C225">
        <v>27</v>
      </c>
      <c r="D225" s="159">
        <f>'COG-M'!P77</f>
        <v>0</v>
      </c>
    </row>
    <row r="226" spans="1:4">
      <c r="A226">
        <v>132</v>
      </c>
      <c r="B226" t="s">
        <v>55</v>
      </c>
      <c r="C226">
        <v>11</v>
      </c>
      <c r="D226" s="159">
        <f>'COG-M'!P78</f>
        <v>0</v>
      </c>
    </row>
    <row r="227" spans="1:4">
      <c r="C227">
        <v>12</v>
      </c>
      <c r="D227" s="159">
        <f>'COG-M'!P79</f>
        <v>0</v>
      </c>
    </row>
    <row r="228" spans="1:4">
      <c r="C228">
        <v>13</v>
      </c>
      <c r="D228" s="159">
        <f>'COG-M'!P80</f>
        <v>0</v>
      </c>
    </row>
    <row r="229" spans="1:4">
      <c r="C229">
        <v>14</v>
      </c>
      <c r="D229" s="159">
        <f>'COG-M'!P81</f>
        <v>0</v>
      </c>
    </row>
    <row r="230" spans="1:4">
      <c r="C230">
        <v>15</v>
      </c>
      <c r="D230" s="159">
        <f>'COG-M'!P82</f>
        <v>9169386</v>
      </c>
    </row>
    <row r="231" spans="1:4">
      <c r="C231">
        <v>16</v>
      </c>
      <c r="D231" s="159">
        <f>'COG-M'!P83</f>
        <v>0</v>
      </c>
    </row>
    <row r="232" spans="1:4">
      <c r="C232">
        <v>17</v>
      </c>
      <c r="D232" s="159">
        <f>'COG-M'!P84</f>
        <v>0</v>
      </c>
    </row>
    <row r="233" spans="1:4">
      <c r="C233">
        <v>25</v>
      </c>
      <c r="D233" s="159">
        <f>'COG-M'!P85</f>
        <v>0</v>
      </c>
    </row>
    <row r="234" spans="1:4">
      <c r="C234">
        <v>26</v>
      </c>
      <c r="D234" s="159">
        <f>'COG-M'!P86</f>
        <v>0</v>
      </c>
    </row>
    <row r="235" spans="1:4">
      <c r="C235">
        <v>27</v>
      </c>
      <c r="D235" s="159">
        <f>'COG-M'!P87</f>
        <v>0</v>
      </c>
    </row>
    <row r="236" spans="1:4">
      <c r="A236">
        <v>133</v>
      </c>
      <c r="B236" t="s">
        <v>56</v>
      </c>
      <c r="C236">
        <v>11</v>
      </c>
      <c r="D236" s="159">
        <f>'COG-M'!P88</f>
        <v>0</v>
      </c>
    </row>
    <row r="237" spans="1:4">
      <c r="C237">
        <v>12</v>
      </c>
      <c r="D237" s="159">
        <f>'COG-M'!P89</f>
        <v>0</v>
      </c>
    </row>
    <row r="238" spans="1:4">
      <c r="C238">
        <v>13</v>
      </c>
      <c r="D238" s="159">
        <f>'COG-M'!P90</f>
        <v>0</v>
      </c>
    </row>
    <row r="239" spans="1:4">
      <c r="C239">
        <v>14</v>
      </c>
      <c r="D239" s="159">
        <f>'COG-M'!P91</f>
        <v>0</v>
      </c>
    </row>
    <row r="240" spans="1:4">
      <c r="C240">
        <v>15</v>
      </c>
      <c r="D240" s="159">
        <f>'COG-M'!P92</f>
        <v>1413971</v>
      </c>
    </row>
    <row r="241" spans="1:4">
      <c r="C241">
        <v>16</v>
      </c>
      <c r="D241" s="159">
        <f>'COG-M'!P93</f>
        <v>0</v>
      </c>
    </row>
    <row r="242" spans="1:4">
      <c r="C242">
        <v>17</v>
      </c>
      <c r="D242" s="159">
        <f>'COG-M'!P94</f>
        <v>0</v>
      </c>
    </row>
    <row r="243" spans="1:4">
      <c r="C243">
        <v>25</v>
      </c>
      <c r="D243" s="159">
        <f>'COG-M'!P95</f>
        <v>0</v>
      </c>
    </row>
    <row r="244" spans="1:4">
      <c r="C244">
        <v>26</v>
      </c>
      <c r="D244" s="159">
        <f>'COG-M'!P96</f>
        <v>0</v>
      </c>
    </row>
    <row r="245" spans="1:4">
      <c r="C245">
        <v>27</v>
      </c>
      <c r="D245" s="159">
        <f>'COG-M'!P97</f>
        <v>0</v>
      </c>
    </row>
    <row r="246" spans="1:4">
      <c r="A246">
        <v>134</v>
      </c>
      <c r="B246" t="s">
        <v>57</v>
      </c>
      <c r="C246">
        <v>11</v>
      </c>
      <c r="D246" s="159">
        <f>'COG-M'!P98</f>
        <v>0</v>
      </c>
    </row>
    <row r="247" spans="1:4">
      <c r="C247">
        <v>12</v>
      </c>
      <c r="D247" s="159">
        <f>'COG-M'!P99</f>
        <v>0</v>
      </c>
    </row>
    <row r="248" spans="1:4">
      <c r="C248">
        <v>13</v>
      </c>
      <c r="D248" s="159">
        <f>'COG-M'!P100</f>
        <v>0</v>
      </c>
    </row>
    <row r="249" spans="1:4">
      <c r="C249">
        <v>14</v>
      </c>
      <c r="D249" s="159">
        <f>'COG-M'!P101</f>
        <v>0</v>
      </c>
    </row>
    <row r="250" spans="1:4">
      <c r="C250">
        <v>15</v>
      </c>
      <c r="D250" s="159">
        <f>'COG-M'!P102</f>
        <v>0</v>
      </c>
    </row>
    <row r="251" spans="1:4">
      <c r="C251">
        <v>16</v>
      </c>
      <c r="D251" s="159">
        <f>'COG-M'!P103</f>
        <v>0</v>
      </c>
    </row>
    <row r="252" spans="1:4">
      <c r="C252">
        <v>17</v>
      </c>
      <c r="D252" s="159">
        <f>'COG-M'!P104</f>
        <v>0</v>
      </c>
    </row>
    <row r="253" spans="1:4">
      <c r="C253">
        <v>25</v>
      </c>
      <c r="D253" s="159">
        <f>'COG-M'!P105</f>
        <v>0</v>
      </c>
    </row>
    <row r="254" spans="1:4">
      <c r="C254">
        <v>26</v>
      </c>
      <c r="D254" s="159">
        <f>'COG-M'!P106</f>
        <v>0</v>
      </c>
    </row>
    <row r="255" spans="1:4">
      <c r="C255">
        <v>27</v>
      </c>
      <c r="D255" s="159">
        <f>'COG-M'!P107</f>
        <v>0</v>
      </c>
    </row>
    <row r="256" spans="1:4">
      <c r="A256">
        <v>135</v>
      </c>
      <c r="B256" t="s">
        <v>58</v>
      </c>
      <c r="D256" s="159">
        <f>'COG-M'!P108</f>
        <v>0</v>
      </c>
    </row>
    <row r="257" spans="1:4">
      <c r="A257">
        <v>136</v>
      </c>
      <c r="B257" t="s">
        <v>59</v>
      </c>
      <c r="D257" s="159">
        <f>'COG-M'!P109</f>
        <v>0</v>
      </c>
    </row>
    <row r="258" spans="1:4">
      <c r="A258">
        <v>137</v>
      </c>
      <c r="B258" t="s">
        <v>60</v>
      </c>
      <c r="C258">
        <v>11</v>
      </c>
      <c r="D258" s="159">
        <f>'COG-M'!P110</f>
        <v>0</v>
      </c>
    </row>
    <row r="259" spans="1:4">
      <c r="C259">
        <v>12</v>
      </c>
      <c r="D259" s="159">
        <f>'COG-M'!P111</f>
        <v>0</v>
      </c>
    </row>
    <row r="260" spans="1:4">
      <c r="C260">
        <v>13</v>
      </c>
      <c r="D260" s="159">
        <f>'COG-M'!P112</f>
        <v>0</v>
      </c>
    </row>
    <row r="261" spans="1:4">
      <c r="C261">
        <v>14</v>
      </c>
      <c r="D261" s="159">
        <f>'COG-M'!P113</f>
        <v>0</v>
      </c>
    </row>
    <row r="262" spans="1:4">
      <c r="C262">
        <v>15</v>
      </c>
      <c r="D262" s="159">
        <f>'COG-M'!P114</f>
        <v>0</v>
      </c>
    </row>
    <row r="263" spans="1:4">
      <c r="C263">
        <v>16</v>
      </c>
      <c r="D263" s="159">
        <f>'COG-M'!P115</f>
        <v>0</v>
      </c>
    </row>
    <row r="264" spans="1:4">
      <c r="C264">
        <v>17</v>
      </c>
      <c r="D264" s="159">
        <f>'COG-M'!P116</f>
        <v>0</v>
      </c>
    </row>
    <row r="265" spans="1:4">
      <c r="C265">
        <v>25</v>
      </c>
      <c r="D265" s="159">
        <f>'COG-M'!P117</f>
        <v>0</v>
      </c>
    </row>
    <row r="266" spans="1:4">
      <c r="C266">
        <v>26</v>
      </c>
      <c r="D266" s="159">
        <f>'COG-M'!P118</f>
        <v>0</v>
      </c>
    </row>
    <row r="267" spans="1:4">
      <c r="C267">
        <v>27</v>
      </c>
      <c r="D267" s="159">
        <f>'COG-M'!P119</f>
        <v>0</v>
      </c>
    </row>
    <row r="268" spans="1:4">
      <c r="A268">
        <v>138</v>
      </c>
      <c r="B268" t="s">
        <v>61</v>
      </c>
      <c r="C268">
        <v>11</v>
      </c>
      <c r="D268" s="159">
        <f>'COG-M'!P120</f>
        <v>0</v>
      </c>
    </row>
    <row r="269" spans="1:4">
      <c r="C269">
        <v>12</v>
      </c>
      <c r="D269" s="159">
        <f>'COG-M'!P121</f>
        <v>0</v>
      </c>
    </row>
    <row r="270" spans="1:4">
      <c r="C270">
        <v>13</v>
      </c>
      <c r="D270" s="159">
        <f>'COG-M'!P122</f>
        <v>0</v>
      </c>
    </row>
    <row r="271" spans="1:4">
      <c r="C271">
        <v>14</v>
      </c>
      <c r="D271" s="159">
        <f>'COG-M'!P123</f>
        <v>0</v>
      </c>
    </row>
    <row r="272" spans="1:4">
      <c r="C272">
        <v>15</v>
      </c>
      <c r="D272" s="159">
        <f>'COG-M'!P124</f>
        <v>0</v>
      </c>
    </row>
    <row r="273" spans="1:4">
      <c r="C273">
        <v>16</v>
      </c>
      <c r="D273" s="159">
        <f>'COG-M'!P125</f>
        <v>0</v>
      </c>
    </row>
    <row r="274" spans="1:4">
      <c r="C274">
        <v>17</v>
      </c>
      <c r="D274" s="159">
        <f>'COG-M'!P126</f>
        <v>0</v>
      </c>
    </row>
    <row r="275" spans="1:4">
      <c r="C275">
        <v>25</v>
      </c>
      <c r="D275" s="159">
        <f>'COG-M'!P127</f>
        <v>0</v>
      </c>
    </row>
    <row r="276" spans="1:4">
      <c r="C276">
        <v>26</v>
      </c>
      <c r="D276" s="159">
        <f>'COG-M'!P128</f>
        <v>0</v>
      </c>
    </row>
    <row r="277" spans="1:4">
      <c r="C277">
        <v>27</v>
      </c>
      <c r="D277" s="159">
        <f>'COG-M'!P129</f>
        <v>0</v>
      </c>
    </row>
    <row r="278" spans="1:4">
      <c r="A278">
        <v>1400</v>
      </c>
      <c r="B278" t="s">
        <v>62</v>
      </c>
      <c r="D278" s="159">
        <f>'COG-M'!P130</f>
        <v>1894993</v>
      </c>
    </row>
    <row r="279" spans="1:4">
      <c r="A279">
        <v>141</v>
      </c>
      <c r="B279" t="s">
        <v>63</v>
      </c>
      <c r="C279">
        <v>11</v>
      </c>
      <c r="D279" s="159">
        <f>'COG-M'!P131</f>
        <v>0</v>
      </c>
    </row>
    <row r="280" spans="1:4">
      <c r="C280">
        <v>12</v>
      </c>
      <c r="D280" s="159">
        <f>'COG-M'!P132</f>
        <v>0</v>
      </c>
    </row>
    <row r="281" spans="1:4">
      <c r="C281">
        <v>13</v>
      </c>
      <c r="D281" s="159">
        <f>'COG-M'!P133</f>
        <v>0</v>
      </c>
    </row>
    <row r="282" spans="1:4">
      <c r="C282">
        <v>14</v>
      </c>
      <c r="D282" s="159">
        <f>'COG-M'!P134</f>
        <v>0</v>
      </c>
    </row>
    <row r="283" spans="1:4">
      <c r="C283">
        <v>15</v>
      </c>
      <c r="D283" s="159">
        <f>'COG-M'!P135</f>
        <v>1170000</v>
      </c>
    </row>
    <row r="284" spans="1:4">
      <c r="C284">
        <v>16</v>
      </c>
      <c r="D284" s="159">
        <f>'COG-M'!P136</f>
        <v>0</v>
      </c>
    </row>
    <row r="285" spans="1:4">
      <c r="C285">
        <v>17</v>
      </c>
      <c r="D285" s="159">
        <f>'COG-M'!P137</f>
        <v>0</v>
      </c>
    </row>
    <row r="286" spans="1:4">
      <c r="C286">
        <v>25</v>
      </c>
      <c r="D286" s="159">
        <f>'COG-M'!P138</f>
        <v>0</v>
      </c>
    </row>
    <row r="287" spans="1:4">
      <c r="C287">
        <v>26</v>
      </c>
      <c r="D287" s="159">
        <f>'COG-M'!P139</f>
        <v>0</v>
      </c>
    </row>
    <row r="288" spans="1:4">
      <c r="C288">
        <v>27</v>
      </c>
      <c r="D288" s="159">
        <f>'COG-M'!P140</f>
        <v>0</v>
      </c>
    </row>
    <row r="289" spans="1:4">
      <c r="A289">
        <v>142</v>
      </c>
      <c r="B289" t="s">
        <v>64</v>
      </c>
      <c r="C289">
        <v>11</v>
      </c>
      <c r="D289" s="159">
        <f>'COG-M'!P141</f>
        <v>0</v>
      </c>
    </row>
    <row r="290" spans="1:4">
      <c r="C290">
        <v>12</v>
      </c>
      <c r="D290" s="159">
        <f>'COG-M'!P142</f>
        <v>0</v>
      </c>
    </row>
    <row r="291" spans="1:4">
      <c r="C291">
        <v>13</v>
      </c>
      <c r="D291" s="159">
        <f>'COG-M'!P143</f>
        <v>0</v>
      </c>
    </row>
    <row r="292" spans="1:4">
      <c r="C292">
        <v>14</v>
      </c>
      <c r="D292" s="159">
        <f>'COG-M'!P144</f>
        <v>0</v>
      </c>
    </row>
    <row r="293" spans="1:4">
      <c r="C293">
        <v>15</v>
      </c>
      <c r="D293" s="159">
        <f>'COG-M'!P145</f>
        <v>0</v>
      </c>
    </row>
    <row r="294" spans="1:4">
      <c r="C294">
        <v>16</v>
      </c>
      <c r="D294" s="159">
        <f>'COG-M'!P146</f>
        <v>0</v>
      </c>
    </row>
    <row r="295" spans="1:4">
      <c r="C295">
        <v>17</v>
      </c>
      <c r="D295" s="159">
        <f>'COG-M'!P147</f>
        <v>0</v>
      </c>
    </row>
    <row r="296" spans="1:4">
      <c r="C296">
        <v>25</v>
      </c>
      <c r="D296" s="159">
        <f>'COG-M'!P148</f>
        <v>0</v>
      </c>
    </row>
    <row r="297" spans="1:4">
      <c r="C297">
        <v>26</v>
      </c>
      <c r="D297" s="159">
        <f>'COG-M'!P149</f>
        <v>0</v>
      </c>
    </row>
    <row r="298" spans="1:4">
      <c r="C298">
        <v>27</v>
      </c>
      <c r="D298" s="159">
        <f>'COG-M'!P150</f>
        <v>0</v>
      </c>
    </row>
    <row r="299" spans="1:4">
      <c r="A299">
        <v>143</v>
      </c>
      <c r="B299" t="s">
        <v>65</v>
      </c>
      <c r="C299">
        <v>11</v>
      </c>
      <c r="D299" s="159">
        <f>'COG-M'!P151</f>
        <v>0</v>
      </c>
    </row>
    <row r="300" spans="1:4">
      <c r="C300">
        <v>12</v>
      </c>
      <c r="D300" s="159">
        <f>'COG-M'!P152</f>
        <v>0</v>
      </c>
    </row>
    <row r="301" spans="1:4">
      <c r="C301">
        <v>13</v>
      </c>
      <c r="D301" s="159">
        <f>'COG-M'!P153</f>
        <v>0</v>
      </c>
    </row>
    <row r="302" spans="1:4">
      <c r="C302">
        <v>14</v>
      </c>
      <c r="D302" s="159">
        <f>'COG-M'!P154</f>
        <v>0</v>
      </c>
    </row>
    <row r="303" spans="1:4">
      <c r="C303">
        <v>15</v>
      </c>
      <c r="D303" s="159">
        <f>'COG-M'!P155</f>
        <v>600000</v>
      </c>
    </row>
    <row r="304" spans="1:4">
      <c r="C304">
        <v>16</v>
      </c>
      <c r="D304" s="159">
        <f>'COG-M'!P156</f>
        <v>0</v>
      </c>
    </row>
    <row r="305" spans="1:4">
      <c r="C305">
        <v>17</v>
      </c>
      <c r="D305" s="159">
        <f>'COG-M'!P157</f>
        <v>0</v>
      </c>
    </row>
    <row r="306" spans="1:4">
      <c r="C306">
        <v>25</v>
      </c>
      <c r="D306" s="159">
        <f>'COG-M'!P158</f>
        <v>0</v>
      </c>
    </row>
    <row r="307" spans="1:4">
      <c r="C307">
        <v>26</v>
      </c>
      <c r="D307" s="159">
        <f>'COG-M'!P159</f>
        <v>0</v>
      </c>
    </row>
    <row r="308" spans="1:4">
      <c r="C308">
        <v>27</v>
      </c>
      <c r="D308" s="159">
        <f>'COG-M'!P160</f>
        <v>0</v>
      </c>
    </row>
    <row r="309" spans="1:4">
      <c r="A309">
        <v>144</v>
      </c>
      <c r="B309" t="s">
        <v>66</v>
      </c>
      <c r="C309">
        <v>11</v>
      </c>
      <c r="D309" s="159">
        <f>'COG-M'!P161</f>
        <v>0</v>
      </c>
    </row>
    <row r="310" spans="1:4">
      <c r="C310">
        <v>12</v>
      </c>
      <c r="D310" s="159">
        <f>'COG-M'!P162</f>
        <v>0</v>
      </c>
    </row>
    <row r="311" spans="1:4">
      <c r="C311">
        <v>13</v>
      </c>
      <c r="D311" s="159">
        <f>'COG-M'!P163</f>
        <v>0</v>
      </c>
    </row>
    <row r="312" spans="1:4">
      <c r="C312">
        <v>14</v>
      </c>
      <c r="D312" s="159">
        <f>'COG-M'!P164</f>
        <v>0</v>
      </c>
    </row>
    <row r="313" spans="1:4">
      <c r="C313">
        <v>15</v>
      </c>
      <c r="D313" s="159">
        <f>'COG-M'!P165</f>
        <v>124993</v>
      </c>
    </row>
    <row r="314" spans="1:4">
      <c r="C314">
        <v>16</v>
      </c>
      <c r="D314" s="159">
        <f>'COG-M'!P166</f>
        <v>0</v>
      </c>
    </row>
    <row r="315" spans="1:4">
      <c r="C315">
        <v>17</v>
      </c>
      <c r="D315" s="159">
        <f>'COG-M'!P167</f>
        <v>0</v>
      </c>
    </row>
    <row r="316" spans="1:4">
      <c r="C316">
        <v>25</v>
      </c>
      <c r="D316" s="159">
        <f>'COG-M'!P168</f>
        <v>245007</v>
      </c>
    </row>
    <row r="317" spans="1:4">
      <c r="C317">
        <v>26</v>
      </c>
      <c r="D317" s="159">
        <f>'COG-M'!P169</f>
        <v>0</v>
      </c>
    </row>
    <row r="318" spans="1:4">
      <c r="C318">
        <v>27</v>
      </c>
      <c r="D318" s="159">
        <f>'COG-M'!P170</f>
        <v>0</v>
      </c>
    </row>
    <row r="319" spans="1:4">
      <c r="A319">
        <v>1500</v>
      </c>
      <c r="B319" t="s">
        <v>67</v>
      </c>
      <c r="D319" s="159">
        <f>'COG-M'!P171</f>
        <v>90000</v>
      </c>
    </row>
    <row r="320" spans="1:4">
      <c r="A320">
        <v>151</v>
      </c>
      <c r="B320" t="s">
        <v>68</v>
      </c>
      <c r="C320">
        <v>11</v>
      </c>
      <c r="D320" s="159">
        <f>'COG-M'!P172</f>
        <v>0</v>
      </c>
    </row>
    <row r="321" spans="1:4">
      <c r="C321">
        <v>12</v>
      </c>
      <c r="D321" s="159">
        <f>'COG-M'!P173</f>
        <v>0</v>
      </c>
    </row>
    <row r="322" spans="1:4">
      <c r="C322">
        <v>13</v>
      </c>
      <c r="D322" s="159">
        <f>'COG-M'!P174</f>
        <v>0</v>
      </c>
    </row>
    <row r="323" spans="1:4">
      <c r="C323">
        <v>14</v>
      </c>
      <c r="D323" s="159">
        <f>'COG-M'!P175</f>
        <v>0</v>
      </c>
    </row>
    <row r="324" spans="1:4">
      <c r="C324">
        <v>15</v>
      </c>
      <c r="D324" s="159">
        <f>'COG-M'!P176</f>
        <v>0</v>
      </c>
    </row>
    <row r="325" spans="1:4">
      <c r="C325">
        <v>16</v>
      </c>
      <c r="D325" s="159">
        <f>'COG-M'!P177</f>
        <v>0</v>
      </c>
    </row>
    <row r="326" spans="1:4">
      <c r="C326">
        <v>17</v>
      </c>
      <c r="D326" s="159">
        <f>'COG-M'!P178</f>
        <v>0</v>
      </c>
    </row>
    <row r="327" spans="1:4">
      <c r="C327">
        <v>25</v>
      </c>
      <c r="D327" s="159">
        <f>'COG-M'!P179</f>
        <v>0</v>
      </c>
    </row>
    <row r="328" spans="1:4">
      <c r="C328">
        <v>26</v>
      </c>
      <c r="D328" s="159">
        <f>'COG-M'!P180</f>
        <v>0</v>
      </c>
    </row>
    <row r="329" spans="1:4">
      <c r="C329">
        <v>27</v>
      </c>
      <c r="D329" s="159">
        <f>'COG-M'!P181</f>
        <v>0</v>
      </c>
    </row>
    <row r="330" spans="1:4">
      <c r="A330">
        <v>152</v>
      </c>
      <c r="B330" t="s">
        <v>69</v>
      </c>
      <c r="C330">
        <v>11</v>
      </c>
      <c r="D330" s="159">
        <f>'COG-M'!P182</f>
        <v>0</v>
      </c>
    </row>
    <row r="331" spans="1:4">
      <c r="C331">
        <v>12</v>
      </c>
      <c r="D331" s="159">
        <f>'COG-M'!P183</f>
        <v>0</v>
      </c>
    </row>
    <row r="332" spans="1:4">
      <c r="C332">
        <v>13</v>
      </c>
      <c r="D332" s="159">
        <f>'COG-M'!P184</f>
        <v>0</v>
      </c>
    </row>
    <row r="333" spans="1:4">
      <c r="C333">
        <v>14</v>
      </c>
      <c r="D333" s="159">
        <f>'COG-M'!P185</f>
        <v>0</v>
      </c>
    </row>
    <row r="334" spans="1:4">
      <c r="C334">
        <v>15</v>
      </c>
      <c r="D334" s="159">
        <f>'COG-M'!P186</f>
        <v>30000</v>
      </c>
    </row>
    <row r="335" spans="1:4">
      <c r="C335">
        <v>16</v>
      </c>
      <c r="D335" s="159">
        <f>'COG-M'!P187</f>
        <v>0</v>
      </c>
    </row>
    <row r="336" spans="1:4">
      <c r="C336">
        <v>17</v>
      </c>
      <c r="D336" s="159">
        <f>'COG-M'!P188</f>
        <v>0</v>
      </c>
    </row>
    <row r="337" spans="1:4">
      <c r="C337">
        <v>25</v>
      </c>
      <c r="D337" s="159">
        <f>'COG-M'!P189</f>
        <v>60000</v>
      </c>
    </row>
    <row r="338" spans="1:4">
      <c r="C338">
        <v>26</v>
      </c>
      <c r="D338" s="159">
        <f>'COG-M'!P190</f>
        <v>0</v>
      </c>
    </row>
    <row r="339" spans="1:4">
      <c r="C339">
        <v>27</v>
      </c>
      <c r="D339" s="159">
        <f>'COG-M'!P191</f>
        <v>0</v>
      </c>
    </row>
    <row r="340" spans="1:4">
      <c r="A340">
        <v>153</v>
      </c>
      <c r="B340" t="s">
        <v>70</v>
      </c>
      <c r="C340">
        <v>11</v>
      </c>
      <c r="D340" s="159">
        <f>'COG-M'!P192</f>
        <v>0</v>
      </c>
    </row>
    <row r="341" spans="1:4">
      <c r="C341">
        <v>12</v>
      </c>
      <c r="D341" s="159">
        <f>'COG-M'!P193</f>
        <v>0</v>
      </c>
    </row>
    <row r="342" spans="1:4">
      <c r="C342">
        <v>13</v>
      </c>
      <c r="D342" s="159">
        <f>'COG-M'!P194</f>
        <v>0</v>
      </c>
    </row>
    <row r="343" spans="1:4">
      <c r="C343">
        <v>14</v>
      </c>
      <c r="D343" s="159">
        <f>'COG-M'!P195</f>
        <v>0</v>
      </c>
    </row>
    <row r="344" spans="1:4">
      <c r="C344">
        <v>15</v>
      </c>
      <c r="D344" s="159">
        <f>'COG-M'!P196</f>
        <v>0</v>
      </c>
    </row>
    <row r="345" spans="1:4">
      <c r="C345">
        <v>16</v>
      </c>
      <c r="D345" s="159">
        <f>'COG-M'!P197</f>
        <v>0</v>
      </c>
    </row>
    <row r="346" spans="1:4">
      <c r="C346">
        <v>17</v>
      </c>
      <c r="D346" s="159">
        <f>'COG-M'!P198</f>
        <v>0</v>
      </c>
    </row>
    <row r="347" spans="1:4">
      <c r="C347">
        <v>25</v>
      </c>
      <c r="D347" s="159">
        <f>'COG-M'!P199</f>
        <v>0</v>
      </c>
    </row>
    <row r="348" spans="1:4">
      <c r="C348">
        <v>26</v>
      </c>
      <c r="D348" s="159">
        <f>'COG-M'!P200</f>
        <v>0</v>
      </c>
    </row>
    <row r="349" spans="1:4">
      <c r="C349">
        <v>27</v>
      </c>
      <c r="D349" s="159">
        <f>'COG-M'!P201</f>
        <v>0</v>
      </c>
    </row>
    <row r="350" spans="1:4">
      <c r="A350">
        <v>154</v>
      </c>
      <c r="B350" t="s">
        <v>71</v>
      </c>
      <c r="C350">
        <v>11</v>
      </c>
      <c r="D350" s="159">
        <f>'COG-M'!P202</f>
        <v>0</v>
      </c>
    </row>
    <row r="351" spans="1:4">
      <c r="C351">
        <v>12</v>
      </c>
      <c r="D351" s="159">
        <f>'COG-M'!P203</f>
        <v>0</v>
      </c>
    </row>
    <row r="352" spans="1:4">
      <c r="C352">
        <v>13</v>
      </c>
      <c r="D352" s="159">
        <f>'COG-M'!P204</f>
        <v>0</v>
      </c>
    </row>
    <row r="353" spans="1:4">
      <c r="C353">
        <v>14</v>
      </c>
      <c r="D353" s="159">
        <f>'COG-M'!P205</f>
        <v>0</v>
      </c>
    </row>
    <row r="354" spans="1:4">
      <c r="C354">
        <v>15</v>
      </c>
      <c r="D354" s="159">
        <f>'COG-M'!P206</f>
        <v>0</v>
      </c>
    </row>
    <row r="355" spans="1:4">
      <c r="C355">
        <v>16</v>
      </c>
      <c r="D355" s="159">
        <f>'COG-M'!P207</f>
        <v>0</v>
      </c>
    </row>
    <row r="356" spans="1:4">
      <c r="C356">
        <v>17</v>
      </c>
      <c r="D356" s="159">
        <f>'COG-M'!P208</f>
        <v>0</v>
      </c>
    </row>
    <row r="357" spans="1:4">
      <c r="C357">
        <v>25</v>
      </c>
      <c r="D357" s="159">
        <f>'COG-M'!P209</f>
        <v>0</v>
      </c>
    </row>
    <row r="358" spans="1:4">
      <c r="C358">
        <v>26</v>
      </c>
      <c r="D358" s="159">
        <f>'COG-M'!P210</f>
        <v>0</v>
      </c>
    </row>
    <row r="359" spans="1:4">
      <c r="C359">
        <v>27</v>
      </c>
      <c r="D359" s="159">
        <f>'COG-M'!P211</f>
        <v>0</v>
      </c>
    </row>
    <row r="360" spans="1:4">
      <c r="A360">
        <v>155</v>
      </c>
      <c r="B360" t="s">
        <v>72</v>
      </c>
      <c r="C360">
        <v>11</v>
      </c>
      <c r="D360" s="159">
        <f>'COG-M'!P212</f>
        <v>0</v>
      </c>
    </row>
    <row r="361" spans="1:4">
      <c r="C361">
        <v>12</v>
      </c>
      <c r="D361" s="159">
        <f>'COG-M'!P213</f>
        <v>0</v>
      </c>
    </row>
    <row r="362" spans="1:4">
      <c r="C362">
        <v>13</v>
      </c>
      <c r="D362" s="159">
        <f>'COG-M'!P214</f>
        <v>0</v>
      </c>
    </row>
    <row r="363" spans="1:4">
      <c r="C363">
        <v>14</v>
      </c>
      <c r="D363" s="159">
        <f>'COG-M'!P215</f>
        <v>0</v>
      </c>
    </row>
    <row r="364" spans="1:4">
      <c r="C364">
        <v>15</v>
      </c>
      <c r="D364" s="159">
        <f>'COG-M'!P216</f>
        <v>0</v>
      </c>
    </row>
    <row r="365" spans="1:4">
      <c r="C365">
        <v>16</v>
      </c>
      <c r="D365" s="159">
        <f>'COG-M'!P217</f>
        <v>0</v>
      </c>
    </row>
    <row r="366" spans="1:4">
      <c r="C366">
        <v>17</v>
      </c>
      <c r="D366" s="159">
        <f>'COG-M'!P218</f>
        <v>0</v>
      </c>
    </row>
    <row r="367" spans="1:4">
      <c r="C367">
        <v>25</v>
      </c>
      <c r="D367" s="159">
        <f>'COG-M'!P219</f>
        <v>0</v>
      </c>
    </row>
    <row r="368" spans="1:4">
      <c r="C368">
        <v>26</v>
      </c>
      <c r="D368" s="159">
        <f>'COG-M'!P220</f>
        <v>0</v>
      </c>
    </row>
    <row r="369" spans="1:4">
      <c r="C369">
        <v>27</v>
      </c>
      <c r="D369" s="159">
        <f>'COG-M'!P221</f>
        <v>0</v>
      </c>
    </row>
    <row r="370" spans="1:4">
      <c r="A370">
        <v>159</v>
      </c>
      <c r="B370" t="s">
        <v>73</v>
      </c>
      <c r="C370">
        <v>11</v>
      </c>
      <c r="D370" s="159">
        <f>'COG-M'!P222</f>
        <v>0</v>
      </c>
    </row>
    <row r="371" spans="1:4">
      <c r="C371">
        <v>12</v>
      </c>
      <c r="D371" s="159">
        <f>'COG-M'!P223</f>
        <v>0</v>
      </c>
    </row>
    <row r="372" spans="1:4">
      <c r="C372">
        <v>13</v>
      </c>
      <c r="D372" s="159">
        <f>'COG-M'!P224</f>
        <v>0</v>
      </c>
    </row>
    <row r="373" spans="1:4">
      <c r="C373">
        <v>14</v>
      </c>
      <c r="D373" s="159">
        <f>'COG-M'!P225</f>
        <v>0</v>
      </c>
    </row>
    <row r="374" spans="1:4">
      <c r="C374">
        <v>15</v>
      </c>
      <c r="D374" s="159">
        <f>'COG-M'!P226</f>
        <v>0</v>
      </c>
    </row>
    <row r="375" spans="1:4">
      <c r="C375">
        <v>16</v>
      </c>
      <c r="D375" s="159">
        <f>'COG-M'!P227</f>
        <v>0</v>
      </c>
    </row>
    <row r="376" spans="1:4">
      <c r="C376">
        <v>17</v>
      </c>
      <c r="D376" s="159">
        <f>'COG-M'!P228</f>
        <v>0</v>
      </c>
    </row>
    <row r="377" spans="1:4">
      <c r="C377">
        <v>25</v>
      </c>
      <c r="D377" s="159">
        <f>'COG-M'!P229</f>
        <v>432000</v>
      </c>
    </row>
    <row r="378" spans="1:4">
      <c r="C378">
        <v>26</v>
      </c>
      <c r="D378" s="159">
        <f>'COG-M'!P230</f>
        <v>0</v>
      </c>
    </row>
    <row r="379" spans="1:4">
      <c r="C379">
        <v>27</v>
      </c>
      <c r="D379" s="159">
        <f>'COG-M'!P231</f>
        <v>0</v>
      </c>
    </row>
    <row r="380" spans="1:4">
      <c r="A380">
        <v>1600</v>
      </c>
      <c r="B380" t="s">
        <v>74</v>
      </c>
      <c r="D380" s="159">
        <f>'COG-M'!P232</f>
        <v>0</v>
      </c>
    </row>
    <row r="381" spans="1:4">
      <c r="A381">
        <v>161</v>
      </c>
      <c r="B381" t="s">
        <v>75</v>
      </c>
      <c r="C381">
        <v>11</v>
      </c>
      <c r="D381" s="159">
        <f>'COG-M'!P233</f>
        <v>0</v>
      </c>
    </row>
    <row r="382" spans="1:4">
      <c r="C382">
        <v>12</v>
      </c>
      <c r="D382" s="159">
        <f>'COG-M'!P234</f>
        <v>0</v>
      </c>
    </row>
    <row r="383" spans="1:4">
      <c r="C383">
        <v>13</v>
      </c>
      <c r="D383" s="159">
        <f>'COG-M'!P235</f>
        <v>0</v>
      </c>
    </row>
    <row r="384" spans="1:4">
      <c r="C384">
        <v>14</v>
      </c>
      <c r="D384" s="159">
        <f>'COG-M'!P236</f>
        <v>0</v>
      </c>
    </row>
    <row r="385" spans="1:4">
      <c r="C385">
        <v>15</v>
      </c>
      <c r="D385" s="159">
        <f>'COG-M'!P237</f>
        <v>0</v>
      </c>
    </row>
    <row r="386" spans="1:4">
      <c r="C386">
        <v>16</v>
      </c>
      <c r="D386" s="159">
        <f>'COG-M'!P238</f>
        <v>0</v>
      </c>
    </row>
    <row r="387" spans="1:4">
      <c r="C387">
        <v>17</v>
      </c>
      <c r="D387" s="159">
        <f>'COG-M'!P239</f>
        <v>0</v>
      </c>
    </row>
    <row r="388" spans="1:4">
      <c r="C388">
        <v>25</v>
      </c>
      <c r="D388" s="159">
        <f>'COG-M'!P240</f>
        <v>0</v>
      </c>
    </row>
    <row r="389" spans="1:4">
      <c r="C389">
        <v>26</v>
      </c>
      <c r="D389" s="159">
        <f>'COG-M'!P241</f>
        <v>0</v>
      </c>
    </row>
    <row r="390" spans="1:4">
      <c r="C390">
        <v>27</v>
      </c>
      <c r="D390" s="159">
        <f>'COG-M'!P242</f>
        <v>0</v>
      </c>
    </row>
    <row r="391" spans="1:4">
      <c r="A391">
        <v>1700</v>
      </c>
      <c r="B391" t="s">
        <v>76</v>
      </c>
      <c r="D391" s="159">
        <f>'COG-M'!P243</f>
        <v>0</v>
      </c>
    </row>
    <row r="392" spans="1:4">
      <c r="A392">
        <v>171</v>
      </c>
      <c r="B392" t="s">
        <v>77</v>
      </c>
      <c r="C392">
        <v>11</v>
      </c>
      <c r="D392" s="159">
        <f>'COG-M'!P244</f>
        <v>0</v>
      </c>
    </row>
    <row r="393" spans="1:4">
      <c r="C393">
        <v>12</v>
      </c>
      <c r="D393" s="159">
        <f>'COG-M'!P245</f>
        <v>0</v>
      </c>
    </row>
    <row r="394" spans="1:4">
      <c r="C394">
        <v>13</v>
      </c>
      <c r="D394" s="159">
        <f>'COG-M'!P246</f>
        <v>0</v>
      </c>
    </row>
    <row r="395" spans="1:4">
      <c r="C395">
        <v>14</v>
      </c>
      <c r="D395" s="159">
        <f>'COG-M'!P247</f>
        <v>0</v>
      </c>
    </row>
    <row r="396" spans="1:4">
      <c r="C396">
        <v>15</v>
      </c>
      <c r="D396" s="159">
        <f>'COG-M'!P248</f>
        <v>0</v>
      </c>
    </row>
    <row r="397" spans="1:4">
      <c r="C397">
        <v>16</v>
      </c>
      <c r="D397" s="159">
        <f>'COG-M'!P249</f>
        <v>0</v>
      </c>
    </row>
    <row r="398" spans="1:4">
      <c r="C398">
        <v>17</v>
      </c>
      <c r="D398" s="159">
        <f>'COG-M'!P250</f>
        <v>0</v>
      </c>
    </row>
    <row r="399" spans="1:4">
      <c r="C399">
        <v>25</v>
      </c>
      <c r="D399" s="159">
        <f>'COG-M'!P251</f>
        <v>0</v>
      </c>
    </row>
    <row r="400" spans="1:4">
      <c r="C400">
        <v>26</v>
      </c>
      <c r="D400" s="159">
        <f>'COG-M'!P252</f>
        <v>0</v>
      </c>
    </row>
    <row r="401" spans="1:4">
      <c r="C401">
        <v>27</v>
      </c>
      <c r="D401" s="159">
        <f>'COG-M'!P253</f>
        <v>0</v>
      </c>
    </row>
    <row r="402" spans="1:4">
      <c r="A402">
        <v>172</v>
      </c>
      <c r="B402" t="s">
        <v>78</v>
      </c>
      <c r="C402">
        <v>11</v>
      </c>
      <c r="D402" s="159">
        <f>'COG-M'!P254</f>
        <v>0</v>
      </c>
    </row>
    <row r="403" spans="1:4">
      <c r="C403">
        <v>12</v>
      </c>
      <c r="D403" s="159">
        <f>'COG-M'!P255</f>
        <v>0</v>
      </c>
    </row>
    <row r="404" spans="1:4">
      <c r="C404">
        <v>13</v>
      </c>
      <c r="D404" s="159">
        <f>'COG-M'!P256</f>
        <v>0</v>
      </c>
    </row>
    <row r="405" spans="1:4">
      <c r="C405">
        <v>14</v>
      </c>
      <c r="D405" s="159">
        <f>'COG-M'!P257</f>
        <v>0</v>
      </c>
    </row>
    <row r="406" spans="1:4">
      <c r="C406">
        <v>15</v>
      </c>
      <c r="D406" s="159">
        <f>'COG-M'!P258</f>
        <v>0</v>
      </c>
    </row>
    <row r="407" spans="1:4">
      <c r="C407">
        <v>16</v>
      </c>
      <c r="D407" s="159">
        <f>'COG-M'!P259</f>
        <v>0</v>
      </c>
    </row>
    <row r="408" spans="1:4">
      <c r="C408">
        <v>17</v>
      </c>
      <c r="D408" s="159">
        <f>'COG-M'!P260</f>
        <v>0</v>
      </c>
    </row>
    <row r="409" spans="1:4">
      <c r="C409">
        <v>25</v>
      </c>
      <c r="D409" s="159">
        <f>'COG-M'!P261</f>
        <v>0</v>
      </c>
    </row>
    <row r="410" spans="1:4">
      <c r="C410">
        <v>26</v>
      </c>
      <c r="D410" s="159">
        <f>'COG-M'!P262</f>
        <v>0</v>
      </c>
    </row>
    <row r="411" spans="1:4">
      <c r="C411">
        <v>27</v>
      </c>
      <c r="D411" s="159">
        <f>'COG-M'!P263</f>
        <v>0</v>
      </c>
    </row>
    <row r="412" spans="1:4">
      <c r="A412">
        <v>2000</v>
      </c>
      <c r="B412" t="s">
        <v>79</v>
      </c>
      <c r="D412" s="159">
        <f>'COG-M'!P264</f>
        <v>15857500</v>
      </c>
    </row>
    <row r="413" spans="1:4">
      <c r="A413">
        <v>2100</v>
      </c>
      <c r="B413" t="s">
        <v>80</v>
      </c>
      <c r="D413" s="159">
        <f>'COG-M'!P265</f>
        <v>520000</v>
      </c>
    </row>
    <row r="414" spans="1:4">
      <c r="A414">
        <v>211</v>
      </c>
      <c r="B414" t="s">
        <v>81</v>
      </c>
      <c r="C414">
        <v>11</v>
      </c>
      <c r="D414" s="159">
        <f>'COG-M'!P266</f>
        <v>0</v>
      </c>
    </row>
    <row r="415" spans="1:4">
      <c r="C415">
        <v>12</v>
      </c>
      <c r="D415" s="159">
        <f>'COG-M'!P267</f>
        <v>0</v>
      </c>
    </row>
    <row r="416" spans="1:4">
      <c r="C416">
        <v>13</v>
      </c>
      <c r="D416" s="159">
        <f>'COG-M'!P268</f>
        <v>0</v>
      </c>
    </row>
    <row r="417" spans="1:4">
      <c r="C417">
        <v>14</v>
      </c>
      <c r="D417" s="159">
        <f>'COG-M'!P269</f>
        <v>0</v>
      </c>
    </row>
    <row r="418" spans="1:4">
      <c r="C418">
        <v>15</v>
      </c>
      <c r="D418" s="159">
        <f>'COG-M'!P270</f>
        <v>200000</v>
      </c>
    </row>
    <row r="419" spans="1:4">
      <c r="C419">
        <v>16</v>
      </c>
      <c r="D419" s="159">
        <f>'COG-M'!P271</f>
        <v>0</v>
      </c>
    </row>
    <row r="420" spans="1:4">
      <c r="C420">
        <v>17</v>
      </c>
      <c r="D420" s="159">
        <f>'COG-M'!P272</f>
        <v>0</v>
      </c>
    </row>
    <row r="421" spans="1:4">
      <c r="C421">
        <v>25</v>
      </c>
      <c r="D421" s="159">
        <f>'COG-M'!P273</f>
        <v>5000</v>
      </c>
    </row>
    <row r="422" spans="1:4">
      <c r="C422">
        <v>26</v>
      </c>
      <c r="D422" s="159">
        <f>'COG-M'!P274</f>
        <v>0</v>
      </c>
    </row>
    <row r="423" spans="1:4">
      <c r="C423">
        <v>27</v>
      </c>
      <c r="D423" s="159">
        <f>'COG-M'!P275</f>
        <v>0</v>
      </c>
    </row>
    <row r="424" spans="1:4">
      <c r="A424">
        <v>212</v>
      </c>
      <c r="B424" t="s">
        <v>82</v>
      </c>
      <c r="C424">
        <v>11</v>
      </c>
      <c r="D424" s="159">
        <f>'COG-M'!P276</f>
        <v>0</v>
      </c>
    </row>
    <row r="425" spans="1:4">
      <c r="C425">
        <v>12</v>
      </c>
      <c r="D425" s="159">
        <f>'COG-M'!P277</f>
        <v>0</v>
      </c>
    </row>
    <row r="426" spans="1:4">
      <c r="C426">
        <v>13</v>
      </c>
      <c r="D426" s="159">
        <f>'COG-M'!P278</f>
        <v>0</v>
      </c>
    </row>
    <row r="427" spans="1:4">
      <c r="C427">
        <v>14</v>
      </c>
      <c r="D427" s="159">
        <f>'COG-M'!P279</f>
        <v>0</v>
      </c>
    </row>
    <row r="428" spans="1:4">
      <c r="C428">
        <v>15</v>
      </c>
      <c r="D428" s="159">
        <f>'COG-M'!P280</f>
        <v>0</v>
      </c>
    </row>
    <row r="429" spans="1:4">
      <c r="C429">
        <v>16</v>
      </c>
      <c r="D429" s="159">
        <f>'COG-M'!P281</f>
        <v>0</v>
      </c>
    </row>
    <row r="430" spans="1:4">
      <c r="C430">
        <v>17</v>
      </c>
      <c r="D430" s="159">
        <f>'COG-M'!P282</f>
        <v>0</v>
      </c>
    </row>
    <row r="431" spans="1:4">
      <c r="C431">
        <v>25</v>
      </c>
      <c r="D431" s="159">
        <f>'COG-M'!P283</f>
        <v>0</v>
      </c>
    </row>
    <row r="432" spans="1:4">
      <c r="C432">
        <v>26</v>
      </c>
      <c r="D432" s="159">
        <f>'COG-M'!P284</f>
        <v>0</v>
      </c>
    </row>
    <row r="433" spans="1:4">
      <c r="C433">
        <v>27</v>
      </c>
      <c r="D433" s="159">
        <f>'COG-M'!P285</f>
        <v>0</v>
      </c>
    </row>
    <row r="434" spans="1:4">
      <c r="A434">
        <v>213</v>
      </c>
      <c r="B434" t="s">
        <v>83</v>
      </c>
      <c r="C434">
        <v>11</v>
      </c>
      <c r="D434" s="159">
        <f>'COG-M'!P286</f>
        <v>0</v>
      </c>
    </row>
    <row r="435" spans="1:4">
      <c r="C435">
        <v>12</v>
      </c>
      <c r="D435" s="159">
        <f>'COG-M'!P287</f>
        <v>0</v>
      </c>
    </row>
    <row r="436" spans="1:4">
      <c r="C436">
        <v>13</v>
      </c>
      <c r="D436" s="159">
        <f>'COG-M'!P288</f>
        <v>0</v>
      </c>
    </row>
    <row r="437" spans="1:4">
      <c r="C437">
        <v>14</v>
      </c>
      <c r="D437" s="159">
        <f>'COG-M'!P289</f>
        <v>0</v>
      </c>
    </row>
    <row r="438" spans="1:4">
      <c r="C438">
        <v>15</v>
      </c>
      <c r="D438" s="159">
        <f>'COG-M'!P290</f>
        <v>0</v>
      </c>
    </row>
    <row r="439" spans="1:4">
      <c r="C439">
        <v>16</v>
      </c>
      <c r="D439" s="159">
        <f>'COG-M'!P291</f>
        <v>0</v>
      </c>
    </row>
    <row r="440" spans="1:4">
      <c r="C440">
        <v>17</v>
      </c>
      <c r="D440" s="159">
        <f>'COG-M'!P292</f>
        <v>0</v>
      </c>
    </row>
    <row r="441" spans="1:4">
      <c r="C441">
        <v>25</v>
      </c>
      <c r="D441" s="159">
        <f>'COG-M'!P293</f>
        <v>0</v>
      </c>
    </row>
    <row r="442" spans="1:4">
      <c r="C442">
        <v>26</v>
      </c>
      <c r="D442" s="159">
        <f>'COG-M'!P294</f>
        <v>0</v>
      </c>
    </row>
    <row r="443" spans="1:4">
      <c r="C443">
        <v>27</v>
      </c>
      <c r="D443" s="159">
        <f>'COG-M'!P295</f>
        <v>0</v>
      </c>
    </row>
    <row r="444" spans="1:4">
      <c r="A444">
        <v>214</v>
      </c>
      <c r="B444" t="s">
        <v>84</v>
      </c>
      <c r="C444">
        <v>11</v>
      </c>
      <c r="D444" s="159">
        <f>'COG-M'!P296</f>
        <v>0</v>
      </c>
    </row>
    <row r="445" spans="1:4">
      <c r="C445">
        <v>12</v>
      </c>
      <c r="D445" s="159">
        <f>'COG-M'!P297</f>
        <v>0</v>
      </c>
    </row>
    <row r="446" spans="1:4">
      <c r="C446">
        <v>13</v>
      </c>
      <c r="D446" s="159">
        <f>'COG-M'!P298</f>
        <v>0</v>
      </c>
    </row>
    <row r="447" spans="1:4">
      <c r="C447">
        <v>14</v>
      </c>
      <c r="D447" s="159">
        <f>'COG-M'!P299</f>
        <v>0</v>
      </c>
    </row>
    <row r="448" spans="1:4">
      <c r="C448">
        <v>15</v>
      </c>
      <c r="D448" s="159">
        <f>'COG-M'!P300</f>
        <v>100000</v>
      </c>
    </row>
    <row r="449" spans="1:4">
      <c r="C449">
        <v>16</v>
      </c>
      <c r="D449" s="159">
        <f>'COG-M'!P301</f>
        <v>0</v>
      </c>
    </row>
    <row r="450" spans="1:4">
      <c r="C450">
        <v>17</v>
      </c>
      <c r="D450" s="159">
        <f>'COG-M'!P302</f>
        <v>0</v>
      </c>
    </row>
    <row r="451" spans="1:4">
      <c r="C451">
        <v>25</v>
      </c>
      <c r="D451" s="159">
        <f>'COG-M'!P303</f>
        <v>5000</v>
      </c>
    </row>
    <row r="452" spans="1:4">
      <c r="C452">
        <v>26</v>
      </c>
      <c r="D452" s="159">
        <f>'COG-M'!P304</f>
        <v>0</v>
      </c>
    </row>
    <row r="453" spans="1:4">
      <c r="C453">
        <v>27</v>
      </c>
      <c r="D453" s="159">
        <f>'COG-M'!P305</f>
        <v>0</v>
      </c>
    </row>
    <row r="454" spans="1:4">
      <c r="A454">
        <v>215</v>
      </c>
      <c r="B454" t="s">
        <v>85</v>
      </c>
      <c r="C454">
        <v>11</v>
      </c>
      <c r="D454" s="159">
        <f>'COG-M'!P306</f>
        <v>0</v>
      </c>
    </row>
    <row r="455" spans="1:4">
      <c r="C455">
        <v>12</v>
      </c>
      <c r="D455" s="159">
        <f>'COG-M'!P307</f>
        <v>0</v>
      </c>
    </row>
    <row r="456" spans="1:4">
      <c r="C456">
        <v>13</v>
      </c>
      <c r="D456" s="159">
        <f>'COG-M'!P308</f>
        <v>0</v>
      </c>
    </row>
    <row r="457" spans="1:4">
      <c r="C457">
        <v>14</v>
      </c>
      <c r="D457" s="159">
        <f>'COG-M'!P309</f>
        <v>0</v>
      </c>
    </row>
    <row r="458" spans="1:4">
      <c r="C458">
        <v>15</v>
      </c>
      <c r="D458" s="159">
        <f>'COG-M'!P310</f>
        <v>0</v>
      </c>
    </row>
    <row r="459" spans="1:4">
      <c r="C459">
        <v>16</v>
      </c>
      <c r="D459" s="159">
        <f>'COG-M'!P311</f>
        <v>0</v>
      </c>
    </row>
    <row r="460" spans="1:4">
      <c r="C460">
        <v>17</v>
      </c>
      <c r="D460" s="159">
        <f>'COG-M'!P312</f>
        <v>0</v>
      </c>
    </row>
    <row r="461" spans="1:4">
      <c r="C461">
        <v>25</v>
      </c>
      <c r="D461" s="159">
        <f>'COG-M'!P313</f>
        <v>0</v>
      </c>
    </row>
    <row r="462" spans="1:4">
      <c r="C462">
        <v>26</v>
      </c>
      <c r="D462" s="159">
        <f>'COG-M'!P314</f>
        <v>0</v>
      </c>
    </row>
    <row r="463" spans="1:4">
      <c r="C463">
        <v>27</v>
      </c>
      <c r="D463" s="159">
        <f>'COG-M'!P315</f>
        <v>0</v>
      </c>
    </row>
    <row r="464" spans="1:4">
      <c r="A464">
        <v>216</v>
      </c>
      <c r="B464" t="s">
        <v>86</v>
      </c>
      <c r="C464">
        <v>11</v>
      </c>
      <c r="D464" s="159">
        <f>'COG-M'!P316</f>
        <v>0</v>
      </c>
    </row>
    <row r="465" spans="1:4">
      <c r="C465">
        <v>12</v>
      </c>
      <c r="D465" s="159">
        <f>'COG-M'!P317</f>
        <v>0</v>
      </c>
    </row>
    <row r="466" spans="1:4">
      <c r="C466">
        <v>13</v>
      </c>
      <c r="D466" s="159">
        <f>'COG-M'!P318</f>
        <v>0</v>
      </c>
    </row>
    <row r="467" spans="1:4">
      <c r="C467">
        <v>14</v>
      </c>
      <c r="D467" s="159">
        <f>'COG-M'!P319</f>
        <v>0</v>
      </c>
    </row>
    <row r="468" spans="1:4">
      <c r="C468">
        <v>15</v>
      </c>
      <c r="D468" s="159">
        <f>'COG-M'!P320</f>
        <v>100000</v>
      </c>
    </row>
    <row r="469" spans="1:4">
      <c r="C469">
        <v>16</v>
      </c>
      <c r="D469" s="159">
        <f>'COG-M'!P321</f>
        <v>0</v>
      </c>
    </row>
    <row r="470" spans="1:4">
      <c r="C470">
        <v>17</v>
      </c>
      <c r="D470" s="159">
        <f>'COG-M'!P322</f>
        <v>0</v>
      </c>
    </row>
    <row r="471" spans="1:4">
      <c r="C471">
        <v>25</v>
      </c>
      <c r="D471" s="159">
        <f>'COG-M'!P323</f>
        <v>10000</v>
      </c>
    </row>
    <row r="472" spans="1:4">
      <c r="C472">
        <v>26</v>
      </c>
      <c r="D472" s="159">
        <f>'COG-M'!P324</f>
        <v>0</v>
      </c>
    </row>
    <row r="473" spans="1:4">
      <c r="C473">
        <v>27</v>
      </c>
      <c r="D473" s="159">
        <f>'COG-M'!P325</f>
        <v>0</v>
      </c>
    </row>
    <row r="474" spans="1:4">
      <c r="A474">
        <v>217</v>
      </c>
      <c r="B474" t="s">
        <v>87</v>
      </c>
      <c r="C474">
        <v>11</v>
      </c>
      <c r="D474" s="159">
        <f>'COG-M'!P326</f>
        <v>0</v>
      </c>
    </row>
    <row r="475" spans="1:4">
      <c r="C475">
        <v>12</v>
      </c>
      <c r="D475" s="159">
        <f>'COG-M'!P327</f>
        <v>0</v>
      </c>
    </row>
    <row r="476" spans="1:4">
      <c r="C476">
        <v>13</v>
      </c>
      <c r="D476" s="159">
        <f>'COG-M'!P328</f>
        <v>0</v>
      </c>
    </row>
    <row r="477" spans="1:4">
      <c r="C477">
        <v>14</v>
      </c>
      <c r="D477" s="159">
        <f>'COG-M'!P329</f>
        <v>0</v>
      </c>
    </row>
    <row r="478" spans="1:4">
      <c r="C478">
        <v>15</v>
      </c>
      <c r="D478" s="159">
        <f>'COG-M'!P330</f>
        <v>0</v>
      </c>
    </row>
    <row r="479" spans="1:4">
      <c r="C479">
        <v>16</v>
      </c>
      <c r="D479" s="159">
        <f>'COG-M'!P331</f>
        <v>0</v>
      </c>
    </row>
    <row r="480" spans="1:4">
      <c r="C480">
        <v>17</v>
      </c>
      <c r="D480" s="159">
        <f>'COG-M'!P332</f>
        <v>0</v>
      </c>
    </row>
    <row r="481" spans="1:4">
      <c r="C481">
        <v>25</v>
      </c>
      <c r="D481" s="159">
        <f>'COG-M'!P333</f>
        <v>0</v>
      </c>
    </row>
    <row r="482" spans="1:4">
      <c r="C482">
        <v>26</v>
      </c>
      <c r="D482" s="159">
        <f>'COG-M'!P334</f>
        <v>0</v>
      </c>
    </row>
    <row r="483" spans="1:4">
      <c r="C483">
        <v>27</v>
      </c>
      <c r="D483" s="159">
        <f>'COG-M'!P335</f>
        <v>0</v>
      </c>
    </row>
    <row r="484" spans="1:4">
      <c r="A484">
        <v>218</v>
      </c>
      <c r="B484" t="s">
        <v>88</v>
      </c>
      <c r="C484">
        <v>11</v>
      </c>
      <c r="D484" s="159">
        <f>'COG-M'!P336</f>
        <v>0</v>
      </c>
    </row>
    <row r="485" spans="1:4">
      <c r="C485">
        <v>12</v>
      </c>
      <c r="D485" s="159">
        <f>'COG-M'!P337</f>
        <v>0</v>
      </c>
    </row>
    <row r="486" spans="1:4">
      <c r="C486">
        <v>13</v>
      </c>
      <c r="D486" s="159">
        <f>'COG-M'!P338</f>
        <v>0</v>
      </c>
    </row>
    <row r="487" spans="1:4">
      <c r="C487">
        <v>14</v>
      </c>
      <c r="D487" s="159">
        <f>'COG-M'!P339</f>
        <v>0</v>
      </c>
    </row>
    <row r="488" spans="1:4">
      <c r="C488">
        <v>15</v>
      </c>
      <c r="D488" s="159">
        <f>'COG-M'!P340</f>
        <v>100000</v>
      </c>
    </row>
    <row r="489" spans="1:4">
      <c r="C489">
        <v>16</v>
      </c>
      <c r="D489" s="159">
        <f>'COG-M'!P341</f>
        <v>0</v>
      </c>
    </row>
    <row r="490" spans="1:4">
      <c r="C490">
        <v>17</v>
      </c>
      <c r="D490" s="159">
        <f>'COG-M'!P342</f>
        <v>0</v>
      </c>
    </row>
    <row r="491" spans="1:4">
      <c r="C491">
        <v>25</v>
      </c>
      <c r="D491" s="159">
        <f>'COG-M'!P343</f>
        <v>40000</v>
      </c>
    </row>
    <row r="492" spans="1:4">
      <c r="C492">
        <v>26</v>
      </c>
      <c r="D492" s="159">
        <f>'COG-M'!P344</f>
        <v>0</v>
      </c>
    </row>
    <row r="493" spans="1:4">
      <c r="C493">
        <v>27</v>
      </c>
      <c r="D493" s="159">
        <f>'COG-M'!P345</f>
        <v>0</v>
      </c>
    </row>
    <row r="494" spans="1:4">
      <c r="A494">
        <v>2200</v>
      </c>
      <c r="B494" t="s">
        <v>89</v>
      </c>
      <c r="D494" s="159">
        <f>'COG-M'!P346</f>
        <v>412500</v>
      </c>
    </row>
    <row r="495" spans="1:4">
      <c r="A495">
        <v>221</v>
      </c>
      <c r="B495" t="s">
        <v>90</v>
      </c>
      <c r="C495">
        <v>11</v>
      </c>
      <c r="D495" s="159">
        <f>'COG-M'!P347</f>
        <v>0</v>
      </c>
    </row>
    <row r="496" spans="1:4">
      <c r="C496">
        <v>12</v>
      </c>
      <c r="D496" s="159">
        <f>'COG-M'!P348</f>
        <v>0</v>
      </c>
    </row>
    <row r="497" spans="1:4">
      <c r="C497">
        <v>13</v>
      </c>
      <c r="D497" s="159">
        <f>'COG-M'!P349</f>
        <v>0</v>
      </c>
    </row>
    <row r="498" spans="1:4">
      <c r="C498">
        <v>14</v>
      </c>
      <c r="D498" s="159">
        <f>'COG-M'!P350</f>
        <v>0</v>
      </c>
    </row>
    <row r="499" spans="1:4">
      <c r="C499">
        <v>15</v>
      </c>
      <c r="D499" s="159">
        <f>'COG-M'!P351</f>
        <v>20000</v>
      </c>
    </row>
    <row r="500" spans="1:4">
      <c r="C500">
        <v>16</v>
      </c>
      <c r="D500" s="159">
        <f>'COG-M'!P352</f>
        <v>0</v>
      </c>
    </row>
    <row r="501" spans="1:4">
      <c r="C501">
        <v>17</v>
      </c>
      <c r="D501" s="159">
        <f>'COG-M'!P353</f>
        <v>0</v>
      </c>
    </row>
    <row r="502" spans="1:4">
      <c r="C502">
        <v>25</v>
      </c>
      <c r="D502" s="159">
        <f>'COG-M'!P354</f>
        <v>392500</v>
      </c>
    </row>
    <row r="503" spans="1:4">
      <c r="C503">
        <v>26</v>
      </c>
      <c r="D503" s="159">
        <f>'COG-M'!P355</f>
        <v>0</v>
      </c>
    </row>
    <row r="504" spans="1:4">
      <c r="C504">
        <v>27</v>
      </c>
      <c r="D504" s="159">
        <f>'COG-M'!P356</f>
        <v>0</v>
      </c>
    </row>
    <row r="505" spans="1:4">
      <c r="A505">
        <v>222</v>
      </c>
      <c r="B505" t="s">
        <v>91</v>
      </c>
      <c r="C505">
        <v>11</v>
      </c>
      <c r="D505" s="159">
        <f>'COG-M'!P357</f>
        <v>0</v>
      </c>
    </row>
    <row r="506" spans="1:4">
      <c r="C506">
        <v>12</v>
      </c>
      <c r="D506" s="159">
        <f>'COG-M'!P358</f>
        <v>0</v>
      </c>
    </row>
    <row r="507" spans="1:4">
      <c r="C507">
        <v>13</v>
      </c>
      <c r="D507" s="159">
        <f>'COG-M'!P359</f>
        <v>0</v>
      </c>
    </row>
    <row r="508" spans="1:4">
      <c r="C508">
        <v>14</v>
      </c>
      <c r="D508" s="159">
        <f>'COG-M'!P360</f>
        <v>0</v>
      </c>
    </row>
    <row r="509" spans="1:4">
      <c r="C509">
        <v>15</v>
      </c>
      <c r="D509" s="159">
        <f>'COG-M'!P361</f>
        <v>0</v>
      </c>
    </row>
    <row r="510" spans="1:4">
      <c r="C510">
        <v>16</v>
      </c>
      <c r="D510" s="159">
        <f>'COG-M'!P362</f>
        <v>0</v>
      </c>
    </row>
    <row r="511" spans="1:4">
      <c r="C511">
        <v>17</v>
      </c>
      <c r="D511" s="159">
        <f>'COG-M'!P363</f>
        <v>0</v>
      </c>
    </row>
    <row r="512" spans="1:4">
      <c r="C512">
        <v>25</v>
      </c>
      <c r="D512" s="159">
        <f>'COG-M'!P364</f>
        <v>0</v>
      </c>
    </row>
    <row r="513" spans="1:4">
      <c r="C513">
        <v>26</v>
      </c>
      <c r="D513" s="159">
        <f>'COG-M'!P365</f>
        <v>0</v>
      </c>
    </row>
    <row r="514" spans="1:4">
      <c r="C514">
        <v>27</v>
      </c>
      <c r="D514" s="159">
        <f>'COG-M'!P366</f>
        <v>0</v>
      </c>
    </row>
    <row r="515" spans="1:4">
      <c r="A515">
        <v>223</v>
      </c>
      <c r="B515" t="s">
        <v>92</v>
      </c>
      <c r="C515">
        <v>11</v>
      </c>
      <c r="D515" s="159">
        <f>'COG-M'!P367</f>
        <v>0</v>
      </c>
    </row>
    <row r="516" spans="1:4">
      <c r="C516">
        <v>12</v>
      </c>
      <c r="D516" s="159">
        <f>'COG-M'!P368</f>
        <v>0</v>
      </c>
    </row>
    <row r="517" spans="1:4">
      <c r="C517">
        <v>13</v>
      </c>
      <c r="D517" s="159">
        <f>'COG-M'!P369</f>
        <v>0</v>
      </c>
    </row>
    <row r="518" spans="1:4">
      <c r="C518">
        <v>14</v>
      </c>
      <c r="D518" s="159">
        <f>'COG-M'!P370</f>
        <v>0</v>
      </c>
    </row>
    <row r="519" spans="1:4">
      <c r="C519">
        <v>15</v>
      </c>
      <c r="D519" s="159">
        <f>'COG-M'!P371</f>
        <v>0</v>
      </c>
    </row>
    <row r="520" spans="1:4">
      <c r="C520">
        <v>16</v>
      </c>
      <c r="D520" s="159">
        <f>'COG-M'!P372</f>
        <v>0</v>
      </c>
    </row>
    <row r="521" spans="1:4">
      <c r="C521">
        <v>17</v>
      </c>
      <c r="D521" s="159">
        <f>'COG-M'!P373</f>
        <v>0</v>
      </c>
    </row>
    <row r="522" spans="1:4">
      <c r="C522">
        <v>25</v>
      </c>
      <c r="D522" s="159">
        <f>'COG-M'!P374</f>
        <v>1000</v>
      </c>
    </row>
    <row r="523" spans="1:4">
      <c r="C523">
        <v>26</v>
      </c>
      <c r="D523" s="159">
        <f>'COG-M'!P375</f>
        <v>0</v>
      </c>
    </row>
    <row r="524" spans="1:4">
      <c r="C524">
        <v>27</v>
      </c>
      <c r="D524" s="159">
        <f>'COG-M'!P376</f>
        <v>0</v>
      </c>
    </row>
    <row r="525" spans="1:4">
      <c r="A525">
        <v>2300</v>
      </c>
      <c r="B525" t="s">
        <v>93</v>
      </c>
      <c r="D525" s="159">
        <f>'COG-M'!P377</f>
        <v>0</v>
      </c>
    </row>
    <row r="526" spans="1:4">
      <c r="A526">
        <v>231</v>
      </c>
      <c r="B526" t="s">
        <v>94</v>
      </c>
      <c r="D526" s="159">
        <f>'COG-M'!P378</f>
        <v>0</v>
      </c>
    </row>
    <row r="527" spans="1:4">
      <c r="A527">
        <v>232</v>
      </c>
      <c r="B527" t="s">
        <v>95</v>
      </c>
      <c r="D527" s="159">
        <f>'COG-M'!P379</f>
        <v>0</v>
      </c>
    </row>
    <row r="528" spans="1:4">
      <c r="A528">
        <v>233</v>
      </c>
      <c r="B528" t="s">
        <v>96</v>
      </c>
      <c r="D528" s="159">
        <f>'COG-M'!P380</f>
        <v>0</v>
      </c>
    </row>
    <row r="529" spans="1:4">
      <c r="A529">
        <v>234</v>
      </c>
      <c r="B529" t="s">
        <v>97</v>
      </c>
      <c r="D529" s="159">
        <f>'COG-M'!P381</f>
        <v>0</v>
      </c>
    </row>
    <row r="530" spans="1:4">
      <c r="A530">
        <v>235</v>
      </c>
      <c r="B530" t="s">
        <v>98</v>
      </c>
      <c r="D530" s="159">
        <f>'COG-M'!P382</f>
        <v>0</v>
      </c>
    </row>
    <row r="531" spans="1:4">
      <c r="A531">
        <v>236</v>
      </c>
      <c r="B531" t="s">
        <v>99</v>
      </c>
      <c r="D531" s="159">
        <f>'COG-M'!P383</f>
        <v>0</v>
      </c>
    </row>
    <row r="532" spans="1:4">
      <c r="A532">
        <v>237</v>
      </c>
      <c r="B532" t="s">
        <v>100</v>
      </c>
      <c r="D532" s="159">
        <f>'COG-M'!P384</f>
        <v>0</v>
      </c>
    </row>
    <row r="533" spans="1:4">
      <c r="A533">
        <v>238</v>
      </c>
      <c r="B533" t="s">
        <v>101</v>
      </c>
      <c r="D533" s="159">
        <f>'COG-M'!P385</f>
        <v>0</v>
      </c>
    </row>
    <row r="534" spans="1:4">
      <c r="A534">
        <v>239</v>
      </c>
      <c r="B534" t="s">
        <v>102</v>
      </c>
      <c r="D534" s="159">
        <f>'COG-M'!P386</f>
        <v>0</v>
      </c>
    </row>
    <row r="535" spans="1:4">
      <c r="A535">
        <v>2400</v>
      </c>
      <c r="B535" t="s">
        <v>103</v>
      </c>
      <c r="D535" s="159">
        <f>'COG-M'!P387</f>
        <v>1912000</v>
      </c>
    </row>
    <row r="536" spans="1:4">
      <c r="A536">
        <v>241</v>
      </c>
      <c r="B536" t="s">
        <v>104</v>
      </c>
      <c r="C536">
        <v>11</v>
      </c>
      <c r="D536" s="159">
        <f>'COG-M'!P388</f>
        <v>0</v>
      </c>
    </row>
    <row r="537" spans="1:4">
      <c r="C537">
        <v>12</v>
      </c>
      <c r="D537" s="159">
        <f>'COG-M'!P389</f>
        <v>0</v>
      </c>
    </row>
    <row r="538" spans="1:4">
      <c r="C538">
        <v>13</v>
      </c>
      <c r="D538" s="159">
        <f>'COG-M'!P390</f>
        <v>0</v>
      </c>
    </row>
    <row r="539" spans="1:4">
      <c r="C539">
        <v>14</v>
      </c>
      <c r="D539" s="159">
        <f>'COG-M'!P391</f>
        <v>0</v>
      </c>
    </row>
    <row r="540" spans="1:4">
      <c r="C540">
        <v>15</v>
      </c>
      <c r="D540" s="159">
        <f>'COG-M'!P392</f>
        <v>50000</v>
      </c>
    </row>
    <row r="541" spans="1:4">
      <c r="C541">
        <v>16</v>
      </c>
      <c r="D541" s="159">
        <f>'COG-M'!P393</f>
        <v>0</v>
      </c>
    </row>
    <row r="542" spans="1:4">
      <c r="C542">
        <v>17</v>
      </c>
      <c r="D542" s="159">
        <f>'COG-M'!P394</f>
        <v>0</v>
      </c>
    </row>
    <row r="543" spans="1:4">
      <c r="C543">
        <v>25</v>
      </c>
      <c r="D543" s="159">
        <f>'COG-M'!P395</f>
        <v>0</v>
      </c>
    </row>
    <row r="544" spans="1:4">
      <c r="C544">
        <v>26</v>
      </c>
      <c r="D544" s="159">
        <f>'COG-M'!P396</f>
        <v>0</v>
      </c>
    </row>
    <row r="545" spans="1:4">
      <c r="C545">
        <v>27</v>
      </c>
      <c r="D545" s="159">
        <f>'COG-M'!P397</f>
        <v>0</v>
      </c>
    </row>
    <row r="546" spans="1:4">
      <c r="A546">
        <v>242</v>
      </c>
      <c r="B546" t="s">
        <v>105</v>
      </c>
      <c r="C546">
        <v>11</v>
      </c>
      <c r="D546" s="159">
        <f>'COG-M'!P398</f>
        <v>0</v>
      </c>
    </row>
    <row r="547" spans="1:4">
      <c r="C547">
        <v>12</v>
      </c>
      <c r="D547" s="159">
        <f>'COG-M'!P399</f>
        <v>0</v>
      </c>
    </row>
    <row r="548" spans="1:4">
      <c r="C548">
        <v>13</v>
      </c>
      <c r="D548" s="159">
        <f>'COG-M'!P400</f>
        <v>0</v>
      </c>
    </row>
    <row r="549" spans="1:4">
      <c r="C549">
        <v>14</v>
      </c>
      <c r="D549" s="159">
        <f>'COG-M'!P401</f>
        <v>0</v>
      </c>
    </row>
    <row r="550" spans="1:4">
      <c r="C550">
        <v>15</v>
      </c>
      <c r="D550" s="159">
        <f>'COG-M'!P402</f>
        <v>360000</v>
      </c>
    </row>
    <row r="551" spans="1:4">
      <c r="C551">
        <v>16</v>
      </c>
      <c r="D551" s="159">
        <f>'COG-M'!P403</f>
        <v>0</v>
      </c>
    </row>
    <row r="552" spans="1:4">
      <c r="C552">
        <v>17</v>
      </c>
      <c r="D552" s="159">
        <f>'COG-M'!P404</f>
        <v>0</v>
      </c>
    </row>
    <row r="553" spans="1:4">
      <c r="C553">
        <v>25</v>
      </c>
      <c r="D553" s="159">
        <f>'COG-M'!P405</f>
        <v>105000</v>
      </c>
    </row>
    <row r="554" spans="1:4">
      <c r="C554">
        <v>26</v>
      </c>
      <c r="D554" s="159">
        <f>'COG-M'!P406</f>
        <v>0</v>
      </c>
    </row>
    <row r="555" spans="1:4">
      <c r="C555">
        <v>27</v>
      </c>
      <c r="D555" s="159">
        <f>'COG-M'!P407</f>
        <v>0</v>
      </c>
    </row>
    <row r="556" spans="1:4">
      <c r="A556">
        <v>243</v>
      </c>
      <c r="B556" t="s">
        <v>106</v>
      </c>
      <c r="C556">
        <v>11</v>
      </c>
      <c r="D556" s="159">
        <f>'COG-M'!P408</f>
        <v>0</v>
      </c>
    </row>
    <row r="557" spans="1:4">
      <c r="C557">
        <v>12</v>
      </c>
      <c r="D557" s="159">
        <f>'COG-M'!P409</f>
        <v>0</v>
      </c>
    </row>
    <row r="558" spans="1:4">
      <c r="C558">
        <v>13</v>
      </c>
      <c r="D558" s="159">
        <f>'COG-M'!P410</f>
        <v>0</v>
      </c>
    </row>
    <row r="559" spans="1:4">
      <c r="C559">
        <v>14</v>
      </c>
      <c r="D559" s="159">
        <f>'COG-M'!P411</f>
        <v>0</v>
      </c>
    </row>
    <row r="560" spans="1:4">
      <c r="C560">
        <v>15</v>
      </c>
      <c r="D560" s="159">
        <f>'COG-M'!P412</f>
        <v>5000</v>
      </c>
    </row>
    <row r="561" spans="1:4">
      <c r="C561">
        <v>16</v>
      </c>
      <c r="D561" s="159">
        <f>'COG-M'!P413</f>
        <v>0</v>
      </c>
    </row>
    <row r="562" spans="1:4">
      <c r="C562">
        <v>17</v>
      </c>
      <c r="D562" s="159">
        <f>'COG-M'!P414</f>
        <v>0</v>
      </c>
    </row>
    <row r="563" spans="1:4">
      <c r="C563">
        <v>25</v>
      </c>
      <c r="D563" s="159">
        <f>'COG-M'!P415</f>
        <v>10000</v>
      </c>
    </row>
    <row r="564" spans="1:4">
      <c r="C564">
        <v>26</v>
      </c>
      <c r="D564" s="159">
        <f>'COG-M'!P416</f>
        <v>0</v>
      </c>
    </row>
    <row r="565" spans="1:4">
      <c r="C565">
        <v>27</v>
      </c>
      <c r="D565" s="159">
        <f>'COG-M'!P417</f>
        <v>0</v>
      </c>
    </row>
    <row r="566" spans="1:4">
      <c r="A566">
        <v>244</v>
      </c>
      <c r="B566" t="s">
        <v>107</v>
      </c>
      <c r="C566">
        <v>11</v>
      </c>
      <c r="D566" s="159">
        <f>'COG-M'!P418</f>
        <v>0</v>
      </c>
    </row>
    <row r="567" spans="1:4">
      <c r="C567">
        <v>12</v>
      </c>
      <c r="D567" s="159">
        <f>'COG-M'!P419</f>
        <v>0</v>
      </c>
    </row>
    <row r="568" spans="1:4">
      <c r="C568">
        <v>13</v>
      </c>
      <c r="D568" s="159">
        <f>'COG-M'!P420</f>
        <v>0</v>
      </c>
    </row>
    <row r="569" spans="1:4">
      <c r="C569">
        <v>14</v>
      </c>
      <c r="D569" s="159">
        <f>'COG-M'!P421</f>
        <v>0</v>
      </c>
    </row>
    <row r="570" spans="1:4">
      <c r="C570">
        <v>15</v>
      </c>
      <c r="D570" s="159">
        <f>'COG-M'!P422</f>
        <v>41000</v>
      </c>
    </row>
    <row r="571" spans="1:4">
      <c r="C571">
        <v>16</v>
      </c>
      <c r="D571" s="159">
        <f>'COG-M'!P423</f>
        <v>0</v>
      </c>
    </row>
    <row r="572" spans="1:4">
      <c r="C572">
        <v>17</v>
      </c>
      <c r="D572" s="159">
        <f>'COG-M'!P424</f>
        <v>0</v>
      </c>
    </row>
    <row r="573" spans="1:4">
      <c r="C573">
        <v>25</v>
      </c>
      <c r="D573" s="159">
        <f>'COG-M'!P425</f>
        <v>22000</v>
      </c>
    </row>
    <row r="574" spans="1:4">
      <c r="C574">
        <v>26</v>
      </c>
      <c r="D574" s="159">
        <f>'COG-M'!P426</f>
        <v>0</v>
      </c>
    </row>
    <row r="575" spans="1:4">
      <c r="C575">
        <v>27</v>
      </c>
      <c r="D575" s="159">
        <f>'COG-M'!P427</f>
        <v>0</v>
      </c>
    </row>
    <row r="576" spans="1:4">
      <c r="A576">
        <v>245</v>
      </c>
      <c r="B576" t="s">
        <v>108</v>
      </c>
      <c r="C576">
        <v>11</v>
      </c>
      <c r="D576" s="159">
        <f>'COG-M'!P428</f>
        <v>0</v>
      </c>
    </row>
    <row r="577" spans="1:4">
      <c r="C577">
        <v>12</v>
      </c>
      <c r="D577" s="159">
        <f>'COG-M'!P429</f>
        <v>0</v>
      </c>
    </row>
    <row r="578" spans="1:4">
      <c r="C578">
        <v>13</v>
      </c>
      <c r="D578" s="159">
        <f>'COG-M'!P430</f>
        <v>0</v>
      </c>
    </row>
    <row r="579" spans="1:4">
      <c r="C579">
        <v>14</v>
      </c>
      <c r="D579" s="159">
        <f>'COG-M'!P431</f>
        <v>0</v>
      </c>
    </row>
    <row r="580" spans="1:4">
      <c r="C580">
        <v>15</v>
      </c>
      <c r="D580" s="159">
        <f>'COG-M'!P432</f>
        <v>2000</v>
      </c>
    </row>
    <row r="581" spans="1:4">
      <c r="C581">
        <v>16</v>
      </c>
      <c r="D581" s="159">
        <f>'COG-M'!P433</f>
        <v>0</v>
      </c>
    </row>
    <row r="582" spans="1:4">
      <c r="C582">
        <v>17</v>
      </c>
      <c r="D582" s="159">
        <f>'COG-M'!P434</f>
        <v>0</v>
      </c>
    </row>
    <row r="583" spans="1:4">
      <c r="C583">
        <v>25</v>
      </c>
      <c r="D583" s="159">
        <f>'COG-M'!P435</f>
        <v>2000</v>
      </c>
    </row>
    <row r="584" spans="1:4">
      <c r="C584">
        <v>26</v>
      </c>
      <c r="D584" s="159">
        <f>'COG-M'!P436</f>
        <v>0</v>
      </c>
    </row>
    <row r="585" spans="1:4">
      <c r="C585">
        <v>27</v>
      </c>
      <c r="D585" s="159">
        <f>'COG-M'!P437</f>
        <v>0</v>
      </c>
    </row>
    <row r="586" spans="1:4">
      <c r="A586">
        <v>246</v>
      </c>
      <c r="B586" t="s">
        <v>109</v>
      </c>
      <c r="C586">
        <v>11</v>
      </c>
      <c r="D586" s="159">
        <f>'COG-M'!P438</f>
        <v>0</v>
      </c>
    </row>
    <row r="587" spans="1:4">
      <c r="C587">
        <v>12</v>
      </c>
      <c r="D587" s="159">
        <f>'COG-M'!P439</f>
        <v>0</v>
      </c>
    </row>
    <row r="588" spans="1:4">
      <c r="C588">
        <v>13</v>
      </c>
      <c r="D588" s="159">
        <f>'COG-M'!P440</f>
        <v>0</v>
      </c>
    </row>
    <row r="589" spans="1:4">
      <c r="C589">
        <v>14</v>
      </c>
      <c r="D589" s="159">
        <f>'COG-M'!P441</f>
        <v>0</v>
      </c>
    </row>
    <row r="590" spans="1:4">
      <c r="C590">
        <v>15</v>
      </c>
      <c r="D590" s="159">
        <f>'COG-M'!P442</f>
        <v>430000</v>
      </c>
    </row>
    <row r="591" spans="1:4">
      <c r="C591">
        <v>16</v>
      </c>
      <c r="D591" s="159">
        <f>'COG-M'!P443</f>
        <v>0</v>
      </c>
    </row>
    <row r="592" spans="1:4">
      <c r="C592">
        <v>17</v>
      </c>
      <c r="D592" s="159">
        <f>'COG-M'!P444</f>
        <v>0</v>
      </c>
    </row>
    <row r="593" spans="1:4">
      <c r="C593">
        <v>25</v>
      </c>
      <c r="D593" s="159">
        <f>'COG-M'!P445</f>
        <v>80000</v>
      </c>
    </row>
    <row r="594" spans="1:4">
      <c r="C594">
        <v>26</v>
      </c>
      <c r="D594" s="159">
        <f>'COG-M'!P446</f>
        <v>0</v>
      </c>
    </row>
    <row r="595" spans="1:4">
      <c r="C595">
        <v>27</v>
      </c>
      <c r="D595" s="159">
        <f>'COG-M'!P447</f>
        <v>0</v>
      </c>
    </row>
    <row r="596" spans="1:4">
      <c r="A596">
        <v>247</v>
      </c>
      <c r="B596" t="s">
        <v>110</v>
      </c>
      <c r="C596">
        <v>11</v>
      </c>
      <c r="D596" s="159">
        <f>'COG-M'!P448</f>
        <v>0</v>
      </c>
    </row>
    <row r="597" spans="1:4">
      <c r="C597">
        <v>12</v>
      </c>
      <c r="D597" s="159">
        <f>'COG-M'!P449</f>
        <v>0</v>
      </c>
    </row>
    <row r="598" spans="1:4">
      <c r="C598">
        <v>13</v>
      </c>
      <c r="D598" s="159">
        <f>'COG-M'!P450</f>
        <v>0</v>
      </c>
    </row>
    <row r="599" spans="1:4">
      <c r="C599">
        <v>14</v>
      </c>
      <c r="D599" s="159">
        <f>'COG-M'!P451</f>
        <v>0</v>
      </c>
    </row>
    <row r="600" spans="1:4">
      <c r="C600">
        <v>15</v>
      </c>
      <c r="D600" s="159">
        <f>'COG-M'!P452</f>
        <v>205000</v>
      </c>
    </row>
    <row r="601" spans="1:4">
      <c r="C601">
        <v>16</v>
      </c>
      <c r="D601" s="159">
        <f>'COG-M'!P453</f>
        <v>0</v>
      </c>
    </row>
    <row r="602" spans="1:4">
      <c r="C602">
        <v>17</v>
      </c>
      <c r="D602" s="159">
        <f>'COG-M'!P454</f>
        <v>0</v>
      </c>
    </row>
    <row r="603" spans="1:4">
      <c r="C603">
        <v>25</v>
      </c>
      <c r="D603" s="159">
        <f>'COG-M'!P455</f>
        <v>100000</v>
      </c>
    </row>
    <row r="604" spans="1:4">
      <c r="C604">
        <v>26</v>
      </c>
      <c r="D604" s="159">
        <f>'COG-M'!P456</f>
        <v>0</v>
      </c>
    </row>
    <row r="605" spans="1:4">
      <c r="C605">
        <v>27</v>
      </c>
      <c r="D605" s="159">
        <f>'COG-M'!P457</f>
        <v>0</v>
      </c>
    </row>
    <row r="606" spans="1:4">
      <c r="A606">
        <v>248</v>
      </c>
      <c r="B606" t="s">
        <v>111</v>
      </c>
      <c r="C606">
        <v>11</v>
      </c>
      <c r="D606" s="159">
        <f>'COG-M'!P458</f>
        <v>0</v>
      </c>
    </row>
    <row r="607" spans="1:4">
      <c r="C607">
        <v>12</v>
      </c>
      <c r="D607" s="159">
        <f>'COG-M'!P459</f>
        <v>0</v>
      </c>
    </row>
    <row r="608" spans="1:4">
      <c r="C608">
        <v>13</v>
      </c>
      <c r="D608" s="159">
        <f>'COG-M'!P460</f>
        <v>0</v>
      </c>
    </row>
    <row r="609" spans="1:4">
      <c r="C609">
        <v>14</v>
      </c>
      <c r="D609" s="159">
        <f>'COG-M'!P461</f>
        <v>0</v>
      </c>
    </row>
    <row r="610" spans="1:4">
      <c r="C610">
        <v>15</v>
      </c>
      <c r="D610" s="159">
        <f>'COG-M'!P462</f>
        <v>0</v>
      </c>
    </row>
    <row r="611" spans="1:4">
      <c r="C611">
        <v>16</v>
      </c>
      <c r="D611" s="159">
        <f>'COG-M'!P463</f>
        <v>0</v>
      </c>
    </row>
    <row r="612" spans="1:4">
      <c r="C612">
        <v>17</v>
      </c>
      <c r="D612" s="159">
        <f>'COG-M'!P464</f>
        <v>0</v>
      </c>
    </row>
    <row r="613" spans="1:4">
      <c r="C613">
        <v>25</v>
      </c>
      <c r="D613" s="159">
        <f>'COG-M'!P465</f>
        <v>0</v>
      </c>
    </row>
    <row r="614" spans="1:4">
      <c r="C614">
        <v>26</v>
      </c>
      <c r="D614" s="159">
        <f>'COG-M'!P466</f>
        <v>0</v>
      </c>
    </row>
    <row r="615" spans="1:4">
      <c r="C615">
        <v>27</v>
      </c>
      <c r="D615" s="159">
        <f>'COG-M'!P467</f>
        <v>0</v>
      </c>
    </row>
    <row r="616" spans="1:4">
      <c r="A616">
        <v>249</v>
      </c>
      <c r="B616" t="s">
        <v>112</v>
      </c>
      <c r="C616">
        <v>11</v>
      </c>
      <c r="D616" s="159">
        <f>'COG-M'!P468</f>
        <v>0</v>
      </c>
    </row>
    <row r="617" spans="1:4">
      <c r="C617">
        <v>12</v>
      </c>
      <c r="D617" s="159">
        <f>'COG-M'!P469</f>
        <v>0</v>
      </c>
    </row>
    <row r="618" spans="1:4">
      <c r="C618">
        <v>13</v>
      </c>
      <c r="D618" s="159">
        <f>'COG-M'!P470</f>
        <v>0</v>
      </c>
    </row>
    <row r="619" spans="1:4">
      <c r="C619">
        <v>14</v>
      </c>
      <c r="D619" s="159">
        <f>'COG-M'!P471</f>
        <v>0</v>
      </c>
    </row>
    <row r="620" spans="1:4">
      <c r="C620">
        <v>15</v>
      </c>
      <c r="D620" s="159">
        <f>'COG-M'!P472</f>
        <v>100000</v>
      </c>
    </row>
    <row r="621" spans="1:4">
      <c r="C621">
        <v>16</v>
      </c>
      <c r="D621" s="159">
        <f>'COG-M'!P473</f>
        <v>0</v>
      </c>
    </row>
    <row r="622" spans="1:4">
      <c r="C622">
        <v>17</v>
      </c>
      <c r="D622" s="159">
        <f>'COG-M'!P474</f>
        <v>0</v>
      </c>
    </row>
    <row r="623" spans="1:4">
      <c r="C623">
        <v>25</v>
      </c>
      <c r="D623" s="159">
        <f>'COG-M'!P475</f>
        <v>400000</v>
      </c>
    </row>
    <row r="624" spans="1:4">
      <c r="C624">
        <v>26</v>
      </c>
      <c r="D624" s="159">
        <f>'COG-M'!P476</f>
        <v>0</v>
      </c>
    </row>
    <row r="625" spans="1:4">
      <c r="C625">
        <v>27</v>
      </c>
      <c r="D625" s="159">
        <f>'COG-M'!P477</f>
        <v>0</v>
      </c>
    </row>
    <row r="626" spans="1:4">
      <c r="A626">
        <v>2500</v>
      </c>
      <c r="B626" t="s">
        <v>113</v>
      </c>
      <c r="D626" s="159">
        <f>'COG-M'!P478</f>
        <v>1456000</v>
      </c>
    </row>
    <row r="627" spans="1:4">
      <c r="A627">
        <v>251</v>
      </c>
      <c r="B627" t="s">
        <v>114</v>
      </c>
      <c r="C627">
        <v>11</v>
      </c>
      <c r="D627" s="159">
        <f>'COG-M'!P479</f>
        <v>0</v>
      </c>
    </row>
    <row r="628" spans="1:4">
      <c r="C628">
        <v>12</v>
      </c>
      <c r="D628" s="159">
        <f>'COG-M'!P480</f>
        <v>0</v>
      </c>
    </row>
    <row r="629" spans="1:4">
      <c r="C629">
        <v>13</v>
      </c>
      <c r="D629" s="159">
        <f>'COG-M'!P481</f>
        <v>0</v>
      </c>
    </row>
    <row r="630" spans="1:4">
      <c r="C630">
        <v>14</v>
      </c>
      <c r="D630" s="159">
        <f>'COG-M'!P482</f>
        <v>0</v>
      </c>
    </row>
    <row r="631" spans="1:4">
      <c r="C631">
        <v>15</v>
      </c>
      <c r="D631" s="159">
        <f>'COG-M'!P483</f>
        <v>150000</v>
      </c>
    </row>
    <row r="632" spans="1:4">
      <c r="C632">
        <v>16</v>
      </c>
      <c r="D632" s="159">
        <f>'COG-M'!P484</f>
        <v>0</v>
      </c>
    </row>
    <row r="633" spans="1:4">
      <c r="C633">
        <v>17</v>
      </c>
      <c r="D633" s="159">
        <f>'COG-M'!P485</f>
        <v>0</v>
      </c>
    </row>
    <row r="634" spans="1:4">
      <c r="C634">
        <v>25</v>
      </c>
      <c r="D634" s="159">
        <f>'COG-M'!P486</f>
        <v>0</v>
      </c>
    </row>
    <row r="635" spans="1:4">
      <c r="C635">
        <v>26</v>
      </c>
      <c r="D635" s="159">
        <f>'COG-M'!P487</f>
        <v>0</v>
      </c>
    </row>
    <row r="636" spans="1:4">
      <c r="C636">
        <v>27</v>
      </c>
      <c r="D636" s="159">
        <f>'COG-M'!P488</f>
        <v>0</v>
      </c>
    </row>
    <row r="637" spans="1:4">
      <c r="A637">
        <v>252</v>
      </c>
      <c r="B637" t="s">
        <v>115</v>
      </c>
      <c r="C637">
        <v>11</v>
      </c>
      <c r="D637" s="159">
        <f>'COG-M'!P489</f>
        <v>0</v>
      </c>
    </row>
    <row r="638" spans="1:4">
      <c r="C638">
        <v>12</v>
      </c>
      <c r="D638" s="159">
        <f>'COG-M'!P490</f>
        <v>0</v>
      </c>
    </row>
    <row r="639" spans="1:4">
      <c r="C639">
        <v>13</v>
      </c>
      <c r="D639" s="159">
        <f>'COG-M'!P491</f>
        <v>0</v>
      </c>
    </row>
    <row r="640" spans="1:4">
      <c r="C640">
        <v>14</v>
      </c>
      <c r="D640" s="159">
        <f>'COG-M'!P492</f>
        <v>0</v>
      </c>
    </row>
    <row r="641" spans="1:4">
      <c r="C641">
        <v>15</v>
      </c>
      <c r="D641" s="159">
        <f>'COG-M'!P493</f>
        <v>21000</v>
      </c>
    </row>
    <row r="642" spans="1:4">
      <c r="C642">
        <v>16</v>
      </c>
      <c r="D642" s="159">
        <f>'COG-M'!P494</f>
        <v>0</v>
      </c>
    </row>
    <row r="643" spans="1:4">
      <c r="C643">
        <v>17</v>
      </c>
      <c r="D643" s="159">
        <f>'COG-M'!P495</f>
        <v>0</v>
      </c>
    </row>
    <row r="644" spans="1:4">
      <c r="C644">
        <v>25</v>
      </c>
      <c r="D644" s="159">
        <f>'COG-M'!P496</f>
        <v>0</v>
      </c>
    </row>
    <row r="645" spans="1:4">
      <c r="C645">
        <v>26</v>
      </c>
      <c r="D645" s="159">
        <f>'COG-M'!P497</f>
        <v>0</v>
      </c>
    </row>
    <row r="646" spans="1:4">
      <c r="C646">
        <v>27</v>
      </c>
      <c r="D646" s="159">
        <f>'COG-M'!P498</f>
        <v>0</v>
      </c>
    </row>
    <row r="647" spans="1:4">
      <c r="A647">
        <v>253</v>
      </c>
      <c r="B647" t="s">
        <v>116</v>
      </c>
      <c r="C647">
        <v>11</v>
      </c>
      <c r="D647" s="159">
        <f>'COG-M'!P499</f>
        <v>0</v>
      </c>
    </row>
    <row r="648" spans="1:4">
      <c r="C648">
        <v>12</v>
      </c>
      <c r="D648" s="159">
        <f>'COG-M'!P500</f>
        <v>0</v>
      </c>
    </row>
    <row r="649" spans="1:4">
      <c r="C649">
        <v>13</v>
      </c>
      <c r="D649" s="159">
        <f>'COG-M'!P501</f>
        <v>0</v>
      </c>
    </row>
    <row r="650" spans="1:4">
      <c r="C650">
        <v>14</v>
      </c>
      <c r="D650" s="159">
        <f>'COG-M'!P502</f>
        <v>0</v>
      </c>
    </row>
    <row r="651" spans="1:4">
      <c r="C651">
        <v>15</v>
      </c>
      <c r="D651" s="159">
        <f>'COG-M'!P503</f>
        <v>297000</v>
      </c>
    </row>
    <row r="652" spans="1:4">
      <c r="C652">
        <v>16</v>
      </c>
      <c r="D652" s="159">
        <f>'COG-M'!P504</f>
        <v>0</v>
      </c>
    </row>
    <row r="653" spans="1:4">
      <c r="C653">
        <v>17</v>
      </c>
      <c r="D653" s="159">
        <f>'COG-M'!P505</f>
        <v>0</v>
      </c>
    </row>
    <row r="654" spans="1:4">
      <c r="C654">
        <v>25</v>
      </c>
      <c r="D654" s="159">
        <f>'COG-M'!P506</f>
        <v>173000</v>
      </c>
    </row>
    <row r="655" spans="1:4">
      <c r="C655">
        <v>26</v>
      </c>
      <c r="D655" s="159">
        <f>'COG-M'!P507</f>
        <v>0</v>
      </c>
    </row>
    <row r="656" spans="1:4">
      <c r="C656">
        <v>27</v>
      </c>
      <c r="D656" s="159">
        <f>'COG-M'!P508</f>
        <v>0</v>
      </c>
    </row>
    <row r="657" spans="1:4">
      <c r="A657">
        <v>254</v>
      </c>
      <c r="B657" t="s">
        <v>117</v>
      </c>
      <c r="C657">
        <v>11</v>
      </c>
      <c r="D657" s="159">
        <f>'COG-M'!P509</f>
        <v>0</v>
      </c>
    </row>
    <row r="658" spans="1:4">
      <c r="C658">
        <v>12</v>
      </c>
      <c r="D658" s="159">
        <f>'COG-M'!P510</f>
        <v>0</v>
      </c>
    </row>
    <row r="659" spans="1:4">
      <c r="C659">
        <v>13</v>
      </c>
      <c r="D659" s="159">
        <f>'COG-M'!P511</f>
        <v>0</v>
      </c>
    </row>
    <row r="660" spans="1:4">
      <c r="C660">
        <v>14</v>
      </c>
      <c r="D660" s="159">
        <f>'COG-M'!P512</f>
        <v>0</v>
      </c>
    </row>
    <row r="661" spans="1:4">
      <c r="C661">
        <v>15</v>
      </c>
      <c r="D661" s="159">
        <f>'COG-M'!P513</f>
        <v>0</v>
      </c>
    </row>
    <row r="662" spans="1:4">
      <c r="C662">
        <v>16</v>
      </c>
      <c r="D662" s="159">
        <f>'COG-M'!P514</f>
        <v>0</v>
      </c>
    </row>
    <row r="663" spans="1:4">
      <c r="C663">
        <v>17</v>
      </c>
      <c r="D663" s="159">
        <f>'COG-M'!P515</f>
        <v>0</v>
      </c>
    </row>
    <row r="664" spans="1:4">
      <c r="C664">
        <v>25</v>
      </c>
      <c r="D664" s="159">
        <f>'COG-M'!P516</f>
        <v>40000</v>
      </c>
    </row>
    <row r="665" spans="1:4">
      <c r="C665">
        <v>26</v>
      </c>
      <c r="D665" s="159">
        <f>'COG-M'!P517</f>
        <v>0</v>
      </c>
    </row>
    <row r="666" spans="1:4">
      <c r="C666">
        <v>27</v>
      </c>
      <c r="D666" s="159">
        <f>'COG-M'!P518</f>
        <v>0</v>
      </c>
    </row>
    <row r="667" spans="1:4">
      <c r="A667">
        <v>255</v>
      </c>
      <c r="B667" t="s">
        <v>118</v>
      </c>
      <c r="C667">
        <v>11</v>
      </c>
      <c r="D667" s="159">
        <f>'COG-M'!P519</f>
        <v>0</v>
      </c>
    </row>
    <row r="668" spans="1:4">
      <c r="C668">
        <v>12</v>
      </c>
      <c r="D668" s="159">
        <f>'COG-M'!P520</f>
        <v>0</v>
      </c>
    </row>
    <row r="669" spans="1:4">
      <c r="C669">
        <v>13</v>
      </c>
      <c r="D669" s="159">
        <f>'COG-M'!P521</f>
        <v>0</v>
      </c>
    </row>
    <row r="670" spans="1:4">
      <c r="C670">
        <v>14</v>
      </c>
      <c r="D670" s="159">
        <f>'COG-M'!P522</f>
        <v>0</v>
      </c>
    </row>
    <row r="671" spans="1:4">
      <c r="C671">
        <v>15</v>
      </c>
      <c r="D671" s="159">
        <f>'COG-M'!P523</f>
        <v>0</v>
      </c>
    </row>
    <row r="672" spans="1:4">
      <c r="C672">
        <v>16</v>
      </c>
      <c r="D672" s="159">
        <f>'COG-M'!P524</f>
        <v>0</v>
      </c>
    </row>
    <row r="673" spans="1:4">
      <c r="C673">
        <v>17</v>
      </c>
      <c r="D673" s="159">
        <f>'COG-M'!P525</f>
        <v>0</v>
      </c>
    </row>
    <row r="674" spans="1:4">
      <c r="C674">
        <v>25</v>
      </c>
      <c r="D674" s="159">
        <f>'COG-M'!P526</f>
        <v>0</v>
      </c>
    </row>
    <row r="675" spans="1:4">
      <c r="C675">
        <v>26</v>
      </c>
      <c r="D675" s="159">
        <f>'COG-M'!P527</f>
        <v>0</v>
      </c>
    </row>
    <row r="676" spans="1:4">
      <c r="C676">
        <v>27</v>
      </c>
      <c r="D676" s="159">
        <f>'COG-M'!P528</f>
        <v>0</v>
      </c>
    </row>
    <row r="677" spans="1:4">
      <c r="A677">
        <v>256</v>
      </c>
      <c r="B677" t="s">
        <v>119</v>
      </c>
      <c r="C677">
        <v>11</v>
      </c>
      <c r="D677" s="159">
        <f>'COG-M'!P529</f>
        <v>0</v>
      </c>
    </row>
    <row r="678" spans="1:4">
      <c r="C678">
        <v>12</v>
      </c>
      <c r="D678" s="159">
        <f>'COG-M'!P530</f>
        <v>0</v>
      </c>
    </row>
    <row r="679" spans="1:4">
      <c r="C679">
        <v>13</v>
      </c>
      <c r="D679" s="159">
        <f>'COG-M'!P531</f>
        <v>0</v>
      </c>
    </row>
    <row r="680" spans="1:4">
      <c r="C680">
        <v>14</v>
      </c>
      <c r="D680" s="159">
        <f>'COG-M'!P532</f>
        <v>0</v>
      </c>
    </row>
    <row r="681" spans="1:4">
      <c r="C681">
        <v>15</v>
      </c>
      <c r="D681" s="159">
        <f>'COG-M'!P533</f>
        <v>740000</v>
      </c>
    </row>
    <row r="682" spans="1:4">
      <c r="C682">
        <v>16</v>
      </c>
      <c r="D682" s="159">
        <f>'COG-M'!P534</f>
        <v>0</v>
      </c>
    </row>
    <row r="683" spans="1:4">
      <c r="C683">
        <v>17</v>
      </c>
      <c r="D683" s="159">
        <f>'COG-M'!P535</f>
        <v>0</v>
      </c>
    </row>
    <row r="684" spans="1:4">
      <c r="C684">
        <v>25</v>
      </c>
      <c r="D684" s="159">
        <f>'COG-M'!P536</f>
        <v>25000</v>
      </c>
    </row>
    <row r="685" spans="1:4">
      <c r="C685">
        <v>26</v>
      </c>
      <c r="D685" s="159">
        <f>'COG-M'!P537</f>
        <v>0</v>
      </c>
    </row>
    <row r="686" spans="1:4">
      <c r="C686">
        <v>27</v>
      </c>
      <c r="D686" s="159">
        <f>'COG-M'!P538</f>
        <v>0</v>
      </c>
    </row>
    <row r="687" spans="1:4">
      <c r="A687">
        <v>259</v>
      </c>
      <c r="B687" t="s">
        <v>120</v>
      </c>
      <c r="C687">
        <v>11</v>
      </c>
      <c r="D687" s="159">
        <f>'COG-M'!P539</f>
        <v>0</v>
      </c>
    </row>
    <row r="688" spans="1:4">
      <c r="C688">
        <v>12</v>
      </c>
      <c r="D688" s="159">
        <f>'COG-M'!P540</f>
        <v>0</v>
      </c>
    </row>
    <row r="689" spans="1:4">
      <c r="C689">
        <v>13</v>
      </c>
      <c r="D689" s="159">
        <f>'COG-M'!P541</f>
        <v>0</v>
      </c>
    </row>
    <row r="690" spans="1:4">
      <c r="C690">
        <v>14</v>
      </c>
      <c r="D690" s="159">
        <f>'COG-M'!P542</f>
        <v>0</v>
      </c>
    </row>
    <row r="691" spans="1:4">
      <c r="C691">
        <v>15</v>
      </c>
      <c r="D691" s="159">
        <f>'COG-M'!P543</f>
        <v>10000</v>
      </c>
    </row>
    <row r="692" spans="1:4">
      <c r="C692">
        <v>16</v>
      </c>
      <c r="D692" s="159">
        <f>'COG-M'!P544</f>
        <v>0</v>
      </c>
    </row>
    <row r="693" spans="1:4">
      <c r="C693">
        <v>17</v>
      </c>
      <c r="D693" s="159">
        <f>'COG-M'!P545</f>
        <v>0</v>
      </c>
    </row>
    <row r="694" spans="1:4">
      <c r="C694">
        <v>25</v>
      </c>
      <c r="D694" s="159">
        <f>'COG-M'!P546</f>
        <v>1000</v>
      </c>
    </row>
    <row r="695" spans="1:4">
      <c r="C695">
        <v>26</v>
      </c>
      <c r="D695" s="159">
        <f>'COG-M'!P547</f>
        <v>0</v>
      </c>
    </row>
    <row r="696" spans="1:4">
      <c r="C696">
        <v>27</v>
      </c>
      <c r="D696" s="159">
        <f>'COG-M'!P548</f>
        <v>0</v>
      </c>
    </row>
    <row r="697" spans="1:4">
      <c r="A697">
        <v>2600</v>
      </c>
      <c r="B697" t="s">
        <v>121</v>
      </c>
      <c r="D697" s="159">
        <f>'COG-M'!P549</f>
        <v>9100000</v>
      </c>
    </row>
    <row r="698" spans="1:4">
      <c r="A698">
        <v>261</v>
      </c>
      <c r="B698" t="s">
        <v>122</v>
      </c>
      <c r="C698">
        <v>11</v>
      </c>
      <c r="D698" s="159">
        <f>'COG-M'!P550</f>
        <v>0</v>
      </c>
    </row>
    <row r="699" spans="1:4">
      <c r="C699">
        <v>12</v>
      </c>
      <c r="D699" s="159">
        <f>'COG-M'!P551</f>
        <v>0</v>
      </c>
    </row>
    <row r="700" spans="1:4">
      <c r="C700">
        <v>13</v>
      </c>
      <c r="D700" s="159">
        <f>'COG-M'!P552</f>
        <v>0</v>
      </c>
    </row>
    <row r="701" spans="1:4">
      <c r="C701">
        <v>14</v>
      </c>
      <c r="D701" s="159">
        <f>'COG-M'!P553</f>
        <v>0</v>
      </c>
    </row>
    <row r="702" spans="1:4">
      <c r="C702">
        <v>15</v>
      </c>
      <c r="D702" s="159">
        <f>'COG-M'!P554</f>
        <v>5900000</v>
      </c>
    </row>
    <row r="703" spans="1:4">
      <c r="C703">
        <v>16</v>
      </c>
      <c r="D703" s="159">
        <f>'COG-M'!P555</f>
        <v>0</v>
      </c>
    </row>
    <row r="704" spans="1:4">
      <c r="C704">
        <v>17</v>
      </c>
      <c r="D704" s="159">
        <f>'COG-M'!P556</f>
        <v>0</v>
      </c>
    </row>
    <row r="705" spans="1:4">
      <c r="C705">
        <v>25</v>
      </c>
      <c r="D705" s="159">
        <f>'COG-M'!P557</f>
        <v>3200000</v>
      </c>
    </row>
    <row r="706" spans="1:4">
      <c r="C706">
        <v>26</v>
      </c>
      <c r="D706" s="159">
        <f>'COG-M'!P558</f>
        <v>0</v>
      </c>
    </row>
    <row r="707" spans="1:4">
      <c r="C707">
        <v>27</v>
      </c>
      <c r="D707" s="159">
        <f>'COG-M'!P559</f>
        <v>0</v>
      </c>
    </row>
    <row r="708" spans="1:4">
      <c r="A708">
        <v>262</v>
      </c>
      <c r="B708" t="s">
        <v>123</v>
      </c>
      <c r="C708">
        <v>11</v>
      </c>
      <c r="D708" s="159">
        <f>'COG-M'!P560</f>
        <v>0</v>
      </c>
    </row>
    <row r="709" spans="1:4">
      <c r="C709">
        <v>12</v>
      </c>
      <c r="D709" s="159">
        <f>'COG-M'!P561</f>
        <v>0</v>
      </c>
    </row>
    <row r="710" spans="1:4">
      <c r="C710">
        <v>13</v>
      </c>
      <c r="D710" s="159">
        <f>'COG-M'!P562</f>
        <v>0</v>
      </c>
    </row>
    <row r="711" spans="1:4">
      <c r="C711">
        <v>14</v>
      </c>
      <c r="D711" s="159">
        <f>'COG-M'!P563</f>
        <v>0</v>
      </c>
    </row>
    <row r="712" spans="1:4">
      <c r="C712">
        <v>15</v>
      </c>
      <c r="D712" s="159">
        <f>'COG-M'!P564</f>
        <v>0</v>
      </c>
    </row>
    <row r="713" spans="1:4">
      <c r="C713">
        <v>16</v>
      </c>
      <c r="D713" s="159">
        <f>'COG-M'!P565</f>
        <v>0</v>
      </c>
    </row>
    <row r="714" spans="1:4">
      <c r="C714">
        <v>17</v>
      </c>
      <c r="D714" s="159">
        <f>'COG-M'!P566</f>
        <v>0</v>
      </c>
    </row>
    <row r="715" spans="1:4">
      <c r="C715">
        <v>25</v>
      </c>
      <c r="D715" s="159">
        <f>'COG-M'!P567</f>
        <v>0</v>
      </c>
    </row>
    <row r="716" spans="1:4">
      <c r="C716">
        <v>26</v>
      </c>
      <c r="D716" s="159">
        <f>'COG-M'!P568</f>
        <v>0</v>
      </c>
    </row>
    <row r="717" spans="1:4">
      <c r="C717">
        <v>27</v>
      </c>
      <c r="D717" s="159">
        <f>'COG-M'!P569</f>
        <v>0</v>
      </c>
    </row>
    <row r="718" spans="1:4">
      <c r="A718">
        <v>2700</v>
      </c>
      <c r="B718" t="s">
        <v>124</v>
      </c>
      <c r="D718" s="159">
        <f>'COG-M'!P570</f>
        <v>227000</v>
      </c>
    </row>
    <row r="719" spans="1:4">
      <c r="A719">
        <v>271</v>
      </c>
      <c r="B719" t="s">
        <v>125</v>
      </c>
      <c r="C719">
        <v>11</v>
      </c>
      <c r="D719" s="159">
        <f>'COG-M'!P571</f>
        <v>0</v>
      </c>
    </row>
    <row r="720" spans="1:4">
      <c r="C720">
        <v>12</v>
      </c>
      <c r="D720" s="159">
        <f>'COG-M'!P572</f>
        <v>0</v>
      </c>
    </row>
    <row r="721" spans="1:4">
      <c r="C721">
        <v>13</v>
      </c>
      <c r="D721" s="159">
        <f>'COG-M'!P573</f>
        <v>0</v>
      </c>
    </row>
    <row r="722" spans="1:4">
      <c r="C722">
        <v>14</v>
      </c>
      <c r="D722" s="159">
        <f>'COG-M'!P574</f>
        <v>0</v>
      </c>
    </row>
    <row r="723" spans="1:4">
      <c r="C723">
        <v>15</v>
      </c>
      <c r="D723" s="159">
        <f>'COG-M'!P575</f>
        <v>25000</v>
      </c>
    </row>
    <row r="724" spans="1:4">
      <c r="C724">
        <v>16</v>
      </c>
      <c r="D724" s="159">
        <f>'COG-M'!P576</f>
        <v>0</v>
      </c>
    </row>
    <row r="725" spans="1:4">
      <c r="C725">
        <v>17</v>
      </c>
      <c r="D725" s="159">
        <f>'COG-M'!P577</f>
        <v>0</v>
      </c>
    </row>
    <row r="726" spans="1:4">
      <c r="C726">
        <v>25</v>
      </c>
      <c r="D726" s="159">
        <f>'COG-M'!P578</f>
        <v>10000</v>
      </c>
    </row>
    <row r="727" spans="1:4">
      <c r="C727">
        <v>26</v>
      </c>
      <c r="D727" s="159">
        <f>'COG-M'!P579</f>
        <v>0</v>
      </c>
    </row>
    <row r="728" spans="1:4">
      <c r="C728">
        <v>27</v>
      </c>
      <c r="D728" s="159">
        <f>'COG-M'!P580</f>
        <v>0</v>
      </c>
    </row>
    <row r="729" spans="1:4">
      <c r="A729">
        <v>272</v>
      </c>
      <c r="B729" t="s">
        <v>126</v>
      </c>
      <c r="C729">
        <v>11</v>
      </c>
      <c r="D729" s="159">
        <f>'COG-M'!P581</f>
        <v>0</v>
      </c>
    </row>
    <row r="730" spans="1:4">
      <c r="C730">
        <v>12</v>
      </c>
      <c r="D730" s="159">
        <f>'COG-M'!P582</f>
        <v>0</v>
      </c>
    </row>
    <row r="731" spans="1:4">
      <c r="C731">
        <v>13</v>
      </c>
      <c r="D731" s="159">
        <f>'COG-M'!P583</f>
        <v>0</v>
      </c>
    </row>
    <row r="732" spans="1:4">
      <c r="C732">
        <v>14</v>
      </c>
      <c r="D732" s="159">
        <f>'COG-M'!P584</f>
        <v>0</v>
      </c>
    </row>
    <row r="733" spans="1:4">
      <c r="C733">
        <v>15</v>
      </c>
      <c r="D733" s="159">
        <f>'COG-M'!P585</f>
        <v>75000</v>
      </c>
    </row>
    <row r="734" spans="1:4">
      <c r="C734">
        <v>16</v>
      </c>
      <c r="D734" s="159">
        <f>'COG-M'!P586</f>
        <v>0</v>
      </c>
    </row>
    <row r="735" spans="1:4">
      <c r="C735">
        <v>17</v>
      </c>
      <c r="D735" s="159">
        <f>'COG-M'!P587</f>
        <v>0</v>
      </c>
    </row>
    <row r="736" spans="1:4">
      <c r="C736">
        <v>25</v>
      </c>
      <c r="D736" s="159">
        <f>'COG-M'!P588</f>
        <v>57000</v>
      </c>
    </row>
    <row r="737" spans="1:4">
      <c r="C737">
        <v>26</v>
      </c>
      <c r="D737" s="159">
        <f>'COG-M'!P589</f>
        <v>0</v>
      </c>
    </row>
    <row r="738" spans="1:4">
      <c r="C738">
        <v>27</v>
      </c>
      <c r="D738" s="159">
        <f>'COG-M'!P590</f>
        <v>0</v>
      </c>
    </row>
    <row r="739" spans="1:4">
      <c r="A739">
        <v>273</v>
      </c>
      <c r="B739" t="s">
        <v>127</v>
      </c>
      <c r="C739">
        <v>11</v>
      </c>
      <c r="D739" s="159">
        <f>'COG-M'!P591</f>
        <v>0</v>
      </c>
    </row>
    <row r="740" spans="1:4">
      <c r="C740">
        <v>12</v>
      </c>
      <c r="D740" s="159">
        <f>'COG-M'!P592</f>
        <v>0</v>
      </c>
    </row>
    <row r="741" spans="1:4">
      <c r="C741">
        <v>13</v>
      </c>
      <c r="D741" s="159">
        <f>'COG-M'!P593</f>
        <v>0</v>
      </c>
    </row>
    <row r="742" spans="1:4">
      <c r="C742">
        <v>14</v>
      </c>
      <c r="D742" s="159">
        <f>'COG-M'!P594</f>
        <v>0</v>
      </c>
    </row>
    <row r="743" spans="1:4">
      <c r="C743">
        <v>15</v>
      </c>
      <c r="D743" s="159">
        <f>'COG-M'!P595</f>
        <v>40000</v>
      </c>
    </row>
    <row r="744" spans="1:4">
      <c r="C744">
        <v>16</v>
      </c>
      <c r="D744" s="159">
        <f>'COG-M'!P596</f>
        <v>0</v>
      </c>
    </row>
    <row r="745" spans="1:4">
      <c r="C745">
        <v>17</v>
      </c>
      <c r="D745" s="159">
        <f>'COG-M'!P597</f>
        <v>0</v>
      </c>
    </row>
    <row r="746" spans="1:4">
      <c r="C746">
        <v>25</v>
      </c>
      <c r="D746" s="159">
        <f>'COG-M'!P598</f>
        <v>0</v>
      </c>
    </row>
    <row r="747" spans="1:4">
      <c r="C747">
        <v>26</v>
      </c>
      <c r="D747" s="159">
        <f>'COG-M'!P599</f>
        <v>0</v>
      </c>
    </row>
    <row r="748" spans="1:4">
      <c r="C748">
        <v>27</v>
      </c>
      <c r="D748" s="159">
        <f>'COG-M'!P600</f>
        <v>0</v>
      </c>
    </row>
    <row r="749" spans="1:4">
      <c r="A749">
        <v>274</v>
      </c>
      <c r="B749" t="s">
        <v>128</v>
      </c>
      <c r="C749">
        <v>11</v>
      </c>
      <c r="D749" s="159">
        <f>'COG-M'!P601</f>
        <v>0</v>
      </c>
    </row>
    <row r="750" spans="1:4">
      <c r="C750">
        <v>12</v>
      </c>
      <c r="D750" s="159">
        <f>'COG-M'!P602</f>
        <v>0</v>
      </c>
    </row>
    <row r="751" spans="1:4">
      <c r="C751">
        <v>13</v>
      </c>
      <c r="D751" s="159">
        <f>'COG-M'!P603</f>
        <v>0</v>
      </c>
    </row>
    <row r="752" spans="1:4">
      <c r="C752">
        <v>14</v>
      </c>
      <c r="D752" s="159">
        <f>'COG-M'!P604</f>
        <v>0</v>
      </c>
    </row>
    <row r="753" spans="1:4">
      <c r="C753">
        <v>15</v>
      </c>
      <c r="D753" s="159">
        <f>'COG-M'!P605</f>
        <v>20000</v>
      </c>
    </row>
    <row r="754" spans="1:4">
      <c r="C754">
        <v>16</v>
      </c>
      <c r="D754" s="159">
        <f>'COG-M'!P606</f>
        <v>0</v>
      </c>
    </row>
    <row r="755" spans="1:4">
      <c r="C755">
        <v>17</v>
      </c>
      <c r="D755" s="159">
        <f>'COG-M'!P607</f>
        <v>0</v>
      </c>
    </row>
    <row r="756" spans="1:4">
      <c r="C756">
        <v>25</v>
      </c>
      <c r="D756" s="159">
        <f>'COG-M'!P608</f>
        <v>0</v>
      </c>
    </row>
    <row r="757" spans="1:4">
      <c r="C757">
        <v>26</v>
      </c>
      <c r="D757" s="159">
        <f>'COG-M'!P609</f>
        <v>0</v>
      </c>
    </row>
    <row r="758" spans="1:4">
      <c r="C758">
        <v>27</v>
      </c>
      <c r="D758" s="159">
        <f>'COG-M'!P610</f>
        <v>0</v>
      </c>
    </row>
    <row r="759" spans="1:4">
      <c r="A759">
        <v>275</v>
      </c>
      <c r="B759" t="s">
        <v>129</v>
      </c>
      <c r="C759">
        <v>11</v>
      </c>
      <c r="D759" s="159">
        <f>'COG-M'!P611</f>
        <v>0</v>
      </c>
    </row>
    <row r="760" spans="1:4">
      <c r="C760">
        <v>12</v>
      </c>
      <c r="D760" s="159">
        <f>'COG-M'!P612</f>
        <v>0</v>
      </c>
    </row>
    <row r="761" spans="1:4">
      <c r="C761">
        <v>13</v>
      </c>
      <c r="D761" s="159">
        <f>'COG-M'!P613</f>
        <v>0</v>
      </c>
    </row>
    <row r="762" spans="1:4">
      <c r="C762">
        <v>14</v>
      </c>
      <c r="D762" s="159">
        <f>'COG-M'!P614</f>
        <v>0</v>
      </c>
    </row>
    <row r="763" spans="1:4">
      <c r="C763">
        <v>15</v>
      </c>
      <c r="D763" s="159">
        <f>'COG-M'!P615</f>
        <v>0</v>
      </c>
    </row>
    <row r="764" spans="1:4">
      <c r="C764">
        <v>16</v>
      </c>
      <c r="D764" s="159">
        <f>'COG-M'!P616</f>
        <v>0</v>
      </c>
    </row>
    <row r="765" spans="1:4">
      <c r="C765">
        <v>17</v>
      </c>
      <c r="D765" s="159">
        <f>'COG-M'!P617</f>
        <v>0</v>
      </c>
    </row>
    <row r="766" spans="1:4">
      <c r="C766">
        <v>25</v>
      </c>
      <c r="D766" s="159">
        <f>'COG-M'!P618</f>
        <v>0</v>
      </c>
    </row>
    <row r="767" spans="1:4">
      <c r="C767">
        <v>26</v>
      </c>
      <c r="D767" s="159">
        <f>'COG-M'!P619</f>
        <v>0</v>
      </c>
    </row>
    <row r="768" spans="1:4">
      <c r="C768">
        <v>27</v>
      </c>
      <c r="D768" s="159">
        <f>'COG-M'!P620</f>
        <v>0</v>
      </c>
    </row>
    <row r="769" spans="1:4">
      <c r="A769">
        <v>2800</v>
      </c>
      <c r="B769" t="s">
        <v>130</v>
      </c>
      <c r="D769" s="159">
        <f>'COG-M'!P621</f>
        <v>250000</v>
      </c>
    </row>
    <row r="770" spans="1:4">
      <c r="A770">
        <v>281</v>
      </c>
      <c r="B770" t="s">
        <v>131</v>
      </c>
      <c r="C770">
        <v>11</v>
      </c>
      <c r="D770" s="159">
        <f>'COG-M'!P622</f>
        <v>0</v>
      </c>
    </row>
    <row r="771" spans="1:4">
      <c r="C771">
        <v>12</v>
      </c>
      <c r="D771" s="159">
        <f>'COG-M'!P623</f>
        <v>0</v>
      </c>
    </row>
    <row r="772" spans="1:4">
      <c r="C772">
        <v>13</v>
      </c>
      <c r="D772" s="159">
        <f>'COG-M'!P624</f>
        <v>0</v>
      </c>
    </row>
    <row r="773" spans="1:4">
      <c r="C773">
        <v>14</v>
      </c>
      <c r="D773" s="159">
        <f>'COG-M'!P625</f>
        <v>0</v>
      </c>
    </row>
    <row r="774" spans="1:4">
      <c r="C774">
        <v>15</v>
      </c>
      <c r="D774" s="159">
        <f>'COG-M'!P626</f>
        <v>0</v>
      </c>
    </row>
    <row r="775" spans="1:4">
      <c r="C775">
        <v>16</v>
      </c>
      <c r="D775" s="159">
        <f>'COG-M'!P627</f>
        <v>0</v>
      </c>
    </row>
    <row r="776" spans="1:4">
      <c r="C776">
        <v>17</v>
      </c>
      <c r="D776" s="159">
        <f>'COG-M'!P628</f>
        <v>0</v>
      </c>
    </row>
    <row r="777" spans="1:4">
      <c r="C777">
        <v>25</v>
      </c>
      <c r="D777" s="159">
        <f>'COG-M'!P629</f>
        <v>0</v>
      </c>
    </row>
    <row r="778" spans="1:4">
      <c r="C778">
        <v>26</v>
      </c>
      <c r="D778" s="159">
        <f>'COG-M'!P630</f>
        <v>0</v>
      </c>
    </row>
    <row r="779" spans="1:4">
      <c r="C779">
        <v>27</v>
      </c>
      <c r="D779" s="159">
        <f>'COG-M'!P631</f>
        <v>0</v>
      </c>
    </row>
    <row r="780" spans="1:4">
      <c r="A780">
        <v>282</v>
      </c>
      <c r="B780" t="s">
        <v>132</v>
      </c>
      <c r="C780">
        <v>11</v>
      </c>
      <c r="D780" s="159">
        <f>'COG-M'!P632</f>
        <v>0</v>
      </c>
    </row>
    <row r="781" spans="1:4">
      <c r="C781">
        <v>12</v>
      </c>
      <c r="D781" s="159">
        <f>'COG-M'!P633</f>
        <v>0</v>
      </c>
    </row>
    <row r="782" spans="1:4">
      <c r="C782">
        <v>13</v>
      </c>
      <c r="D782" s="159">
        <f>'COG-M'!P634</f>
        <v>0</v>
      </c>
    </row>
    <row r="783" spans="1:4">
      <c r="C783">
        <v>14</v>
      </c>
      <c r="D783" s="159">
        <f>'COG-M'!P635</f>
        <v>0</v>
      </c>
    </row>
    <row r="784" spans="1:4">
      <c r="C784">
        <v>15</v>
      </c>
      <c r="D784" s="159">
        <f>'COG-M'!P636</f>
        <v>0</v>
      </c>
    </row>
    <row r="785" spans="1:4">
      <c r="C785">
        <v>16</v>
      </c>
      <c r="D785" s="159">
        <f>'COG-M'!P637</f>
        <v>0</v>
      </c>
    </row>
    <row r="786" spans="1:4">
      <c r="C786">
        <v>17</v>
      </c>
      <c r="D786" s="159">
        <f>'COG-M'!P638</f>
        <v>0</v>
      </c>
    </row>
    <row r="787" spans="1:4">
      <c r="C787">
        <v>25</v>
      </c>
      <c r="D787" s="159">
        <f>'COG-M'!P639</f>
        <v>150000</v>
      </c>
    </row>
    <row r="788" spans="1:4">
      <c r="C788">
        <v>26</v>
      </c>
      <c r="D788" s="159">
        <f>'COG-M'!P640</f>
        <v>0</v>
      </c>
    </row>
    <row r="789" spans="1:4">
      <c r="C789">
        <v>27</v>
      </c>
      <c r="D789" s="159">
        <f>'COG-M'!P641</f>
        <v>0</v>
      </c>
    </row>
    <row r="790" spans="1:4">
      <c r="A790">
        <v>283</v>
      </c>
      <c r="B790" t="s">
        <v>133</v>
      </c>
      <c r="C790">
        <v>11</v>
      </c>
      <c r="D790" s="159">
        <f>'COG-M'!P642</f>
        <v>0</v>
      </c>
    </row>
    <row r="791" spans="1:4">
      <c r="C791">
        <v>12</v>
      </c>
      <c r="D791" s="159">
        <f>'COG-M'!P643</f>
        <v>0</v>
      </c>
    </row>
    <row r="792" spans="1:4">
      <c r="C792">
        <v>13</v>
      </c>
      <c r="D792" s="159">
        <f>'COG-M'!P644</f>
        <v>0</v>
      </c>
    </row>
    <row r="793" spans="1:4">
      <c r="C793">
        <v>14</v>
      </c>
      <c r="D793" s="159">
        <f>'COG-M'!P645</f>
        <v>0</v>
      </c>
    </row>
    <row r="794" spans="1:4">
      <c r="C794">
        <v>15</v>
      </c>
      <c r="D794" s="159">
        <f>'COG-M'!P646</f>
        <v>0</v>
      </c>
    </row>
    <row r="795" spans="1:4">
      <c r="C795">
        <v>16</v>
      </c>
      <c r="D795" s="159">
        <f>'COG-M'!P647</f>
        <v>0</v>
      </c>
    </row>
    <row r="796" spans="1:4">
      <c r="C796">
        <v>17</v>
      </c>
      <c r="D796" s="159">
        <f>'COG-M'!P648</f>
        <v>0</v>
      </c>
    </row>
    <row r="797" spans="1:4">
      <c r="C797">
        <v>25</v>
      </c>
      <c r="D797" s="159">
        <f>'COG-M'!P649</f>
        <v>100000</v>
      </c>
    </row>
    <row r="798" spans="1:4">
      <c r="C798">
        <v>26</v>
      </c>
      <c r="D798" s="159">
        <f>'COG-M'!P650</f>
        <v>0</v>
      </c>
    </row>
    <row r="799" spans="1:4">
      <c r="C799">
        <v>27</v>
      </c>
      <c r="D799" s="159">
        <f>'COG-M'!P651</f>
        <v>0</v>
      </c>
    </row>
    <row r="800" spans="1:4">
      <c r="A800">
        <v>2900</v>
      </c>
      <c r="B800" t="s">
        <v>134</v>
      </c>
      <c r="D800" s="159">
        <f>'COG-M'!P652</f>
        <v>1980000</v>
      </c>
    </row>
    <row r="801" spans="1:4">
      <c r="A801">
        <v>291</v>
      </c>
      <c r="B801" t="s">
        <v>135</v>
      </c>
      <c r="C801">
        <v>11</v>
      </c>
      <c r="D801" s="159">
        <f>'COG-M'!P653</f>
        <v>0</v>
      </c>
    </row>
    <row r="802" spans="1:4">
      <c r="C802">
        <v>12</v>
      </c>
      <c r="D802" s="159">
        <f>'COG-M'!P654</f>
        <v>0</v>
      </c>
    </row>
    <row r="803" spans="1:4">
      <c r="C803">
        <v>13</v>
      </c>
      <c r="D803" s="159">
        <f>'COG-M'!P655</f>
        <v>0</v>
      </c>
    </row>
    <row r="804" spans="1:4">
      <c r="C804">
        <v>14</v>
      </c>
      <c r="D804" s="159">
        <f>'COG-M'!P656</f>
        <v>0</v>
      </c>
    </row>
    <row r="805" spans="1:4">
      <c r="C805">
        <v>15</v>
      </c>
      <c r="D805" s="159">
        <f>'COG-M'!P657</f>
        <v>50000</v>
      </c>
    </row>
    <row r="806" spans="1:4">
      <c r="C806">
        <v>16</v>
      </c>
      <c r="D806" s="159">
        <f>'COG-M'!P658</f>
        <v>0</v>
      </c>
    </row>
    <row r="807" spans="1:4">
      <c r="C807">
        <v>17</v>
      </c>
      <c r="D807" s="159">
        <f>'COG-M'!P659</f>
        <v>0</v>
      </c>
    </row>
    <row r="808" spans="1:4">
      <c r="C808">
        <v>25</v>
      </c>
      <c r="D808" s="159">
        <f>'COG-M'!P660</f>
        <v>10000</v>
      </c>
    </row>
    <row r="809" spans="1:4">
      <c r="C809">
        <v>26</v>
      </c>
      <c r="D809" s="159">
        <f>'COG-M'!P661</f>
        <v>0</v>
      </c>
    </row>
    <row r="810" spans="1:4">
      <c r="C810">
        <v>27</v>
      </c>
      <c r="D810" s="159">
        <f>'COG-M'!P662</f>
        <v>0</v>
      </c>
    </row>
    <row r="811" spans="1:4">
      <c r="A811">
        <v>292</v>
      </c>
      <c r="B811" t="s">
        <v>136</v>
      </c>
      <c r="C811">
        <v>11</v>
      </c>
      <c r="D811" s="159">
        <f>'COG-M'!P663</f>
        <v>0</v>
      </c>
    </row>
    <row r="812" spans="1:4">
      <c r="C812">
        <v>12</v>
      </c>
      <c r="D812" s="159">
        <f>'COG-M'!P664</f>
        <v>0</v>
      </c>
    </row>
    <row r="813" spans="1:4">
      <c r="C813">
        <v>13</v>
      </c>
      <c r="D813" s="159">
        <f>'COG-M'!P665</f>
        <v>0</v>
      </c>
    </row>
    <row r="814" spans="1:4">
      <c r="C814">
        <v>14</v>
      </c>
      <c r="D814" s="159">
        <f>'COG-M'!P666</f>
        <v>0</v>
      </c>
    </row>
    <row r="815" spans="1:4">
      <c r="C815">
        <v>15</v>
      </c>
      <c r="D815" s="159">
        <f>'COG-M'!P667</f>
        <v>10000</v>
      </c>
    </row>
    <row r="816" spans="1:4">
      <c r="C816">
        <v>16</v>
      </c>
      <c r="D816" s="159">
        <f>'COG-M'!P668</f>
        <v>0</v>
      </c>
    </row>
    <row r="817" spans="1:4">
      <c r="C817">
        <v>17</v>
      </c>
      <c r="D817" s="159">
        <f>'COG-M'!P669</f>
        <v>0</v>
      </c>
    </row>
    <row r="818" spans="1:4">
      <c r="C818">
        <v>25</v>
      </c>
      <c r="D818" s="159">
        <f>'COG-M'!P670</f>
        <v>10000</v>
      </c>
    </row>
    <row r="819" spans="1:4">
      <c r="C819">
        <v>26</v>
      </c>
      <c r="D819" s="159">
        <f>'COG-M'!P671</f>
        <v>0</v>
      </c>
    </row>
    <row r="820" spans="1:4">
      <c r="C820">
        <v>27</v>
      </c>
      <c r="D820" s="159">
        <f>'COG-M'!P672</f>
        <v>0</v>
      </c>
    </row>
    <row r="821" spans="1:4">
      <c r="A821">
        <v>293</v>
      </c>
      <c r="B821" t="s">
        <v>137</v>
      </c>
      <c r="C821">
        <v>11</v>
      </c>
      <c r="D821" s="159">
        <f>'COG-M'!P673</f>
        <v>0</v>
      </c>
    </row>
    <row r="822" spans="1:4">
      <c r="C822">
        <v>12</v>
      </c>
      <c r="D822" s="159">
        <f>'COG-M'!P674</f>
        <v>0</v>
      </c>
    </row>
    <row r="823" spans="1:4">
      <c r="C823">
        <v>13</v>
      </c>
      <c r="D823" s="159">
        <f>'COG-M'!P675</f>
        <v>0</v>
      </c>
    </row>
    <row r="824" spans="1:4">
      <c r="C824">
        <v>14</v>
      </c>
      <c r="D824" s="159">
        <f>'COG-M'!P676</f>
        <v>0</v>
      </c>
    </row>
    <row r="825" spans="1:4">
      <c r="C825">
        <v>15</v>
      </c>
      <c r="D825" s="159">
        <f>'COG-M'!P677</f>
        <v>0</v>
      </c>
    </row>
    <row r="826" spans="1:4">
      <c r="C826">
        <v>16</v>
      </c>
      <c r="D826" s="159">
        <f>'COG-M'!P678</f>
        <v>0</v>
      </c>
    </row>
    <row r="827" spans="1:4">
      <c r="C827">
        <v>17</v>
      </c>
      <c r="D827" s="159">
        <f>'COG-M'!P679</f>
        <v>0</v>
      </c>
    </row>
    <row r="828" spans="1:4">
      <c r="C828">
        <v>25</v>
      </c>
      <c r="D828" s="159">
        <f>'COG-M'!P680</f>
        <v>0</v>
      </c>
    </row>
    <row r="829" spans="1:4">
      <c r="C829">
        <v>26</v>
      </c>
      <c r="D829" s="159">
        <f>'COG-M'!P681</f>
        <v>0</v>
      </c>
    </row>
    <row r="830" spans="1:4">
      <c r="C830">
        <v>27</v>
      </c>
      <c r="D830" s="159">
        <f>'COG-M'!P682</f>
        <v>0</v>
      </c>
    </row>
    <row r="831" spans="1:4">
      <c r="A831">
        <v>294</v>
      </c>
      <c r="B831" t="s">
        <v>138</v>
      </c>
      <c r="C831">
        <v>11</v>
      </c>
      <c r="D831" s="159">
        <f>'COG-M'!P683</f>
        <v>0</v>
      </c>
    </row>
    <row r="832" spans="1:4">
      <c r="C832">
        <v>12</v>
      </c>
      <c r="D832" s="159">
        <f>'COG-M'!P684</f>
        <v>0</v>
      </c>
    </row>
    <row r="833" spans="1:4">
      <c r="C833">
        <v>13</v>
      </c>
      <c r="D833" s="159">
        <f>'COG-M'!P685</f>
        <v>0</v>
      </c>
    </row>
    <row r="834" spans="1:4">
      <c r="C834">
        <v>14</v>
      </c>
      <c r="D834" s="159">
        <f>'COG-M'!P686</f>
        <v>0</v>
      </c>
    </row>
    <row r="835" spans="1:4">
      <c r="C835">
        <v>15</v>
      </c>
      <c r="D835" s="159">
        <f>'COG-M'!P687</f>
        <v>20000</v>
      </c>
    </row>
    <row r="836" spans="1:4">
      <c r="C836">
        <v>16</v>
      </c>
      <c r="D836" s="159">
        <f>'COG-M'!P688</f>
        <v>0</v>
      </c>
    </row>
    <row r="837" spans="1:4">
      <c r="C837">
        <v>17</v>
      </c>
      <c r="D837" s="159">
        <f>'COG-M'!P689</f>
        <v>0</v>
      </c>
    </row>
    <row r="838" spans="1:4">
      <c r="C838">
        <v>25</v>
      </c>
      <c r="D838" s="159">
        <f>'COG-M'!P690</f>
        <v>0</v>
      </c>
    </row>
    <row r="839" spans="1:4">
      <c r="C839">
        <v>26</v>
      </c>
      <c r="D839" s="159">
        <f>'COG-M'!P691</f>
        <v>0</v>
      </c>
    </row>
    <row r="840" spans="1:4">
      <c r="C840">
        <v>27</v>
      </c>
      <c r="D840" s="159">
        <f>'COG-M'!P692</f>
        <v>0</v>
      </c>
    </row>
    <row r="841" spans="1:4">
      <c r="A841">
        <v>295</v>
      </c>
      <c r="B841" t="s">
        <v>139</v>
      </c>
      <c r="C841">
        <v>11</v>
      </c>
      <c r="D841" s="159">
        <f>'COG-M'!P693</f>
        <v>0</v>
      </c>
    </row>
    <row r="842" spans="1:4">
      <c r="C842">
        <v>12</v>
      </c>
      <c r="D842" s="159">
        <f>'COG-M'!P694</f>
        <v>0</v>
      </c>
    </row>
    <row r="843" spans="1:4">
      <c r="C843">
        <v>13</v>
      </c>
      <c r="D843" s="159">
        <f>'COG-M'!P695</f>
        <v>0</v>
      </c>
    </row>
    <row r="844" spans="1:4">
      <c r="C844">
        <v>14</v>
      </c>
      <c r="D844" s="159">
        <f>'COG-M'!P696</f>
        <v>0</v>
      </c>
    </row>
    <row r="845" spans="1:4">
      <c r="C845">
        <v>15</v>
      </c>
      <c r="D845" s="159">
        <f>'COG-M'!P697</f>
        <v>0</v>
      </c>
    </row>
    <row r="846" spans="1:4">
      <c r="C846">
        <v>16</v>
      </c>
      <c r="D846" s="159">
        <f>'COG-M'!P698</f>
        <v>0</v>
      </c>
    </row>
    <row r="847" spans="1:4">
      <c r="C847">
        <v>17</v>
      </c>
      <c r="D847" s="159">
        <f>'COG-M'!P699</f>
        <v>0</v>
      </c>
    </row>
    <row r="848" spans="1:4">
      <c r="C848">
        <v>25</v>
      </c>
      <c r="D848" s="159">
        <f>'COG-M'!P700</f>
        <v>0</v>
      </c>
    </row>
    <row r="849" spans="1:4">
      <c r="C849">
        <v>26</v>
      </c>
      <c r="D849" s="159">
        <f>'COG-M'!P701</f>
        <v>0</v>
      </c>
    </row>
    <row r="850" spans="1:4">
      <c r="C850">
        <v>27</v>
      </c>
      <c r="D850" s="159">
        <f>'COG-M'!P702</f>
        <v>0</v>
      </c>
    </row>
    <row r="851" spans="1:4">
      <c r="A851">
        <v>296</v>
      </c>
      <c r="B851" t="s">
        <v>140</v>
      </c>
      <c r="C851">
        <v>11</v>
      </c>
      <c r="D851" s="159">
        <f>'COG-M'!P703</f>
        <v>0</v>
      </c>
    </row>
    <row r="852" spans="1:4">
      <c r="C852">
        <v>12</v>
      </c>
      <c r="D852" s="159">
        <f>'COG-M'!P704</f>
        <v>0</v>
      </c>
    </row>
    <row r="853" spans="1:4">
      <c r="C853">
        <v>13</v>
      </c>
      <c r="D853" s="159">
        <f>'COG-M'!P705</f>
        <v>0</v>
      </c>
    </row>
    <row r="854" spans="1:4">
      <c r="C854">
        <v>14</v>
      </c>
      <c r="D854" s="159">
        <f>'COG-M'!P706</f>
        <v>0</v>
      </c>
    </row>
    <row r="855" spans="1:4">
      <c r="C855">
        <v>15</v>
      </c>
      <c r="D855" s="159">
        <f>'COG-M'!P707</f>
        <v>800000</v>
      </c>
    </row>
    <row r="856" spans="1:4">
      <c r="C856">
        <v>16</v>
      </c>
      <c r="D856" s="159">
        <f>'COG-M'!P708</f>
        <v>0</v>
      </c>
    </row>
    <row r="857" spans="1:4">
      <c r="C857">
        <v>17</v>
      </c>
      <c r="D857" s="159">
        <f>'COG-M'!P709</f>
        <v>0</v>
      </c>
    </row>
    <row r="858" spans="1:4">
      <c r="C858">
        <v>25</v>
      </c>
      <c r="D858" s="159">
        <f>'COG-M'!P710</f>
        <v>1000000</v>
      </c>
    </row>
    <row r="859" spans="1:4">
      <c r="C859">
        <v>26</v>
      </c>
      <c r="D859" s="159">
        <f>'COG-M'!P711</f>
        <v>0</v>
      </c>
    </row>
    <row r="860" spans="1:4">
      <c r="C860">
        <v>27</v>
      </c>
      <c r="D860" s="159">
        <f>'COG-M'!P712</f>
        <v>0</v>
      </c>
    </row>
    <row r="861" spans="1:4">
      <c r="A861">
        <v>297</v>
      </c>
      <c r="B861" t="s">
        <v>141</v>
      </c>
      <c r="C861">
        <v>11</v>
      </c>
      <c r="D861" s="159">
        <f>'COG-M'!P713</f>
        <v>0</v>
      </c>
    </row>
    <row r="862" spans="1:4">
      <c r="C862">
        <v>12</v>
      </c>
      <c r="D862" s="159">
        <f>'COG-M'!P714</f>
        <v>0</v>
      </c>
    </row>
    <row r="863" spans="1:4">
      <c r="C863">
        <v>13</v>
      </c>
      <c r="D863" s="159">
        <f>'COG-M'!P715</f>
        <v>0</v>
      </c>
    </row>
    <row r="864" spans="1:4">
      <c r="C864">
        <v>14</v>
      </c>
      <c r="D864" s="159">
        <f>'COG-M'!P716</f>
        <v>0</v>
      </c>
    </row>
    <row r="865" spans="1:4">
      <c r="C865">
        <v>15</v>
      </c>
      <c r="D865" s="159">
        <f>'COG-M'!P717</f>
        <v>0</v>
      </c>
    </row>
    <row r="866" spans="1:4">
      <c r="C866">
        <v>16</v>
      </c>
      <c r="D866" s="159">
        <f>'COG-M'!P718</f>
        <v>0</v>
      </c>
    </row>
    <row r="867" spans="1:4">
      <c r="C867">
        <v>17</v>
      </c>
      <c r="D867" s="159">
        <f>'COG-M'!P719</f>
        <v>0</v>
      </c>
    </row>
    <row r="868" spans="1:4">
      <c r="C868">
        <v>25</v>
      </c>
      <c r="D868" s="159">
        <f>'COG-M'!P720</f>
        <v>0</v>
      </c>
    </row>
    <row r="869" spans="1:4">
      <c r="C869">
        <v>26</v>
      </c>
      <c r="D869" s="159">
        <f>'COG-M'!P721</f>
        <v>0</v>
      </c>
    </row>
    <row r="870" spans="1:4">
      <c r="C870">
        <v>27</v>
      </c>
      <c r="D870" s="159">
        <f>'COG-M'!P722</f>
        <v>0</v>
      </c>
    </row>
    <row r="871" spans="1:4">
      <c r="A871">
        <v>298</v>
      </c>
      <c r="B871" t="s">
        <v>142</v>
      </c>
      <c r="C871">
        <v>11</v>
      </c>
      <c r="D871" s="159">
        <f>'COG-M'!P723</f>
        <v>0</v>
      </c>
    </row>
    <row r="872" spans="1:4">
      <c r="C872">
        <v>12</v>
      </c>
      <c r="D872" s="159">
        <f>'COG-M'!P724</f>
        <v>0</v>
      </c>
    </row>
    <row r="873" spans="1:4">
      <c r="C873">
        <v>13</v>
      </c>
      <c r="D873" s="159">
        <f>'COG-M'!P725</f>
        <v>0</v>
      </c>
    </row>
    <row r="874" spans="1:4">
      <c r="C874">
        <v>14</v>
      </c>
      <c r="D874" s="159">
        <f>'COG-M'!P726</f>
        <v>0</v>
      </c>
    </row>
    <row r="875" spans="1:4">
      <c r="C875">
        <v>15</v>
      </c>
      <c r="D875" s="159">
        <f>'COG-M'!P727</f>
        <v>80000</v>
      </c>
    </row>
    <row r="876" spans="1:4">
      <c r="C876">
        <v>16</v>
      </c>
      <c r="D876" s="159">
        <f>'COG-M'!P728</f>
        <v>0</v>
      </c>
    </row>
    <row r="877" spans="1:4">
      <c r="C877">
        <v>17</v>
      </c>
      <c r="D877" s="159">
        <f>'COG-M'!P729</f>
        <v>0</v>
      </c>
    </row>
    <row r="878" spans="1:4">
      <c r="C878">
        <v>25</v>
      </c>
      <c r="D878" s="159">
        <f>'COG-M'!P730</f>
        <v>0</v>
      </c>
    </row>
    <row r="879" spans="1:4">
      <c r="C879">
        <v>26</v>
      </c>
      <c r="D879" s="159">
        <f>'COG-M'!P731</f>
        <v>0</v>
      </c>
    </row>
    <row r="880" spans="1:4">
      <c r="C880">
        <v>27</v>
      </c>
      <c r="D880" s="159">
        <f>'COG-M'!P732</f>
        <v>0</v>
      </c>
    </row>
    <row r="881" spans="1:4">
      <c r="A881">
        <v>299</v>
      </c>
      <c r="B881" t="s">
        <v>143</v>
      </c>
      <c r="C881">
        <v>11</v>
      </c>
      <c r="D881" s="159">
        <f>'COG-M'!P733</f>
        <v>0</v>
      </c>
    </row>
    <row r="882" spans="1:4">
      <c r="C882">
        <v>12</v>
      </c>
      <c r="D882" s="159">
        <f>'COG-M'!P734</f>
        <v>0</v>
      </c>
    </row>
    <row r="883" spans="1:4">
      <c r="C883">
        <v>13</v>
      </c>
      <c r="D883" s="159">
        <f>'COG-M'!P735</f>
        <v>0</v>
      </c>
    </row>
    <row r="884" spans="1:4">
      <c r="C884">
        <v>14</v>
      </c>
      <c r="D884" s="159">
        <f>'COG-M'!P736</f>
        <v>0</v>
      </c>
    </row>
    <row r="885" spans="1:4">
      <c r="C885">
        <v>15</v>
      </c>
      <c r="D885" s="159">
        <f>'COG-M'!P737</f>
        <v>0</v>
      </c>
    </row>
    <row r="886" spans="1:4">
      <c r="C886">
        <v>16</v>
      </c>
      <c r="D886" s="159">
        <f>'COG-M'!P738</f>
        <v>0</v>
      </c>
    </row>
    <row r="887" spans="1:4">
      <c r="C887">
        <v>17</v>
      </c>
      <c r="D887" s="159">
        <f>'COG-M'!P739</f>
        <v>0</v>
      </c>
    </row>
    <row r="888" spans="1:4">
      <c r="C888">
        <v>25</v>
      </c>
      <c r="D888" s="159">
        <f>'COG-M'!P740</f>
        <v>0</v>
      </c>
    </row>
    <row r="889" spans="1:4">
      <c r="C889">
        <v>26</v>
      </c>
      <c r="D889" s="159">
        <f>'COG-M'!P741</f>
        <v>0</v>
      </c>
    </row>
    <row r="890" spans="1:4">
      <c r="C890">
        <v>27</v>
      </c>
      <c r="D890" s="159">
        <f>'COG-M'!P742</f>
        <v>0</v>
      </c>
    </row>
    <row r="891" spans="1:4">
      <c r="A891">
        <v>3000</v>
      </c>
      <c r="B891" t="s">
        <v>144</v>
      </c>
      <c r="D891" s="159">
        <f>'COG-M'!P743</f>
        <v>30350191</v>
      </c>
    </row>
    <row r="892" spans="1:4">
      <c r="A892">
        <v>3100</v>
      </c>
      <c r="B892" t="s">
        <v>145</v>
      </c>
      <c r="D892" s="159">
        <f>'COG-M'!P744</f>
        <v>21973987</v>
      </c>
    </row>
    <row r="893" spans="1:4">
      <c r="A893">
        <v>311</v>
      </c>
      <c r="B893" t="s">
        <v>146</v>
      </c>
      <c r="C893">
        <v>11</v>
      </c>
      <c r="D893" s="159">
        <f>'COG-M'!P745</f>
        <v>0</v>
      </c>
    </row>
    <row r="894" spans="1:4">
      <c r="C894">
        <v>12</v>
      </c>
      <c r="D894" s="159">
        <f>'COG-M'!P746</f>
        <v>0</v>
      </c>
    </row>
    <row r="895" spans="1:4">
      <c r="C895">
        <v>13</v>
      </c>
      <c r="D895" s="159">
        <f>'COG-M'!P747</f>
        <v>0</v>
      </c>
    </row>
    <row r="896" spans="1:4">
      <c r="C896">
        <v>14</v>
      </c>
      <c r="D896" s="159">
        <f>'COG-M'!P748</f>
        <v>0</v>
      </c>
    </row>
    <row r="897" spans="1:4">
      <c r="C897">
        <v>15</v>
      </c>
      <c r="D897" s="159">
        <f>'COG-M'!P749</f>
        <v>1523140</v>
      </c>
    </row>
    <row r="898" spans="1:4">
      <c r="C898">
        <v>16</v>
      </c>
      <c r="D898" s="159">
        <f>'COG-M'!P750</f>
        <v>0</v>
      </c>
    </row>
    <row r="899" spans="1:4">
      <c r="C899">
        <v>17</v>
      </c>
      <c r="D899" s="159">
        <f>'COG-M'!P751</f>
        <v>0</v>
      </c>
    </row>
    <row r="900" spans="1:4">
      <c r="C900">
        <v>25</v>
      </c>
      <c r="D900" s="159">
        <f>'COG-M'!P752</f>
        <v>20186787</v>
      </c>
    </row>
    <row r="901" spans="1:4">
      <c r="C901">
        <v>26</v>
      </c>
      <c r="D901" s="159">
        <f>'COG-M'!P753</f>
        <v>0</v>
      </c>
    </row>
    <row r="902" spans="1:4">
      <c r="C902">
        <v>27</v>
      </c>
      <c r="D902" s="159">
        <f>'COG-M'!P754</f>
        <v>0</v>
      </c>
    </row>
    <row r="903" spans="1:4">
      <c r="A903">
        <v>312</v>
      </c>
      <c r="B903" t="s">
        <v>147</v>
      </c>
      <c r="C903">
        <v>11</v>
      </c>
      <c r="D903" s="159">
        <f>'COG-M'!P755</f>
        <v>0</v>
      </c>
    </row>
    <row r="904" spans="1:4">
      <c r="C904">
        <v>12</v>
      </c>
      <c r="D904" s="159">
        <f>'COG-M'!P756</f>
        <v>0</v>
      </c>
    </row>
    <row r="905" spans="1:4">
      <c r="C905">
        <v>13</v>
      </c>
      <c r="D905" s="159">
        <f>'COG-M'!P757</f>
        <v>0</v>
      </c>
    </row>
    <row r="906" spans="1:4">
      <c r="C906">
        <v>14</v>
      </c>
      <c r="D906" s="159">
        <f>'COG-M'!P758</f>
        <v>0</v>
      </c>
    </row>
    <row r="907" spans="1:4">
      <c r="C907">
        <v>15</v>
      </c>
      <c r="D907" s="159">
        <f>'COG-M'!P759</f>
        <v>19604</v>
      </c>
    </row>
    <row r="908" spans="1:4">
      <c r="C908">
        <v>16</v>
      </c>
      <c r="D908" s="159">
        <f>'COG-M'!P760</f>
        <v>0</v>
      </c>
    </row>
    <row r="909" spans="1:4">
      <c r="C909">
        <v>17</v>
      </c>
      <c r="D909" s="159">
        <f>'COG-M'!P761</f>
        <v>0</v>
      </c>
    </row>
    <row r="910" spans="1:4">
      <c r="C910">
        <v>25</v>
      </c>
      <c r="D910" s="159">
        <f>'COG-M'!P762</f>
        <v>5000</v>
      </c>
    </row>
    <row r="911" spans="1:4">
      <c r="C911">
        <v>26</v>
      </c>
      <c r="D911" s="159">
        <f>'COG-M'!P763</f>
        <v>0</v>
      </c>
    </row>
    <row r="912" spans="1:4">
      <c r="C912">
        <v>27</v>
      </c>
      <c r="D912" s="159">
        <f>'COG-M'!P764</f>
        <v>0</v>
      </c>
    </row>
    <row r="913" spans="1:4">
      <c r="A913">
        <v>313</v>
      </c>
      <c r="B913" t="s">
        <v>148</v>
      </c>
      <c r="C913">
        <v>11</v>
      </c>
      <c r="D913" s="159">
        <f>'COG-M'!P765</f>
        <v>0</v>
      </c>
    </row>
    <row r="914" spans="1:4">
      <c r="C914">
        <v>12</v>
      </c>
      <c r="D914" s="159">
        <f>'COG-M'!P766</f>
        <v>0</v>
      </c>
    </row>
    <row r="915" spans="1:4">
      <c r="C915">
        <v>13</v>
      </c>
      <c r="D915" s="159">
        <f>'COG-M'!P767</f>
        <v>0</v>
      </c>
    </row>
    <row r="916" spans="1:4">
      <c r="C916">
        <v>14</v>
      </c>
      <c r="D916" s="159">
        <f>'COG-M'!P768</f>
        <v>0</v>
      </c>
    </row>
    <row r="917" spans="1:4">
      <c r="C917">
        <v>15</v>
      </c>
      <c r="D917" s="159">
        <f>'COG-M'!P769</f>
        <v>0</v>
      </c>
    </row>
    <row r="918" spans="1:4">
      <c r="C918">
        <v>16</v>
      </c>
      <c r="D918" s="159">
        <f>'COG-M'!P770</f>
        <v>0</v>
      </c>
    </row>
    <row r="919" spans="1:4">
      <c r="C919">
        <v>17</v>
      </c>
      <c r="D919" s="159">
        <f>'COG-M'!P771</f>
        <v>0</v>
      </c>
    </row>
    <row r="920" spans="1:4">
      <c r="C920">
        <v>25</v>
      </c>
      <c r="D920" s="159">
        <f>'COG-M'!P772</f>
        <v>0</v>
      </c>
    </row>
    <row r="921" spans="1:4">
      <c r="C921">
        <v>26</v>
      </c>
      <c r="D921" s="159">
        <f>'COG-M'!P773</f>
        <v>0</v>
      </c>
    </row>
    <row r="922" spans="1:4">
      <c r="C922">
        <v>27</v>
      </c>
      <c r="D922" s="159">
        <f>'COG-M'!P774</f>
        <v>0</v>
      </c>
    </row>
    <row r="923" spans="1:4">
      <c r="A923">
        <v>314</v>
      </c>
      <c r="B923" t="s">
        <v>149</v>
      </c>
      <c r="C923">
        <v>11</v>
      </c>
      <c r="D923" s="159">
        <f>'COG-M'!P775</f>
        <v>0</v>
      </c>
    </row>
    <row r="924" spans="1:4">
      <c r="C924">
        <v>12</v>
      </c>
      <c r="D924" s="159">
        <f>'COG-M'!P776</f>
        <v>0</v>
      </c>
    </row>
    <row r="925" spans="1:4">
      <c r="C925">
        <v>13</v>
      </c>
      <c r="D925" s="159">
        <f>'COG-M'!P777</f>
        <v>0</v>
      </c>
    </row>
    <row r="926" spans="1:4">
      <c r="C926">
        <v>14</v>
      </c>
      <c r="D926" s="159">
        <f>'COG-M'!P778</f>
        <v>0</v>
      </c>
    </row>
    <row r="927" spans="1:4">
      <c r="C927">
        <v>15</v>
      </c>
      <c r="D927" s="159">
        <f>'COG-M'!P779</f>
        <v>208000</v>
      </c>
    </row>
    <row r="928" spans="1:4">
      <c r="C928">
        <v>16</v>
      </c>
      <c r="D928" s="159">
        <f>'COG-M'!P780</f>
        <v>0</v>
      </c>
    </row>
    <row r="929" spans="1:4">
      <c r="C929">
        <v>17</v>
      </c>
      <c r="D929" s="159">
        <f>'COG-M'!P781</f>
        <v>0</v>
      </c>
    </row>
    <row r="930" spans="1:4">
      <c r="C930">
        <v>25</v>
      </c>
      <c r="D930" s="159">
        <f>'COG-M'!P782</f>
        <v>3000</v>
      </c>
    </row>
    <row r="931" spans="1:4">
      <c r="C931">
        <v>26</v>
      </c>
      <c r="D931" s="159">
        <f>'COG-M'!P783</f>
        <v>0</v>
      </c>
    </row>
    <row r="932" spans="1:4">
      <c r="C932">
        <v>27</v>
      </c>
      <c r="D932" s="159">
        <f>'COG-M'!P784</f>
        <v>0</v>
      </c>
    </row>
    <row r="933" spans="1:4">
      <c r="A933">
        <v>315</v>
      </c>
      <c r="B933" t="s">
        <v>150</v>
      </c>
      <c r="C933">
        <v>11</v>
      </c>
      <c r="D933" s="159">
        <f>'COG-M'!P785</f>
        <v>0</v>
      </c>
    </row>
    <row r="934" spans="1:4">
      <c r="C934">
        <v>12</v>
      </c>
      <c r="D934" s="159">
        <f>'COG-M'!P786</f>
        <v>0</v>
      </c>
    </row>
    <row r="935" spans="1:4">
      <c r="C935">
        <v>13</v>
      </c>
      <c r="D935" s="159">
        <f>'COG-M'!P787</f>
        <v>0</v>
      </c>
    </row>
    <row r="936" spans="1:4">
      <c r="C936">
        <v>14</v>
      </c>
      <c r="D936" s="159">
        <f>'COG-M'!P788</f>
        <v>0</v>
      </c>
    </row>
    <row r="937" spans="1:4">
      <c r="C937">
        <v>15</v>
      </c>
      <c r="D937" s="159">
        <f>'COG-M'!P789</f>
        <v>19956</v>
      </c>
    </row>
    <row r="938" spans="1:4">
      <c r="C938">
        <v>16</v>
      </c>
      <c r="D938" s="159">
        <f>'COG-M'!P790</f>
        <v>0</v>
      </c>
    </row>
    <row r="939" spans="1:4">
      <c r="C939">
        <v>17</v>
      </c>
      <c r="D939" s="159">
        <f>'COG-M'!P791</f>
        <v>0</v>
      </c>
    </row>
    <row r="940" spans="1:4">
      <c r="C940">
        <v>25</v>
      </c>
      <c r="D940" s="159">
        <f>'COG-M'!P792</f>
        <v>0</v>
      </c>
    </row>
    <row r="941" spans="1:4">
      <c r="C941">
        <v>26</v>
      </c>
      <c r="D941" s="159">
        <f>'COG-M'!P793</f>
        <v>0</v>
      </c>
    </row>
    <row r="942" spans="1:4">
      <c r="C942">
        <v>27</v>
      </c>
      <c r="D942" s="159">
        <f>'COG-M'!P794</f>
        <v>0</v>
      </c>
    </row>
    <row r="943" spans="1:4">
      <c r="A943">
        <v>316</v>
      </c>
      <c r="B943" t="s">
        <v>151</v>
      </c>
      <c r="C943">
        <v>11</v>
      </c>
      <c r="D943" s="159">
        <f>'COG-M'!P795</f>
        <v>0</v>
      </c>
    </row>
    <row r="944" spans="1:4">
      <c r="C944">
        <v>12</v>
      </c>
      <c r="D944" s="159">
        <f>'COG-M'!P796</f>
        <v>0</v>
      </c>
    </row>
    <row r="945" spans="1:4">
      <c r="C945">
        <v>13</v>
      </c>
      <c r="D945" s="159">
        <f>'COG-M'!P797</f>
        <v>0</v>
      </c>
    </row>
    <row r="946" spans="1:4">
      <c r="C946">
        <v>14</v>
      </c>
      <c r="D946" s="159">
        <f>'COG-M'!P798</f>
        <v>0</v>
      </c>
    </row>
    <row r="947" spans="1:4">
      <c r="C947">
        <v>15</v>
      </c>
      <c r="D947" s="159">
        <f>'COG-M'!P799</f>
        <v>0</v>
      </c>
    </row>
    <row r="948" spans="1:4">
      <c r="C948">
        <v>16</v>
      </c>
      <c r="D948" s="159">
        <f>'COG-M'!P800</f>
        <v>0</v>
      </c>
    </row>
    <row r="949" spans="1:4">
      <c r="C949">
        <v>17</v>
      </c>
      <c r="D949" s="159">
        <f>'COG-M'!P801</f>
        <v>0</v>
      </c>
    </row>
    <row r="950" spans="1:4">
      <c r="C950">
        <v>25</v>
      </c>
      <c r="D950" s="159">
        <f>'COG-M'!P802</f>
        <v>0</v>
      </c>
    </row>
    <row r="951" spans="1:4">
      <c r="C951">
        <v>26</v>
      </c>
      <c r="D951" s="159">
        <f>'COG-M'!P803</f>
        <v>0</v>
      </c>
    </row>
    <row r="952" spans="1:4">
      <c r="C952">
        <v>27</v>
      </c>
      <c r="D952" s="159">
        <f>'COG-M'!P804</f>
        <v>0</v>
      </c>
    </row>
    <row r="953" spans="1:4">
      <c r="A953">
        <v>317</v>
      </c>
      <c r="B953" t="s">
        <v>152</v>
      </c>
      <c r="C953">
        <v>11</v>
      </c>
      <c r="D953" s="159">
        <f>'COG-M'!P805</f>
        <v>0</v>
      </c>
    </row>
    <row r="954" spans="1:4">
      <c r="C954">
        <v>12</v>
      </c>
      <c r="D954" s="159">
        <f>'COG-M'!P806</f>
        <v>0</v>
      </c>
    </row>
    <row r="955" spans="1:4">
      <c r="C955">
        <v>13</v>
      </c>
      <c r="D955" s="159">
        <f>'COG-M'!P807</f>
        <v>0</v>
      </c>
    </row>
    <row r="956" spans="1:4">
      <c r="C956">
        <v>14</v>
      </c>
      <c r="D956" s="159">
        <f>'COG-M'!P808</f>
        <v>0</v>
      </c>
    </row>
    <row r="957" spans="1:4">
      <c r="C957">
        <v>15</v>
      </c>
      <c r="D957" s="159">
        <f>'COG-M'!P809</f>
        <v>5000</v>
      </c>
    </row>
    <row r="958" spans="1:4">
      <c r="C958">
        <v>16</v>
      </c>
      <c r="D958" s="159">
        <f>'COG-M'!P810</f>
        <v>0</v>
      </c>
    </row>
    <row r="959" spans="1:4">
      <c r="C959">
        <v>17</v>
      </c>
      <c r="D959" s="159">
        <f>'COG-M'!P811</f>
        <v>0</v>
      </c>
    </row>
    <row r="960" spans="1:4">
      <c r="C960">
        <v>25</v>
      </c>
      <c r="D960" s="159">
        <f>'COG-M'!P812</f>
        <v>0</v>
      </c>
    </row>
    <row r="961" spans="1:4">
      <c r="C961">
        <v>26</v>
      </c>
      <c r="D961" s="159">
        <f>'COG-M'!P813</f>
        <v>0</v>
      </c>
    </row>
    <row r="962" spans="1:4">
      <c r="C962">
        <v>27</v>
      </c>
      <c r="D962" s="159">
        <f>'COG-M'!P814</f>
        <v>0</v>
      </c>
    </row>
    <row r="963" spans="1:4">
      <c r="A963">
        <v>318</v>
      </c>
      <c r="B963" t="s">
        <v>153</v>
      </c>
      <c r="C963">
        <v>11</v>
      </c>
      <c r="D963" s="159">
        <f>'COG-M'!P815</f>
        <v>0</v>
      </c>
    </row>
    <row r="964" spans="1:4">
      <c r="C964">
        <v>12</v>
      </c>
      <c r="D964" s="159">
        <f>'COG-M'!P816</f>
        <v>0</v>
      </c>
    </row>
    <row r="965" spans="1:4">
      <c r="C965">
        <v>13</v>
      </c>
      <c r="D965" s="159">
        <f>'COG-M'!P817</f>
        <v>0</v>
      </c>
    </row>
    <row r="966" spans="1:4">
      <c r="C966">
        <v>14</v>
      </c>
      <c r="D966" s="159">
        <f>'COG-M'!P818</f>
        <v>0</v>
      </c>
    </row>
    <row r="967" spans="1:4">
      <c r="C967">
        <v>15</v>
      </c>
      <c r="D967" s="159">
        <f>'COG-M'!P819</f>
        <v>3000</v>
      </c>
    </row>
    <row r="968" spans="1:4">
      <c r="C968">
        <v>16</v>
      </c>
      <c r="D968" s="159">
        <f>'COG-M'!P820</f>
        <v>0</v>
      </c>
    </row>
    <row r="969" spans="1:4">
      <c r="C969">
        <v>17</v>
      </c>
      <c r="D969" s="159">
        <f>'COG-M'!P821</f>
        <v>0</v>
      </c>
    </row>
    <row r="970" spans="1:4">
      <c r="C970">
        <v>25</v>
      </c>
      <c r="D970" s="159">
        <f>'COG-M'!P822</f>
        <v>500</v>
      </c>
    </row>
    <row r="971" spans="1:4">
      <c r="C971">
        <v>26</v>
      </c>
      <c r="D971" s="159">
        <f>'COG-M'!P823</f>
        <v>0</v>
      </c>
    </row>
    <row r="972" spans="1:4">
      <c r="C972">
        <v>27</v>
      </c>
      <c r="D972" s="159">
        <f>'COG-M'!P824</f>
        <v>0</v>
      </c>
    </row>
    <row r="973" spans="1:4">
      <c r="A973">
        <v>319</v>
      </c>
      <c r="B973" t="s">
        <v>154</v>
      </c>
      <c r="C973">
        <v>11</v>
      </c>
      <c r="D973" s="159">
        <f>'COG-M'!P825</f>
        <v>0</v>
      </c>
    </row>
    <row r="974" spans="1:4">
      <c r="C974">
        <v>12</v>
      </c>
      <c r="D974" s="159">
        <f>'COG-M'!P826</f>
        <v>0</v>
      </c>
    </row>
    <row r="975" spans="1:4">
      <c r="C975">
        <v>13</v>
      </c>
      <c r="D975" s="159">
        <f>'COG-M'!P827</f>
        <v>0</v>
      </c>
    </row>
    <row r="976" spans="1:4">
      <c r="C976">
        <v>14</v>
      </c>
      <c r="D976" s="159">
        <f>'COG-M'!P828</f>
        <v>0</v>
      </c>
    </row>
    <row r="977" spans="1:4">
      <c r="C977">
        <v>15</v>
      </c>
      <c r="D977" s="159">
        <f>'COG-M'!P829</f>
        <v>0</v>
      </c>
    </row>
    <row r="978" spans="1:4">
      <c r="C978">
        <v>16</v>
      </c>
      <c r="D978" s="159">
        <f>'COG-M'!P830</f>
        <v>0</v>
      </c>
    </row>
    <row r="979" spans="1:4">
      <c r="C979">
        <v>17</v>
      </c>
      <c r="D979" s="159">
        <f>'COG-M'!P831</f>
        <v>0</v>
      </c>
    </row>
    <row r="980" spans="1:4">
      <c r="C980">
        <v>25</v>
      </c>
      <c r="D980" s="159">
        <f>'COG-M'!P832</f>
        <v>0</v>
      </c>
    </row>
    <row r="981" spans="1:4">
      <c r="C981">
        <v>26</v>
      </c>
      <c r="D981" s="159">
        <f>'COG-M'!P833</f>
        <v>0</v>
      </c>
    </row>
    <row r="982" spans="1:4">
      <c r="C982">
        <v>27</v>
      </c>
      <c r="D982" s="159">
        <f>'COG-M'!P834</f>
        <v>0</v>
      </c>
    </row>
    <row r="983" spans="1:4">
      <c r="A983">
        <v>3200</v>
      </c>
      <c r="B983" t="s">
        <v>155</v>
      </c>
      <c r="D983" s="159">
        <f>'COG-M'!P835</f>
        <v>1398012</v>
      </c>
    </row>
    <row r="984" spans="1:4">
      <c r="A984">
        <v>321</v>
      </c>
      <c r="B984" t="s">
        <v>156</v>
      </c>
      <c r="C984">
        <v>11</v>
      </c>
      <c r="D984" s="159">
        <f>'COG-M'!P836</f>
        <v>0</v>
      </c>
    </row>
    <row r="985" spans="1:4">
      <c r="C985">
        <v>12</v>
      </c>
      <c r="D985" s="159">
        <f>'COG-M'!P837</f>
        <v>0</v>
      </c>
    </row>
    <row r="986" spans="1:4">
      <c r="C986">
        <v>13</v>
      </c>
      <c r="D986" s="159">
        <f>'COG-M'!P838</f>
        <v>0</v>
      </c>
    </row>
    <row r="987" spans="1:4">
      <c r="C987">
        <v>14</v>
      </c>
      <c r="D987" s="159">
        <f>'COG-M'!P839</f>
        <v>0</v>
      </c>
    </row>
    <row r="988" spans="1:4">
      <c r="C988">
        <v>15</v>
      </c>
      <c r="D988" s="159">
        <f>'COG-M'!P840</f>
        <v>127600</v>
      </c>
    </row>
    <row r="989" spans="1:4">
      <c r="C989">
        <v>16</v>
      </c>
      <c r="D989" s="159">
        <f>'COG-M'!P841</f>
        <v>0</v>
      </c>
    </row>
    <row r="990" spans="1:4">
      <c r="C990">
        <v>17</v>
      </c>
      <c r="D990" s="159">
        <f>'COG-M'!P842</f>
        <v>0</v>
      </c>
    </row>
    <row r="991" spans="1:4">
      <c r="C991">
        <v>25</v>
      </c>
      <c r="D991" s="159">
        <f>'COG-M'!P843</f>
        <v>0</v>
      </c>
    </row>
    <row r="992" spans="1:4">
      <c r="C992">
        <v>26</v>
      </c>
      <c r="D992" s="159">
        <f>'COG-M'!P844</f>
        <v>0</v>
      </c>
    </row>
    <row r="993" spans="1:4">
      <c r="C993">
        <v>27</v>
      </c>
      <c r="D993" s="159">
        <f>'COG-M'!P845</f>
        <v>0</v>
      </c>
    </row>
    <row r="994" spans="1:4">
      <c r="A994">
        <v>322</v>
      </c>
      <c r="B994" t="s">
        <v>157</v>
      </c>
      <c r="C994">
        <v>11</v>
      </c>
      <c r="D994" s="159">
        <f>'COG-M'!P846</f>
        <v>0</v>
      </c>
    </row>
    <row r="995" spans="1:4">
      <c r="C995">
        <v>12</v>
      </c>
      <c r="D995" s="159">
        <f>'COG-M'!P847</f>
        <v>0</v>
      </c>
    </row>
    <row r="996" spans="1:4">
      <c r="C996">
        <v>13</v>
      </c>
      <c r="D996" s="159">
        <f>'COG-M'!P848</f>
        <v>0</v>
      </c>
    </row>
    <row r="997" spans="1:4">
      <c r="C997">
        <v>14</v>
      </c>
      <c r="D997" s="159">
        <f>'COG-M'!P849</f>
        <v>0</v>
      </c>
    </row>
    <row r="998" spans="1:4">
      <c r="C998">
        <v>15</v>
      </c>
      <c r="D998" s="159">
        <f>'COG-M'!P850</f>
        <v>42504</v>
      </c>
    </row>
    <row r="999" spans="1:4">
      <c r="C999">
        <v>16</v>
      </c>
      <c r="D999" s="159">
        <f>'COG-M'!P851</f>
        <v>0</v>
      </c>
    </row>
    <row r="1000" spans="1:4">
      <c r="C1000">
        <v>17</v>
      </c>
      <c r="D1000" s="159">
        <f>'COG-M'!P852</f>
        <v>0</v>
      </c>
    </row>
    <row r="1001" spans="1:4">
      <c r="C1001">
        <v>25</v>
      </c>
      <c r="D1001" s="159">
        <f>'COG-M'!P853</f>
        <v>0</v>
      </c>
    </row>
    <row r="1002" spans="1:4">
      <c r="C1002">
        <v>26</v>
      </c>
      <c r="D1002" s="159">
        <f>'COG-M'!P854</f>
        <v>0</v>
      </c>
    </row>
    <row r="1003" spans="1:4">
      <c r="C1003">
        <v>27</v>
      </c>
      <c r="D1003" s="159">
        <f>'COG-M'!P855</f>
        <v>0</v>
      </c>
    </row>
    <row r="1004" spans="1:4">
      <c r="A1004">
        <v>323</v>
      </c>
      <c r="B1004" t="s">
        <v>158</v>
      </c>
      <c r="C1004">
        <v>11</v>
      </c>
      <c r="D1004" s="159">
        <f>'COG-M'!P856</f>
        <v>0</v>
      </c>
    </row>
    <row r="1005" spans="1:4">
      <c r="C1005">
        <v>12</v>
      </c>
      <c r="D1005" s="159">
        <f>'COG-M'!P857</f>
        <v>0</v>
      </c>
    </row>
    <row r="1006" spans="1:4">
      <c r="C1006">
        <v>13</v>
      </c>
      <c r="D1006" s="159">
        <f>'COG-M'!P858</f>
        <v>0</v>
      </c>
    </row>
    <row r="1007" spans="1:4">
      <c r="C1007">
        <v>14</v>
      </c>
      <c r="D1007" s="159">
        <f>'COG-M'!P859</f>
        <v>0</v>
      </c>
    </row>
    <row r="1008" spans="1:4">
      <c r="C1008">
        <v>15</v>
      </c>
      <c r="D1008" s="159">
        <f>'COG-M'!P860</f>
        <v>165648</v>
      </c>
    </row>
    <row r="1009" spans="1:4">
      <c r="C1009">
        <v>16</v>
      </c>
      <c r="D1009" s="159">
        <f>'COG-M'!P861</f>
        <v>0</v>
      </c>
    </row>
    <row r="1010" spans="1:4">
      <c r="C1010">
        <v>17</v>
      </c>
      <c r="D1010" s="159">
        <f>'COG-M'!P862</f>
        <v>0</v>
      </c>
    </row>
    <row r="1011" spans="1:4">
      <c r="C1011">
        <v>25</v>
      </c>
      <c r="D1011" s="159">
        <f>'COG-M'!P863</f>
        <v>0</v>
      </c>
    </row>
    <row r="1012" spans="1:4">
      <c r="C1012">
        <v>26</v>
      </c>
      <c r="D1012" s="159">
        <f>'COG-M'!P864</f>
        <v>0</v>
      </c>
    </row>
    <row r="1013" spans="1:4">
      <c r="C1013">
        <v>27</v>
      </c>
      <c r="D1013" s="159">
        <f>'COG-M'!P865</f>
        <v>0</v>
      </c>
    </row>
    <row r="1014" spans="1:4">
      <c r="A1014">
        <v>324</v>
      </c>
      <c r="B1014" t="s">
        <v>159</v>
      </c>
      <c r="C1014">
        <v>11</v>
      </c>
      <c r="D1014" s="159">
        <f>'COG-M'!P866</f>
        <v>0</v>
      </c>
    </row>
    <row r="1015" spans="1:4">
      <c r="C1015">
        <v>12</v>
      </c>
      <c r="D1015" s="159">
        <f>'COG-M'!P867</f>
        <v>0</v>
      </c>
    </row>
    <row r="1016" spans="1:4">
      <c r="C1016">
        <v>13</v>
      </c>
      <c r="D1016" s="159">
        <f>'COG-M'!P868</f>
        <v>0</v>
      </c>
    </row>
    <row r="1017" spans="1:4">
      <c r="C1017">
        <v>14</v>
      </c>
      <c r="D1017" s="159">
        <f>'COG-M'!P869</f>
        <v>0</v>
      </c>
    </row>
    <row r="1018" spans="1:4">
      <c r="C1018">
        <v>15</v>
      </c>
      <c r="D1018" s="159">
        <f>'COG-M'!P870</f>
        <v>0</v>
      </c>
    </row>
    <row r="1019" spans="1:4">
      <c r="C1019">
        <v>16</v>
      </c>
      <c r="D1019" s="159">
        <f>'COG-M'!P871</f>
        <v>0</v>
      </c>
    </row>
    <row r="1020" spans="1:4">
      <c r="C1020">
        <v>17</v>
      </c>
      <c r="D1020" s="159">
        <f>'COG-M'!P872</f>
        <v>0</v>
      </c>
    </row>
    <row r="1021" spans="1:4">
      <c r="C1021">
        <v>25</v>
      </c>
      <c r="D1021" s="159">
        <f>'COG-M'!P873</f>
        <v>0</v>
      </c>
    </row>
    <row r="1022" spans="1:4">
      <c r="C1022">
        <v>26</v>
      </c>
      <c r="D1022" s="159">
        <f>'COG-M'!P874</f>
        <v>0</v>
      </c>
    </row>
    <row r="1023" spans="1:4">
      <c r="C1023">
        <v>27</v>
      </c>
      <c r="D1023" s="159">
        <f>'COG-M'!P875</f>
        <v>0</v>
      </c>
    </row>
    <row r="1024" spans="1:4">
      <c r="A1024">
        <v>325</v>
      </c>
      <c r="B1024" t="s">
        <v>160</v>
      </c>
      <c r="C1024">
        <v>11</v>
      </c>
      <c r="D1024" s="159">
        <f>'COG-M'!P876</f>
        <v>0</v>
      </c>
    </row>
    <row r="1025" spans="1:4">
      <c r="C1025">
        <v>12</v>
      </c>
      <c r="D1025" s="159">
        <f>'COG-M'!P877</f>
        <v>0</v>
      </c>
    </row>
    <row r="1026" spans="1:4">
      <c r="C1026">
        <v>13</v>
      </c>
      <c r="D1026" s="159">
        <f>'COG-M'!P878</f>
        <v>0</v>
      </c>
    </row>
    <row r="1027" spans="1:4">
      <c r="C1027">
        <v>14</v>
      </c>
      <c r="D1027" s="159">
        <f>'COG-M'!P879</f>
        <v>0</v>
      </c>
    </row>
    <row r="1028" spans="1:4">
      <c r="C1028">
        <v>15</v>
      </c>
      <c r="D1028" s="159">
        <f>'COG-M'!P880</f>
        <v>638400</v>
      </c>
    </row>
    <row r="1029" spans="1:4">
      <c r="C1029">
        <v>16</v>
      </c>
      <c r="D1029" s="159">
        <f>'COG-M'!P881</f>
        <v>0</v>
      </c>
    </row>
    <row r="1030" spans="1:4">
      <c r="C1030">
        <v>17</v>
      </c>
      <c r="D1030" s="159">
        <f>'COG-M'!P882</f>
        <v>0</v>
      </c>
    </row>
    <row r="1031" spans="1:4">
      <c r="C1031">
        <v>25</v>
      </c>
      <c r="D1031" s="159">
        <f>'COG-M'!P883</f>
        <v>0</v>
      </c>
    </row>
    <row r="1032" spans="1:4">
      <c r="C1032">
        <v>26</v>
      </c>
      <c r="D1032" s="159">
        <f>'COG-M'!P884</f>
        <v>0</v>
      </c>
    </row>
    <row r="1033" spans="1:4">
      <c r="C1033">
        <v>27</v>
      </c>
      <c r="D1033" s="159">
        <f>'COG-M'!P885</f>
        <v>0</v>
      </c>
    </row>
    <row r="1034" spans="1:4">
      <c r="A1034">
        <v>326</v>
      </c>
      <c r="B1034" t="s">
        <v>161</v>
      </c>
      <c r="C1034">
        <v>11</v>
      </c>
      <c r="D1034" s="159">
        <f>'COG-M'!P886</f>
        <v>0</v>
      </c>
    </row>
    <row r="1035" spans="1:4">
      <c r="C1035">
        <v>12</v>
      </c>
      <c r="D1035" s="159">
        <f>'COG-M'!P887</f>
        <v>0</v>
      </c>
    </row>
    <row r="1036" spans="1:4">
      <c r="C1036">
        <v>13</v>
      </c>
      <c r="D1036" s="159">
        <f>'COG-M'!P888</f>
        <v>0</v>
      </c>
    </row>
    <row r="1037" spans="1:4">
      <c r="C1037">
        <v>14</v>
      </c>
      <c r="D1037" s="159">
        <f>'COG-M'!P889</f>
        <v>0</v>
      </c>
    </row>
    <row r="1038" spans="1:4">
      <c r="C1038">
        <v>15</v>
      </c>
      <c r="D1038" s="159">
        <f>'COG-M'!P890</f>
        <v>30000</v>
      </c>
    </row>
    <row r="1039" spans="1:4">
      <c r="C1039">
        <v>16</v>
      </c>
      <c r="D1039" s="159">
        <f>'COG-M'!P891</f>
        <v>0</v>
      </c>
    </row>
    <row r="1040" spans="1:4">
      <c r="C1040">
        <v>17</v>
      </c>
      <c r="D1040" s="159">
        <f>'COG-M'!P892</f>
        <v>0</v>
      </c>
    </row>
    <row r="1041" spans="1:4">
      <c r="C1041">
        <v>25</v>
      </c>
      <c r="D1041" s="159">
        <f>'COG-M'!P893</f>
        <v>0</v>
      </c>
    </row>
    <row r="1042" spans="1:4">
      <c r="C1042">
        <v>26</v>
      </c>
      <c r="D1042" s="159">
        <f>'COG-M'!P894</f>
        <v>0</v>
      </c>
    </row>
    <row r="1043" spans="1:4">
      <c r="C1043">
        <v>27</v>
      </c>
      <c r="D1043" s="159">
        <f>'COG-M'!P895</f>
        <v>0</v>
      </c>
    </row>
    <row r="1044" spans="1:4">
      <c r="A1044">
        <v>327</v>
      </c>
      <c r="B1044" t="s">
        <v>162</v>
      </c>
      <c r="C1044">
        <v>11</v>
      </c>
      <c r="D1044" s="159">
        <f>'COG-M'!P896</f>
        <v>0</v>
      </c>
    </row>
    <row r="1045" spans="1:4">
      <c r="C1045">
        <v>12</v>
      </c>
      <c r="D1045" s="159">
        <f>'COG-M'!P897</f>
        <v>0</v>
      </c>
    </row>
    <row r="1046" spans="1:4">
      <c r="C1046">
        <v>13</v>
      </c>
      <c r="D1046" s="159">
        <f>'COG-M'!P898</f>
        <v>0</v>
      </c>
    </row>
    <row r="1047" spans="1:4">
      <c r="C1047">
        <v>14</v>
      </c>
      <c r="D1047" s="159">
        <f>'COG-M'!P899</f>
        <v>0</v>
      </c>
    </row>
    <row r="1048" spans="1:4">
      <c r="C1048">
        <v>15</v>
      </c>
      <c r="D1048" s="159">
        <f>'COG-M'!P900</f>
        <v>233160</v>
      </c>
    </row>
    <row r="1049" spans="1:4">
      <c r="C1049">
        <v>16</v>
      </c>
      <c r="D1049" s="159">
        <f>'COG-M'!P901</f>
        <v>0</v>
      </c>
    </row>
    <row r="1050" spans="1:4">
      <c r="C1050">
        <v>17</v>
      </c>
      <c r="D1050" s="159">
        <f>'COG-M'!P902</f>
        <v>0</v>
      </c>
    </row>
    <row r="1051" spans="1:4">
      <c r="C1051">
        <v>25</v>
      </c>
      <c r="D1051" s="159">
        <f>'COG-M'!P903</f>
        <v>0</v>
      </c>
    </row>
    <row r="1052" spans="1:4">
      <c r="C1052">
        <v>26</v>
      </c>
      <c r="D1052" s="159">
        <f>'COG-M'!P904</f>
        <v>0</v>
      </c>
    </row>
    <row r="1053" spans="1:4">
      <c r="C1053">
        <v>27</v>
      </c>
      <c r="D1053" s="159">
        <f>'COG-M'!P905</f>
        <v>0</v>
      </c>
    </row>
    <row r="1054" spans="1:4">
      <c r="A1054">
        <v>328</v>
      </c>
      <c r="B1054" t="s">
        <v>163</v>
      </c>
      <c r="C1054">
        <v>11</v>
      </c>
      <c r="D1054" s="159">
        <f>'COG-M'!P906</f>
        <v>0</v>
      </c>
    </row>
    <row r="1055" spans="1:4">
      <c r="C1055">
        <v>12</v>
      </c>
      <c r="D1055" s="159">
        <f>'COG-M'!P907</f>
        <v>0</v>
      </c>
    </row>
    <row r="1056" spans="1:4">
      <c r="C1056">
        <v>13</v>
      </c>
      <c r="D1056" s="159">
        <f>'COG-M'!P908</f>
        <v>0</v>
      </c>
    </row>
    <row r="1057" spans="1:4">
      <c r="C1057">
        <v>14</v>
      </c>
      <c r="D1057" s="159">
        <f>'COG-M'!P909</f>
        <v>0</v>
      </c>
    </row>
    <row r="1058" spans="1:4">
      <c r="C1058">
        <v>15</v>
      </c>
      <c r="D1058" s="159">
        <f>'COG-M'!P910</f>
        <v>0</v>
      </c>
    </row>
    <row r="1059" spans="1:4">
      <c r="C1059">
        <v>16</v>
      </c>
      <c r="D1059" s="159">
        <f>'COG-M'!P911</f>
        <v>0</v>
      </c>
    </row>
    <row r="1060" spans="1:4">
      <c r="C1060">
        <v>17</v>
      </c>
      <c r="D1060" s="159">
        <f>'COG-M'!P912</f>
        <v>0</v>
      </c>
    </row>
    <row r="1061" spans="1:4">
      <c r="C1061">
        <v>25</v>
      </c>
      <c r="D1061" s="159">
        <f>'COG-M'!P913</f>
        <v>0</v>
      </c>
    </row>
    <row r="1062" spans="1:4">
      <c r="C1062">
        <v>26</v>
      </c>
      <c r="D1062" s="159">
        <f>'COG-M'!P914</f>
        <v>0</v>
      </c>
    </row>
    <row r="1063" spans="1:4">
      <c r="C1063">
        <v>27</v>
      </c>
      <c r="D1063" s="159">
        <f>'COG-M'!P915</f>
        <v>0</v>
      </c>
    </row>
    <row r="1064" spans="1:4">
      <c r="A1064">
        <v>329</v>
      </c>
      <c r="B1064" t="s">
        <v>164</v>
      </c>
      <c r="C1064">
        <v>11</v>
      </c>
      <c r="D1064" s="159">
        <f>'COG-M'!P916</f>
        <v>0</v>
      </c>
    </row>
    <row r="1065" spans="1:4">
      <c r="C1065">
        <v>12</v>
      </c>
      <c r="D1065" s="159">
        <f>'COG-M'!P917</f>
        <v>0</v>
      </c>
    </row>
    <row r="1066" spans="1:4">
      <c r="C1066">
        <v>13</v>
      </c>
      <c r="D1066" s="159">
        <f>'COG-M'!P918</f>
        <v>0</v>
      </c>
    </row>
    <row r="1067" spans="1:4">
      <c r="C1067">
        <v>14</v>
      </c>
      <c r="D1067" s="159">
        <f>'COG-M'!P919</f>
        <v>0</v>
      </c>
    </row>
    <row r="1068" spans="1:4">
      <c r="C1068">
        <v>15</v>
      </c>
      <c r="D1068" s="159">
        <f>'COG-M'!P920</f>
        <v>160700</v>
      </c>
    </row>
    <row r="1069" spans="1:4">
      <c r="C1069">
        <v>16</v>
      </c>
      <c r="D1069" s="159">
        <f>'COG-M'!P921</f>
        <v>0</v>
      </c>
    </row>
    <row r="1070" spans="1:4">
      <c r="C1070">
        <v>17</v>
      </c>
      <c r="D1070" s="159">
        <f>'COG-M'!P922</f>
        <v>0</v>
      </c>
    </row>
    <row r="1071" spans="1:4">
      <c r="C1071">
        <v>25</v>
      </c>
      <c r="D1071" s="159">
        <f>'COG-M'!P923</f>
        <v>1000</v>
      </c>
    </row>
    <row r="1072" spans="1:4">
      <c r="C1072">
        <v>26</v>
      </c>
      <c r="D1072" s="159">
        <f>'COG-M'!P924</f>
        <v>0</v>
      </c>
    </row>
    <row r="1073" spans="1:4">
      <c r="C1073">
        <v>27</v>
      </c>
      <c r="D1073" s="159">
        <f>'COG-M'!P925</f>
        <v>0</v>
      </c>
    </row>
    <row r="1074" spans="1:4">
      <c r="A1074">
        <v>3300</v>
      </c>
      <c r="B1074" t="s">
        <v>165</v>
      </c>
      <c r="D1074" s="159">
        <f>'COG-M'!P926</f>
        <v>1451144</v>
      </c>
    </row>
    <row r="1075" spans="1:4">
      <c r="A1075">
        <v>331</v>
      </c>
      <c r="B1075" t="s">
        <v>166</v>
      </c>
      <c r="C1075">
        <v>11</v>
      </c>
      <c r="D1075" s="159">
        <f>'COG-M'!P927</f>
        <v>0</v>
      </c>
    </row>
    <row r="1076" spans="1:4">
      <c r="C1076">
        <v>12</v>
      </c>
      <c r="D1076" s="159">
        <f>'COG-M'!P928</f>
        <v>0</v>
      </c>
    </row>
    <row r="1077" spans="1:4">
      <c r="C1077">
        <v>13</v>
      </c>
      <c r="D1077" s="159">
        <f>'COG-M'!P929</f>
        <v>0</v>
      </c>
    </row>
    <row r="1078" spans="1:4">
      <c r="C1078">
        <v>14</v>
      </c>
      <c r="D1078" s="159">
        <f>'COG-M'!P930</f>
        <v>0</v>
      </c>
    </row>
    <row r="1079" spans="1:4">
      <c r="C1079">
        <v>15</v>
      </c>
      <c r="D1079" s="159">
        <f>'COG-M'!P931</f>
        <v>11500</v>
      </c>
    </row>
    <row r="1080" spans="1:4">
      <c r="C1080">
        <v>16</v>
      </c>
      <c r="D1080" s="159">
        <f>'COG-M'!P932</f>
        <v>0</v>
      </c>
    </row>
    <row r="1081" spans="1:4">
      <c r="C1081">
        <v>17</v>
      </c>
      <c r="D1081" s="159">
        <f>'COG-M'!P933</f>
        <v>0</v>
      </c>
    </row>
    <row r="1082" spans="1:4">
      <c r="C1082">
        <v>25</v>
      </c>
      <c r="D1082" s="159">
        <f>'COG-M'!P934</f>
        <v>0</v>
      </c>
    </row>
    <row r="1083" spans="1:4">
      <c r="C1083">
        <v>26</v>
      </c>
      <c r="D1083" s="159">
        <f>'COG-M'!P935</f>
        <v>0</v>
      </c>
    </row>
    <row r="1084" spans="1:4">
      <c r="C1084">
        <v>27</v>
      </c>
      <c r="D1084" s="159">
        <f>'COG-M'!P936</f>
        <v>0</v>
      </c>
    </row>
    <row r="1085" spans="1:4">
      <c r="A1085">
        <v>332</v>
      </c>
      <c r="B1085" t="s">
        <v>167</v>
      </c>
      <c r="C1085">
        <v>11</v>
      </c>
      <c r="D1085" s="159">
        <f>'COG-M'!P937</f>
        <v>0</v>
      </c>
    </row>
    <row r="1086" spans="1:4">
      <c r="C1086">
        <v>12</v>
      </c>
      <c r="D1086" s="159">
        <f>'COG-M'!P938</f>
        <v>0</v>
      </c>
    </row>
    <row r="1087" spans="1:4">
      <c r="C1087">
        <v>13</v>
      </c>
      <c r="D1087" s="159">
        <f>'COG-M'!P939</f>
        <v>0</v>
      </c>
    </row>
    <row r="1088" spans="1:4">
      <c r="C1088">
        <v>14</v>
      </c>
      <c r="D1088" s="159">
        <f>'COG-M'!P940</f>
        <v>0</v>
      </c>
    </row>
    <row r="1089" spans="1:4">
      <c r="C1089">
        <v>15</v>
      </c>
      <c r="D1089" s="159">
        <f>'COG-M'!P941</f>
        <v>0</v>
      </c>
    </row>
    <row r="1090" spans="1:4">
      <c r="C1090">
        <v>16</v>
      </c>
      <c r="D1090" s="159">
        <f>'COG-M'!P942</f>
        <v>0</v>
      </c>
    </row>
    <row r="1091" spans="1:4">
      <c r="C1091">
        <v>17</v>
      </c>
      <c r="D1091" s="159">
        <f>'COG-M'!P943</f>
        <v>0</v>
      </c>
    </row>
    <row r="1092" spans="1:4">
      <c r="C1092">
        <v>25</v>
      </c>
      <c r="D1092" s="159">
        <f>'COG-M'!P944</f>
        <v>0</v>
      </c>
    </row>
    <row r="1093" spans="1:4">
      <c r="C1093">
        <v>26</v>
      </c>
      <c r="D1093" s="159">
        <f>'COG-M'!P945</f>
        <v>0</v>
      </c>
    </row>
    <row r="1094" spans="1:4">
      <c r="C1094">
        <v>27</v>
      </c>
      <c r="D1094" s="159">
        <f>'COG-M'!P946</f>
        <v>0</v>
      </c>
    </row>
    <row r="1095" spans="1:4">
      <c r="A1095">
        <v>333</v>
      </c>
      <c r="B1095" t="s">
        <v>168</v>
      </c>
      <c r="C1095">
        <v>11</v>
      </c>
      <c r="D1095" s="159">
        <f>'COG-M'!P947</f>
        <v>0</v>
      </c>
    </row>
    <row r="1096" spans="1:4">
      <c r="C1096">
        <v>12</v>
      </c>
      <c r="D1096" s="159">
        <f>'COG-M'!P948</f>
        <v>0</v>
      </c>
    </row>
    <row r="1097" spans="1:4">
      <c r="C1097">
        <v>13</v>
      </c>
      <c r="D1097" s="159">
        <f>'COG-M'!P949</f>
        <v>0</v>
      </c>
    </row>
    <row r="1098" spans="1:4">
      <c r="C1098">
        <v>14</v>
      </c>
      <c r="D1098" s="159">
        <f>'COG-M'!P950</f>
        <v>0</v>
      </c>
    </row>
    <row r="1099" spans="1:4">
      <c r="C1099">
        <v>15</v>
      </c>
      <c r="D1099" s="159">
        <f>'COG-M'!P951</f>
        <v>5000</v>
      </c>
    </row>
    <row r="1100" spans="1:4">
      <c r="C1100">
        <v>16</v>
      </c>
      <c r="D1100" s="159">
        <f>'COG-M'!P952</f>
        <v>0</v>
      </c>
    </row>
    <row r="1101" spans="1:4">
      <c r="C1101">
        <v>17</v>
      </c>
      <c r="D1101" s="159">
        <f>'COG-M'!P953</f>
        <v>0</v>
      </c>
    </row>
    <row r="1102" spans="1:4">
      <c r="C1102">
        <v>25</v>
      </c>
      <c r="D1102" s="159">
        <f>'COG-M'!P954</f>
        <v>0</v>
      </c>
    </row>
    <row r="1103" spans="1:4">
      <c r="C1103">
        <v>26</v>
      </c>
      <c r="D1103" s="159">
        <f>'COG-M'!P955</f>
        <v>0</v>
      </c>
    </row>
    <row r="1104" spans="1:4">
      <c r="C1104">
        <v>27</v>
      </c>
      <c r="D1104" s="159">
        <f>'COG-M'!P956</f>
        <v>0</v>
      </c>
    </row>
    <row r="1105" spans="1:4">
      <c r="A1105">
        <v>334</v>
      </c>
      <c r="B1105" t="s">
        <v>169</v>
      </c>
      <c r="C1105">
        <v>11</v>
      </c>
      <c r="D1105" s="159">
        <f>'COG-M'!P957</f>
        <v>0</v>
      </c>
    </row>
    <row r="1106" spans="1:4">
      <c r="C1106">
        <v>12</v>
      </c>
      <c r="D1106" s="159">
        <f>'COG-M'!P958</f>
        <v>0</v>
      </c>
    </row>
    <row r="1107" spans="1:4">
      <c r="C1107">
        <v>13</v>
      </c>
      <c r="D1107" s="159">
        <f>'COG-M'!P959</f>
        <v>0</v>
      </c>
    </row>
    <row r="1108" spans="1:4">
      <c r="C1108">
        <v>14</v>
      </c>
      <c r="D1108" s="159">
        <f>'COG-M'!P960</f>
        <v>0</v>
      </c>
    </row>
    <row r="1109" spans="1:4">
      <c r="C1109">
        <v>15</v>
      </c>
      <c r="D1109" s="159">
        <f>'COG-M'!P961</f>
        <v>262644</v>
      </c>
    </row>
    <row r="1110" spans="1:4">
      <c r="C1110">
        <v>16</v>
      </c>
      <c r="D1110" s="159">
        <f>'COG-M'!P962</f>
        <v>0</v>
      </c>
    </row>
    <row r="1111" spans="1:4">
      <c r="C1111">
        <v>17</v>
      </c>
      <c r="D1111" s="159">
        <f>'COG-M'!P963</f>
        <v>0</v>
      </c>
    </row>
    <row r="1112" spans="1:4">
      <c r="C1112">
        <v>25</v>
      </c>
      <c r="D1112" s="159">
        <f>'COG-M'!P964</f>
        <v>0</v>
      </c>
    </row>
    <row r="1113" spans="1:4">
      <c r="C1113">
        <v>26</v>
      </c>
      <c r="D1113" s="159">
        <f>'COG-M'!P965</f>
        <v>0</v>
      </c>
    </row>
    <row r="1114" spans="1:4">
      <c r="C1114">
        <v>27</v>
      </c>
      <c r="D1114" s="159">
        <f>'COG-M'!P966</f>
        <v>0</v>
      </c>
    </row>
    <row r="1115" spans="1:4">
      <c r="A1115">
        <v>335</v>
      </c>
      <c r="B1115" t="s">
        <v>170</v>
      </c>
      <c r="C1115">
        <v>11</v>
      </c>
      <c r="D1115" s="159">
        <f>'COG-M'!P967</f>
        <v>0</v>
      </c>
    </row>
    <row r="1116" spans="1:4">
      <c r="C1116">
        <v>12</v>
      </c>
      <c r="D1116" s="159">
        <f>'COG-M'!P968</f>
        <v>0</v>
      </c>
    </row>
    <row r="1117" spans="1:4">
      <c r="C1117">
        <v>13</v>
      </c>
      <c r="D1117" s="159">
        <f>'COG-M'!P969</f>
        <v>0</v>
      </c>
    </row>
    <row r="1118" spans="1:4">
      <c r="C1118">
        <v>14</v>
      </c>
      <c r="D1118" s="159">
        <f>'COG-M'!P970</f>
        <v>0</v>
      </c>
    </row>
    <row r="1119" spans="1:4">
      <c r="C1119">
        <v>15</v>
      </c>
      <c r="D1119" s="159">
        <f>'COG-M'!P971</f>
        <v>0</v>
      </c>
    </row>
    <row r="1120" spans="1:4">
      <c r="C1120">
        <v>16</v>
      </c>
      <c r="D1120" s="159">
        <f>'COG-M'!P972</f>
        <v>0</v>
      </c>
    </row>
    <row r="1121" spans="1:4">
      <c r="C1121">
        <v>17</v>
      </c>
      <c r="D1121" s="159">
        <f>'COG-M'!P973</f>
        <v>0</v>
      </c>
    </row>
    <row r="1122" spans="1:4">
      <c r="C1122">
        <v>25</v>
      </c>
      <c r="D1122" s="159">
        <f>'COG-M'!P974</f>
        <v>0</v>
      </c>
    </row>
    <row r="1123" spans="1:4">
      <c r="C1123">
        <v>26</v>
      </c>
      <c r="D1123" s="159">
        <f>'COG-M'!P975</f>
        <v>0</v>
      </c>
    </row>
    <row r="1124" spans="1:4">
      <c r="C1124">
        <v>27</v>
      </c>
      <c r="D1124" s="159">
        <f>'COG-M'!P976</f>
        <v>0</v>
      </c>
    </row>
    <row r="1125" spans="1:4">
      <c r="A1125">
        <v>336</v>
      </c>
      <c r="B1125" t="s">
        <v>171</v>
      </c>
      <c r="C1125">
        <v>11</v>
      </c>
      <c r="D1125" s="159">
        <f>'COG-M'!P977</f>
        <v>0</v>
      </c>
    </row>
    <row r="1126" spans="1:4">
      <c r="C1126">
        <v>12</v>
      </c>
      <c r="D1126" s="159">
        <f>'COG-M'!P978</f>
        <v>0</v>
      </c>
    </row>
    <row r="1127" spans="1:4">
      <c r="C1127">
        <v>13</v>
      </c>
      <c r="D1127" s="159">
        <f>'COG-M'!P979</f>
        <v>0</v>
      </c>
    </row>
    <row r="1128" spans="1:4">
      <c r="C1128">
        <v>14</v>
      </c>
      <c r="D1128" s="159">
        <f>'COG-M'!P980</f>
        <v>0</v>
      </c>
    </row>
    <row r="1129" spans="1:4">
      <c r="C1129">
        <v>15</v>
      </c>
      <c r="D1129" s="159">
        <f>'COG-M'!P981</f>
        <v>960000</v>
      </c>
    </row>
    <row r="1130" spans="1:4">
      <c r="C1130">
        <v>16</v>
      </c>
      <c r="D1130" s="159">
        <f>'COG-M'!P982</f>
        <v>0</v>
      </c>
    </row>
    <row r="1131" spans="1:4">
      <c r="C1131">
        <v>17</v>
      </c>
      <c r="D1131" s="159">
        <f>'COG-M'!P983</f>
        <v>0</v>
      </c>
    </row>
    <row r="1132" spans="1:4">
      <c r="C1132">
        <v>25</v>
      </c>
      <c r="D1132" s="159">
        <f>'COG-M'!P984</f>
        <v>0</v>
      </c>
    </row>
    <row r="1133" spans="1:4">
      <c r="C1133">
        <v>26</v>
      </c>
      <c r="D1133" s="159">
        <f>'COG-M'!P985</f>
        <v>0</v>
      </c>
    </row>
    <row r="1134" spans="1:4">
      <c r="C1134">
        <v>27</v>
      </c>
      <c r="D1134" s="159">
        <f>'COG-M'!P986</f>
        <v>0</v>
      </c>
    </row>
    <row r="1135" spans="1:4">
      <c r="A1135">
        <v>337</v>
      </c>
      <c r="B1135" t="s">
        <v>172</v>
      </c>
      <c r="C1135">
        <v>11</v>
      </c>
      <c r="D1135" s="159">
        <f>'COG-M'!P987</f>
        <v>0</v>
      </c>
    </row>
    <row r="1136" spans="1:4">
      <c r="C1136">
        <v>12</v>
      </c>
      <c r="D1136" s="159">
        <f>'COG-M'!P988</f>
        <v>0</v>
      </c>
    </row>
    <row r="1137" spans="1:4">
      <c r="C1137">
        <v>13</v>
      </c>
      <c r="D1137" s="159">
        <f>'COG-M'!P989</f>
        <v>0</v>
      </c>
    </row>
    <row r="1138" spans="1:4">
      <c r="C1138">
        <v>14</v>
      </c>
      <c r="D1138" s="159">
        <f>'COG-M'!P990</f>
        <v>0</v>
      </c>
    </row>
    <row r="1139" spans="1:4">
      <c r="C1139">
        <v>15</v>
      </c>
      <c r="D1139" s="159">
        <f>'COG-M'!P991</f>
        <v>0</v>
      </c>
    </row>
    <row r="1140" spans="1:4">
      <c r="C1140">
        <v>16</v>
      </c>
      <c r="D1140" s="159">
        <f>'COG-M'!P992</f>
        <v>0</v>
      </c>
    </row>
    <row r="1141" spans="1:4">
      <c r="C1141">
        <v>17</v>
      </c>
      <c r="D1141" s="159">
        <f>'COG-M'!P993</f>
        <v>0</v>
      </c>
    </row>
    <row r="1142" spans="1:4">
      <c r="C1142">
        <v>25</v>
      </c>
      <c r="D1142" s="159">
        <f>'COG-M'!P994</f>
        <v>0</v>
      </c>
    </row>
    <row r="1143" spans="1:4">
      <c r="C1143">
        <v>26</v>
      </c>
      <c r="D1143" s="159">
        <f>'COG-M'!P995</f>
        <v>0</v>
      </c>
    </row>
    <row r="1144" spans="1:4">
      <c r="C1144">
        <v>27</v>
      </c>
      <c r="D1144" s="159">
        <f>'COG-M'!P996</f>
        <v>0</v>
      </c>
    </row>
    <row r="1145" spans="1:4">
      <c r="A1145">
        <v>338</v>
      </c>
      <c r="B1145" t="s">
        <v>173</v>
      </c>
      <c r="C1145">
        <v>11</v>
      </c>
      <c r="D1145" s="159">
        <f>'COG-M'!P997</f>
        <v>0</v>
      </c>
    </row>
    <row r="1146" spans="1:4">
      <c r="C1146">
        <v>12</v>
      </c>
      <c r="D1146" s="159">
        <f>'COG-M'!P998</f>
        <v>0</v>
      </c>
    </row>
    <row r="1147" spans="1:4">
      <c r="C1147">
        <v>13</v>
      </c>
      <c r="D1147" s="159">
        <f>'COG-M'!P999</f>
        <v>0</v>
      </c>
    </row>
    <row r="1148" spans="1:4">
      <c r="C1148">
        <v>14</v>
      </c>
      <c r="D1148" s="159">
        <f>'COG-M'!P1000</f>
        <v>0</v>
      </c>
    </row>
    <row r="1149" spans="1:4">
      <c r="C1149">
        <v>15</v>
      </c>
      <c r="D1149" s="159">
        <f>'COG-M'!P1001</f>
        <v>0</v>
      </c>
    </row>
    <row r="1150" spans="1:4">
      <c r="C1150">
        <v>16</v>
      </c>
      <c r="D1150" s="159">
        <f>'COG-M'!P1002</f>
        <v>0</v>
      </c>
    </row>
    <row r="1151" spans="1:4">
      <c r="C1151">
        <v>17</v>
      </c>
      <c r="D1151" s="159">
        <f>'COG-M'!P1003</f>
        <v>0</v>
      </c>
    </row>
    <row r="1152" spans="1:4">
      <c r="C1152">
        <v>25</v>
      </c>
      <c r="D1152" s="159">
        <f>'COG-M'!P1004</f>
        <v>0</v>
      </c>
    </row>
    <row r="1153" spans="1:4">
      <c r="C1153">
        <v>26</v>
      </c>
      <c r="D1153" s="159">
        <f>'COG-M'!P1005</f>
        <v>0</v>
      </c>
    </row>
    <row r="1154" spans="1:4">
      <c r="C1154">
        <v>27</v>
      </c>
      <c r="D1154" s="159">
        <f>'COG-M'!P1006</f>
        <v>0</v>
      </c>
    </row>
    <row r="1155" spans="1:4">
      <c r="A1155">
        <v>339</v>
      </c>
      <c r="B1155" t="s">
        <v>174</v>
      </c>
      <c r="C1155">
        <v>11</v>
      </c>
      <c r="D1155" s="159">
        <f>'COG-M'!P1007</f>
        <v>0</v>
      </c>
    </row>
    <row r="1156" spans="1:4">
      <c r="C1156">
        <v>12</v>
      </c>
      <c r="D1156" s="159">
        <f>'COG-M'!P1008</f>
        <v>0</v>
      </c>
    </row>
    <row r="1157" spans="1:4">
      <c r="C1157">
        <v>13</v>
      </c>
      <c r="D1157" s="159">
        <f>'COG-M'!P1009</f>
        <v>0</v>
      </c>
    </row>
    <row r="1158" spans="1:4">
      <c r="C1158">
        <v>14</v>
      </c>
      <c r="D1158" s="159">
        <f>'COG-M'!P1010</f>
        <v>0</v>
      </c>
    </row>
    <row r="1159" spans="1:4">
      <c r="C1159">
        <v>15</v>
      </c>
      <c r="D1159" s="159">
        <f>'COG-M'!P1011</f>
        <v>212000</v>
      </c>
    </row>
    <row r="1160" spans="1:4">
      <c r="C1160">
        <v>16</v>
      </c>
      <c r="D1160" s="159">
        <f>'COG-M'!P1012</f>
        <v>0</v>
      </c>
    </row>
    <row r="1161" spans="1:4">
      <c r="C1161">
        <v>17</v>
      </c>
      <c r="D1161" s="159">
        <f>'COG-M'!P1013</f>
        <v>0</v>
      </c>
    </row>
    <row r="1162" spans="1:4">
      <c r="C1162">
        <v>25</v>
      </c>
      <c r="D1162" s="159">
        <f>'COG-M'!P1014</f>
        <v>0</v>
      </c>
    </row>
    <row r="1163" spans="1:4">
      <c r="C1163">
        <v>26</v>
      </c>
      <c r="D1163" s="159">
        <f>'COG-M'!P1015</f>
        <v>0</v>
      </c>
    </row>
    <row r="1164" spans="1:4">
      <c r="C1164">
        <v>27</v>
      </c>
      <c r="D1164" s="159">
        <f>'COG-M'!P1016</f>
        <v>0</v>
      </c>
    </row>
    <row r="1165" spans="1:4">
      <c r="A1165">
        <v>3400</v>
      </c>
      <c r="B1165" t="s">
        <v>175</v>
      </c>
      <c r="D1165" s="159">
        <f>'COG-M'!P1017</f>
        <v>908800</v>
      </c>
    </row>
    <row r="1166" spans="1:4">
      <c r="A1166">
        <v>341</v>
      </c>
      <c r="B1166" t="s">
        <v>176</v>
      </c>
      <c r="C1166">
        <v>11</v>
      </c>
      <c r="D1166" s="159">
        <f>'COG-M'!P1018</f>
        <v>0</v>
      </c>
    </row>
    <row r="1167" spans="1:4">
      <c r="C1167">
        <v>12</v>
      </c>
      <c r="D1167" s="159">
        <f>'COG-M'!P1019</f>
        <v>0</v>
      </c>
    </row>
    <row r="1168" spans="1:4">
      <c r="C1168">
        <v>13</v>
      </c>
      <c r="D1168" s="159">
        <f>'COG-M'!P1020</f>
        <v>0</v>
      </c>
    </row>
    <row r="1169" spans="1:4">
      <c r="C1169">
        <v>14</v>
      </c>
      <c r="D1169" s="159">
        <f>'COG-M'!P1021</f>
        <v>0</v>
      </c>
    </row>
    <row r="1170" spans="1:4">
      <c r="C1170">
        <v>15</v>
      </c>
      <c r="D1170" s="159">
        <f>'COG-M'!P1022</f>
        <v>218300</v>
      </c>
    </row>
    <row r="1171" spans="1:4">
      <c r="C1171">
        <v>16</v>
      </c>
      <c r="D1171" s="159">
        <f>'COG-M'!P1023</f>
        <v>0</v>
      </c>
    </row>
    <row r="1172" spans="1:4">
      <c r="C1172">
        <v>17</v>
      </c>
      <c r="D1172" s="159">
        <f>'COG-M'!P1024</f>
        <v>0</v>
      </c>
    </row>
    <row r="1173" spans="1:4">
      <c r="C1173">
        <v>25</v>
      </c>
      <c r="D1173" s="159">
        <f>'COG-M'!P1025</f>
        <v>500</v>
      </c>
    </row>
    <row r="1174" spans="1:4">
      <c r="C1174">
        <v>26</v>
      </c>
      <c r="D1174" s="159">
        <f>'COG-M'!P1026</f>
        <v>0</v>
      </c>
    </row>
    <row r="1175" spans="1:4">
      <c r="C1175">
        <v>27</v>
      </c>
      <c r="D1175" s="159">
        <f>'COG-M'!P1027</f>
        <v>0</v>
      </c>
    </row>
    <row r="1176" spans="1:4">
      <c r="A1176">
        <v>342</v>
      </c>
      <c r="B1176" t="s">
        <v>177</v>
      </c>
      <c r="C1176">
        <v>11</v>
      </c>
      <c r="D1176" s="159">
        <f>'COG-M'!P1028</f>
        <v>0</v>
      </c>
    </row>
    <row r="1177" spans="1:4">
      <c r="C1177">
        <v>12</v>
      </c>
      <c r="D1177" s="159">
        <f>'COG-M'!P1029</f>
        <v>0</v>
      </c>
    </row>
    <row r="1178" spans="1:4">
      <c r="C1178">
        <v>13</v>
      </c>
      <c r="D1178" s="159">
        <f>'COG-M'!P1030</f>
        <v>0</v>
      </c>
    </row>
    <row r="1179" spans="1:4">
      <c r="C1179">
        <v>14</v>
      </c>
      <c r="D1179" s="159">
        <f>'COG-M'!P1031</f>
        <v>0</v>
      </c>
    </row>
    <row r="1180" spans="1:4">
      <c r="C1180">
        <v>15</v>
      </c>
      <c r="D1180" s="159">
        <f>'COG-M'!P1032</f>
        <v>0</v>
      </c>
    </row>
    <row r="1181" spans="1:4">
      <c r="C1181">
        <v>16</v>
      </c>
      <c r="D1181" s="159">
        <f>'COG-M'!P1033</f>
        <v>0</v>
      </c>
    </row>
    <row r="1182" spans="1:4">
      <c r="C1182">
        <v>17</v>
      </c>
      <c r="D1182" s="159">
        <f>'COG-M'!P1034</f>
        <v>0</v>
      </c>
    </row>
    <row r="1183" spans="1:4">
      <c r="C1183">
        <v>25</v>
      </c>
      <c r="D1183" s="159">
        <f>'COG-M'!P1035</f>
        <v>0</v>
      </c>
    </row>
    <row r="1184" spans="1:4">
      <c r="C1184">
        <v>26</v>
      </c>
      <c r="D1184" s="159">
        <f>'COG-M'!P1036</f>
        <v>0</v>
      </c>
    </row>
    <row r="1185" spans="1:4">
      <c r="C1185">
        <v>27</v>
      </c>
      <c r="D1185" s="159">
        <f>'COG-M'!P1037</f>
        <v>0</v>
      </c>
    </row>
    <row r="1186" spans="1:4">
      <c r="A1186">
        <v>343</v>
      </c>
      <c r="B1186" t="s">
        <v>178</v>
      </c>
      <c r="C1186">
        <v>11</v>
      </c>
      <c r="D1186" s="159">
        <f>'COG-M'!P1038</f>
        <v>0</v>
      </c>
    </row>
    <row r="1187" spans="1:4">
      <c r="C1187">
        <v>12</v>
      </c>
      <c r="D1187" s="159">
        <f>'COG-M'!P1039</f>
        <v>0</v>
      </c>
    </row>
    <row r="1188" spans="1:4">
      <c r="C1188">
        <v>13</v>
      </c>
      <c r="D1188" s="159">
        <f>'COG-M'!P1040</f>
        <v>0</v>
      </c>
    </row>
    <row r="1189" spans="1:4">
      <c r="C1189">
        <v>14</v>
      </c>
      <c r="D1189" s="159">
        <f>'COG-M'!P1041</f>
        <v>0</v>
      </c>
    </row>
    <row r="1190" spans="1:4">
      <c r="C1190">
        <v>15</v>
      </c>
      <c r="D1190" s="159">
        <f>'COG-M'!P1042</f>
        <v>0</v>
      </c>
    </row>
    <row r="1191" spans="1:4">
      <c r="C1191">
        <v>16</v>
      </c>
      <c r="D1191" s="159">
        <f>'COG-M'!P1043</f>
        <v>0</v>
      </c>
    </row>
    <row r="1192" spans="1:4">
      <c r="C1192">
        <v>17</v>
      </c>
      <c r="D1192" s="159">
        <f>'COG-M'!P1044</f>
        <v>0</v>
      </c>
    </row>
    <row r="1193" spans="1:4">
      <c r="C1193">
        <v>25</v>
      </c>
      <c r="D1193" s="159">
        <f>'COG-M'!P1045</f>
        <v>0</v>
      </c>
    </row>
    <row r="1194" spans="1:4">
      <c r="C1194">
        <v>26</v>
      </c>
      <c r="D1194" s="159">
        <f>'COG-M'!P1046</f>
        <v>0</v>
      </c>
    </row>
    <row r="1195" spans="1:4">
      <c r="C1195">
        <v>27</v>
      </c>
      <c r="D1195" s="159">
        <f>'COG-M'!P1047</f>
        <v>0</v>
      </c>
    </row>
    <row r="1196" spans="1:4">
      <c r="A1196">
        <v>344</v>
      </c>
      <c r="B1196" t="s">
        <v>179</v>
      </c>
      <c r="C1196">
        <v>11</v>
      </c>
      <c r="D1196" s="159">
        <f>'COG-M'!P1048</f>
        <v>0</v>
      </c>
    </row>
    <row r="1197" spans="1:4">
      <c r="C1197">
        <v>12</v>
      </c>
      <c r="D1197" s="159">
        <f>'COG-M'!P1049</f>
        <v>0</v>
      </c>
    </row>
    <row r="1198" spans="1:4">
      <c r="C1198">
        <v>13</v>
      </c>
      <c r="D1198" s="159">
        <f>'COG-M'!P1050</f>
        <v>0</v>
      </c>
    </row>
    <row r="1199" spans="1:4">
      <c r="C1199">
        <v>14</v>
      </c>
      <c r="D1199" s="159">
        <f>'COG-M'!P1051</f>
        <v>0</v>
      </c>
    </row>
    <row r="1200" spans="1:4">
      <c r="C1200">
        <v>15</v>
      </c>
      <c r="D1200" s="159">
        <f>'COG-M'!P1052</f>
        <v>10000</v>
      </c>
    </row>
    <row r="1201" spans="1:4">
      <c r="C1201">
        <v>16</v>
      </c>
      <c r="D1201" s="159">
        <f>'COG-M'!P1053</f>
        <v>0</v>
      </c>
    </row>
    <row r="1202" spans="1:4">
      <c r="C1202">
        <v>17</v>
      </c>
      <c r="D1202" s="159">
        <f>'COG-M'!P1054</f>
        <v>0</v>
      </c>
    </row>
    <row r="1203" spans="1:4">
      <c r="C1203">
        <v>25</v>
      </c>
      <c r="D1203" s="159">
        <f>'COG-M'!P1055</f>
        <v>0</v>
      </c>
    </row>
    <row r="1204" spans="1:4">
      <c r="C1204">
        <v>26</v>
      </c>
      <c r="D1204" s="159">
        <f>'COG-M'!P1056</f>
        <v>0</v>
      </c>
    </row>
    <row r="1205" spans="1:4">
      <c r="C1205">
        <v>27</v>
      </c>
      <c r="D1205" s="159">
        <f>'COG-M'!P1057</f>
        <v>0</v>
      </c>
    </row>
    <row r="1206" spans="1:4">
      <c r="A1206">
        <v>345</v>
      </c>
      <c r="B1206" t="s">
        <v>180</v>
      </c>
      <c r="C1206">
        <v>11</v>
      </c>
      <c r="D1206" s="159">
        <f>'COG-M'!P1058</f>
        <v>0</v>
      </c>
    </row>
    <row r="1207" spans="1:4">
      <c r="C1207">
        <v>12</v>
      </c>
      <c r="D1207" s="159">
        <f>'COG-M'!P1059</f>
        <v>0</v>
      </c>
    </row>
    <row r="1208" spans="1:4">
      <c r="C1208">
        <v>13</v>
      </c>
      <c r="D1208" s="159">
        <f>'COG-M'!P1060</f>
        <v>0</v>
      </c>
    </row>
    <row r="1209" spans="1:4">
      <c r="C1209">
        <v>14</v>
      </c>
      <c r="D1209" s="159">
        <f>'COG-M'!P1061</f>
        <v>0</v>
      </c>
    </row>
    <row r="1210" spans="1:4">
      <c r="C1210">
        <v>15</v>
      </c>
      <c r="D1210" s="159">
        <f>'COG-M'!P1062</f>
        <v>630000</v>
      </c>
    </row>
    <row r="1211" spans="1:4">
      <c r="C1211">
        <v>16</v>
      </c>
      <c r="D1211" s="159">
        <f>'COG-M'!P1063</f>
        <v>0</v>
      </c>
    </row>
    <row r="1212" spans="1:4">
      <c r="C1212">
        <v>17</v>
      </c>
      <c r="D1212" s="159">
        <f>'COG-M'!P1064</f>
        <v>0</v>
      </c>
    </row>
    <row r="1213" spans="1:4">
      <c r="C1213">
        <v>25</v>
      </c>
      <c r="D1213" s="159">
        <f>'COG-M'!P1065</f>
        <v>50000</v>
      </c>
    </row>
    <row r="1214" spans="1:4">
      <c r="C1214">
        <v>26</v>
      </c>
      <c r="D1214" s="159">
        <f>'COG-M'!P1066</f>
        <v>0</v>
      </c>
    </row>
    <row r="1215" spans="1:4">
      <c r="C1215">
        <v>27</v>
      </c>
      <c r="D1215" s="159">
        <f>'COG-M'!P1067</f>
        <v>0</v>
      </c>
    </row>
    <row r="1216" spans="1:4">
      <c r="A1216">
        <v>346</v>
      </c>
      <c r="B1216" t="s">
        <v>181</v>
      </c>
      <c r="C1216">
        <v>11</v>
      </c>
      <c r="D1216" s="159">
        <f>'COG-M'!P1068</f>
        <v>0</v>
      </c>
    </row>
    <row r="1217" spans="1:4">
      <c r="C1217">
        <v>12</v>
      </c>
      <c r="D1217" s="159">
        <f>'COG-M'!P1069</f>
        <v>0</v>
      </c>
    </row>
    <row r="1218" spans="1:4">
      <c r="C1218">
        <v>13</v>
      </c>
      <c r="D1218" s="159">
        <f>'COG-M'!P1070</f>
        <v>0</v>
      </c>
    </row>
    <row r="1219" spans="1:4">
      <c r="C1219">
        <v>14</v>
      </c>
      <c r="D1219" s="159">
        <f>'COG-M'!P1071</f>
        <v>0</v>
      </c>
    </row>
    <row r="1220" spans="1:4">
      <c r="C1220">
        <v>15</v>
      </c>
      <c r="D1220" s="159">
        <f>'COG-M'!P1072</f>
        <v>0</v>
      </c>
    </row>
    <row r="1221" spans="1:4">
      <c r="C1221">
        <v>16</v>
      </c>
      <c r="D1221" s="159">
        <f>'COG-M'!P1073</f>
        <v>0</v>
      </c>
    </row>
    <row r="1222" spans="1:4">
      <c r="C1222">
        <v>17</v>
      </c>
      <c r="D1222" s="159">
        <f>'COG-M'!P1074</f>
        <v>0</v>
      </c>
    </row>
    <row r="1223" spans="1:4">
      <c r="C1223">
        <v>25</v>
      </c>
      <c r="D1223" s="159">
        <f>'COG-M'!P1075</f>
        <v>0</v>
      </c>
    </row>
    <row r="1224" spans="1:4">
      <c r="C1224">
        <v>26</v>
      </c>
      <c r="D1224" s="159">
        <f>'COG-M'!P1076</f>
        <v>0</v>
      </c>
    </row>
    <row r="1225" spans="1:4">
      <c r="C1225">
        <v>27</v>
      </c>
      <c r="D1225" s="159">
        <f>'COG-M'!P1077</f>
        <v>0</v>
      </c>
    </row>
    <row r="1226" spans="1:4">
      <c r="A1226">
        <v>347</v>
      </c>
      <c r="B1226" t="s">
        <v>182</v>
      </c>
      <c r="C1226">
        <v>11</v>
      </c>
      <c r="D1226" s="159">
        <f>'COG-M'!P1078</f>
        <v>0</v>
      </c>
    </row>
    <row r="1227" spans="1:4">
      <c r="C1227">
        <v>12</v>
      </c>
      <c r="D1227" s="159">
        <f>'COG-M'!P1079</f>
        <v>0</v>
      </c>
    </row>
    <row r="1228" spans="1:4">
      <c r="C1228">
        <v>13</v>
      </c>
      <c r="D1228" s="159">
        <f>'COG-M'!P1080</f>
        <v>0</v>
      </c>
    </row>
    <row r="1229" spans="1:4">
      <c r="C1229">
        <v>14</v>
      </c>
      <c r="D1229" s="159">
        <f>'COG-M'!P1081</f>
        <v>0</v>
      </c>
    </row>
    <row r="1230" spans="1:4">
      <c r="C1230">
        <v>15</v>
      </c>
      <c r="D1230" s="159">
        <f>'COG-M'!P1082</f>
        <v>0</v>
      </c>
    </row>
    <row r="1231" spans="1:4">
      <c r="C1231">
        <v>16</v>
      </c>
      <c r="D1231" s="159">
        <f>'COG-M'!P1083</f>
        <v>0</v>
      </c>
    </row>
    <row r="1232" spans="1:4">
      <c r="C1232">
        <v>17</v>
      </c>
      <c r="D1232" s="159">
        <f>'COG-M'!P1084</f>
        <v>0</v>
      </c>
    </row>
    <row r="1233" spans="1:4">
      <c r="C1233">
        <v>25</v>
      </c>
      <c r="D1233" s="159">
        <f>'COG-M'!P1085</f>
        <v>0</v>
      </c>
    </row>
    <row r="1234" spans="1:4">
      <c r="C1234">
        <v>26</v>
      </c>
      <c r="D1234" s="159">
        <f>'COG-M'!P1086</f>
        <v>0</v>
      </c>
    </row>
    <row r="1235" spans="1:4">
      <c r="C1235">
        <v>27</v>
      </c>
      <c r="D1235" s="159">
        <f>'COG-M'!P1087</f>
        <v>0</v>
      </c>
    </row>
    <row r="1236" spans="1:4">
      <c r="A1236">
        <v>348</v>
      </c>
      <c r="B1236" t="s">
        <v>183</v>
      </c>
      <c r="C1236">
        <v>11</v>
      </c>
      <c r="D1236" s="159">
        <f>'COG-M'!P1088</f>
        <v>0</v>
      </c>
    </row>
    <row r="1237" spans="1:4">
      <c r="C1237">
        <v>12</v>
      </c>
      <c r="D1237" s="159">
        <f>'COG-M'!P1089</f>
        <v>0</v>
      </c>
    </row>
    <row r="1238" spans="1:4">
      <c r="C1238">
        <v>13</v>
      </c>
      <c r="D1238" s="159">
        <f>'COG-M'!P1090</f>
        <v>0</v>
      </c>
    </row>
    <row r="1239" spans="1:4">
      <c r="C1239">
        <v>14</v>
      </c>
      <c r="D1239" s="159">
        <f>'COG-M'!P1091</f>
        <v>0</v>
      </c>
    </row>
    <row r="1240" spans="1:4">
      <c r="C1240">
        <v>15</v>
      </c>
      <c r="D1240" s="159">
        <f>'COG-M'!P1092</f>
        <v>0</v>
      </c>
    </row>
    <row r="1241" spans="1:4">
      <c r="C1241">
        <v>16</v>
      </c>
      <c r="D1241" s="159">
        <f>'COG-M'!P1093</f>
        <v>0</v>
      </c>
    </row>
    <row r="1242" spans="1:4">
      <c r="C1242">
        <v>17</v>
      </c>
      <c r="D1242" s="159">
        <f>'COG-M'!P1094</f>
        <v>0</v>
      </c>
    </row>
    <row r="1243" spans="1:4">
      <c r="C1243">
        <v>25</v>
      </c>
      <c r="D1243" s="159">
        <f>'COG-M'!P1095</f>
        <v>0</v>
      </c>
    </row>
    <row r="1244" spans="1:4">
      <c r="C1244">
        <v>26</v>
      </c>
      <c r="D1244" s="159">
        <f>'COG-M'!P1096</f>
        <v>0</v>
      </c>
    </row>
    <row r="1245" spans="1:4">
      <c r="C1245">
        <v>27</v>
      </c>
      <c r="D1245" s="159">
        <f>'COG-M'!P1097</f>
        <v>0</v>
      </c>
    </row>
    <row r="1246" spans="1:4">
      <c r="A1246">
        <v>349</v>
      </c>
      <c r="B1246" t="s">
        <v>184</v>
      </c>
      <c r="C1246">
        <v>11</v>
      </c>
      <c r="D1246" s="159">
        <f>'COG-M'!P1098</f>
        <v>0</v>
      </c>
    </row>
    <row r="1247" spans="1:4">
      <c r="C1247">
        <v>12</v>
      </c>
      <c r="D1247" s="159">
        <f>'COG-M'!P1099</f>
        <v>0</v>
      </c>
    </row>
    <row r="1248" spans="1:4">
      <c r="C1248">
        <v>13</v>
      </c>
      <c r="D1248" s="159">
        <f>'COG-M'!P1100</f>
        <v>0</v>
      </c>
    </row>
    <row r="1249" spans="1:4">
      <c r="C1249">
        <v>14</v>
      </c>
      <c r="D1249" s="159">
        <f>'COG-M'!P1101</f>
        <v>0</v>
      </c>
    </row>
    <row r="1250" spans="1:4">
      <c r="C1250">
        <v>15</v>
      </c>
      <c r="D1250" s="159">
        <f>'COG-M'!P1102</f>
        <v>0</v>
      </c>
    </row>
    <row r="1251" spans="1:4">
      <c r="C1251">
        <v>16</v>
      </c>
      <c r="D1251" s="159">
        <f>'COG-M'!P1103</f>
        <v>0</v>
      </c>
    </row>
    <row r="1252" spans="1:4">
      <c r="C1252">
        <v>17</v>
      </c>
      <c r="D1252" s="159">
        <f>'COG-M'!P1104</f>
        <v>0</v>
      </c>
    </row>
    <row r="1253" spans="1:4">
      <c r="C1253">
        <v>25</v>
      </c>
      <c r="D1253" s="159">
        <f>'COG-M'!P1105</f>
        <v>0</v>
      </c>
    </row>
    <row r="1254" spans="1:4">
      <c r="C1254">
        <v>26</v>
      </c>
      <c r="D1254" s="159">
        <f>'COG-M'!P1106</f>
        <v>0</v>
      </c>
    </row>
    <row r="1255" spans="1:4">
      <c r="C1255">
        <v>27</v>
      </c>
      <c r="D1255" s="159">
        <f>'COG-M'!P1107</f>
        <v>0</v>
      </c>
    </row>
    <row r="1256" spans="1:4">
      <c r="A1256">
        <v>3500</v>
      </c>
      <c r="B1256" t="s">
        <v>185</v>
      </c>
      <c r="D1256" s="159">
        <f>'COG-M'!P1108</f>
        <v>906000</v>
      </c>
    </row>
    <row r="1257" spans="1:4">
      <c r="A1257">
        <v>351</v>
      </c>
      <c r="B1257" t="s">
        <v>186</v>
      </c>
      <c r="C1257">
        <v>11</v>
      </c>
      <c r="D1257" s="159">
        <f>'COG-M'!P1109</f>
        <v>0</v>
      </c>
    </row>
    <row r="1258" spans="1:4">
      <c r="C1258">
        <v>12</v>
      </c>
      <c r="D1258" s="159">
        <f>'COG-M'!P1110</f>
        <v>0</v>
      </c>
    </row>
    <row r="1259" spans="1:4">
      <c r="C1259">
        <v>13</v>
      </c>
      <c r="D1259" s="159">
        <f>'COG-M'!P1111</f>
        <v>0</v>
      </c>
    </row>
    <row r="1260" spans="1:4">
      <c r="C1260">
        <v>14</v>
      </c>
      <c r="D1260" s="159">
        <f>'COG-M'!P1112</f>
        <v>0</v>
      </c>
    </row>
    <row r="1261" spans="1:4">
      <c r="C1261">
        <v>15</v>
      </c>
      <c r="D1261" s="159">
        <f>'COG-M'!P1113</f>
        <v>20000</v>
      </c>
    </row>
    <row r="1262" spans="1:4">
      <c r="C1262">
        <v>16</v>
      </c>
      <c r="D1262" s="159">
        <f>'COG-M'!P1114</f>
        <v>0</v>
      </c>
    </row>
    <row r="1263" spans="1:4">
      <c r="C1263">
        <v>17</v>
      </c>
      <c r="D1263" s="159">
        <f>'COG-M'!P1115</f>
        <v>0</v>
      </c>
    </row>
    <row r="1264" spans="1:4">
      <c r="C1264">
        <v>25</v>
      </c>
      <c r="D1264" s="159">
        <f>'COG-M'!P1116</f>
        <v>0</v>
      </c>
    </row>
    <row r="1265" spans="1:4">
      <c r="C1265">
        <v>26</v>
      </c>
      <c r="D1265" s="159">
        <f>'COG-M'!P1117</f>
        <v>0</v>
      </c>
    </row>
    <row r="1266" spans="1:4">
      <c r="C1266">
        <v>27</v>
      </c>
      <c r="D1266" s="159">
        <f>'COG-M'!P1118</f>
        <v>0</v>
      </c>
    </row>
    <row r="1267" spans="1:4">
      <c r="A1267">
        <v>352</v>
      </c>
      <c r="B1267" t="s">
        <v>187</v>
      </c>
      <c r="C1267">
        <v>11</v>
      </c>
      <c r="D1267" s="159">
        <f>'COG-M'!P1119</f>
        <v>0</v>
      </c>
    </row>
    <row r="1268" spans="1:4">
      <c r="C1268">
        <v>12</v>
      </c>
      <c r="D1268" s="159">
        <f>'COG-M'!P1120</f>
        <v>0</v>
      </c>
    </row>
    <row r="1269" spans="1:4">
      <c r="C1269">
        <v>13</v>
      </c>
      <c r="D1269" s="159">
        <f>'COG-M'!P1121</f>
        <v>0</v>
      </c>
    </row>
    <row r="1270" spans="1:4">
      <c r="C1270">
        <v>14</v>
      </c>
      <c r="D1270" s="159">
        <f>'COG-M'!P1122</f>
        <v>0</v>
      </c>
    </row>
    <row r="1271" spans="1:4">
      <c r="C1271">
        <v>15</v>
      </c>
      <c r="D1271" s="159">
        <f>'COG-M'!P1123</f>
        <v>40000</v>
      </c>
    </row>
    <row r="1272" spans="1:4">
      <c r="C1272">
        <v>16</v>
      </c>
      <c r="D1272" s="159">
        <f>'COG-M'!P1124</f>
        <v>0</v>
      </c>
    </row>
    <row r="1273" spans="1:4">
      <c r="C1273">
        <v>17</v>
      </c>
      <c r="D1273" s="159">
        <f>'COG-M'!P1125</f>
        <v>0</v>
      </c>
    </row>
    <row r="1274" spans="1:4">
      <c r="C1274">
        <v>25</v>
      </c>
      <c r="D1274" s="159">
        <f>'COG-M'!P1126</f>
        <v>0</v>
      </c>
    </row>
    <row r="1275" spans="1:4">
      <c r="C1275">
        <v>26</v>
      </c>
      <c r="D1275" s="159">
        <f>'COG-M'!P1127</f>
        <v>0</v>
      </c>
    </row>
    <row r="1276" spans="1:4">
      <c r="C1276">
        <v>27</v>
      </c>
      <c r="D1276" s="159">
        <f>'COG-M'!P1128</f>
        <v>0</v>
      </c>
    </row>
    <row r="1277" spans="1:4">
      <c r="A1277">
        <v>353</v>
      </c>
      <c r="B1277" t="s">
        <v>188</v>
      </c>
      <c r="C1277">
        <v>11</v>
      </c>
      <c r="D1277" s="159">
        <f>'COG-M'!P1129</f>
        <v>0</v>
      </c>
    </row>
    <row r="1278" spans="1:4">
      <c r="C1278">
        <v>12</v>
      </c>
      <c r="D1278" s="159">
        <f>'COG-M'!P1130</f>
        <v>0</v>
      </c>
    </row>
    <row r="1279" spans="1:4">
      <c r="C1279">
        <v>13</v>
      </c>
      <c r="D1279" s="159">
        <f>'COG-M'!P1131</f>
        <v>0</v>
      </c>
    </row>
    <row r="1280" spans="1:4">
      <c r="C1280">
        <v>14</v>
      </c>
      <c r="D1280" s="159">
        <f>'COG-M'!P1132</f>
        <v>0</v>
      </c>
    </row>
    <row r="1281" spans="1:4">
      <c r="C1281">
        <v>15</v>
      </c>
      <c r="D1281" s="159">
        <f>'COG-M'!P1133</f>
        <v>0</v>
      </c>
    </row>
    <row r="1282" spans="1:4">
      <c r="C1282">
        <v>16</v>
      </c>
      <c r="D1282" s="159">
        <f>'COG-M'!P1134</f>
        <v>0</v>
      </c>
    </row>
    <row r="1283" spans="1:4">
      <c r="C1283">
        <v>17</v>
      </c>
      <c r="D1283" s="159">
        <f>'COG-M'!P1135</f>
        <v>0</v>
      </c>
    </row>
    <row r="1284" spans="1:4">
      <c r="C1284">
        <v>25</v>
      </c>
      <c r="D1284" s="159">
        <f>'COG-M'!P1136</f>
        <v>0</v>
      </c>
    </row>
    <row r="1285" spans="1:4">
      <c r="C1285">
        <v>26</v>
      </c>
      <c r="D1285" s="159">
        <f>'COG-M'!P1137</f>
        <v>0</v>
      </c>
    </row>
    <row r="1286" spans="1:4">
      <c r="C1286">
        <v>27</v>
      </c>
      <c r="D1286" s="159">
        <f>'COG-M'!P1138</f>
        <v>0</v>
      </c>
    </row>
    <row r="1287" spans="1:4">
      <c r="A1287">
        <v>354</v>
      </c>
      <c r="B1287" t="s">
        <v>189</v>
      </c>
      <c r="C1287">
        <v>11</v>
      </c>
      <c r="D1287" s="159">
        <f>'COG-M'!P1139</f>
        <v>0</v>
      </c>
    </row>
    <row r="1288" spans="1:4">
      <c r="C1288">
        <v>12</v>
      </c>
      <c r="D1288" s="159">
        <f>'COG-M'!P1140</f>
        <v>0</v>
      </c>
    </row>
    <row r="1289" spans="1:4">
      <c r="C1289">
        <v>13</v>
      </c>
      <c r="D1289" s="159">
        <f>'COG-M'!P1141</f>
        <v>0</v>
      </c>
    </row>
    <row r="1290" spans="1:4">
      <c r="C1290">
        <v>14</v>
      </c>
      <c r="D1290" s="159">
        <f>'COG-M'!P1142</f>
        <v>0</v>
      </c>
    </row>
    <row r="1291" spans="1:4">
      <c r="C1291">
        <v>15</v>
      </c>
      <c r="D1291" s="159">
        <f>'COG-M'!P1143</f>
        <v>0</v>
      </c>
    </row>
    <row r="1292" spans="1:4">
      <c r="C1292">
        <v>16</v>
      </c>
      <c r="D1292" s="159">
        <f>'COG-M'!P1144</f>
        <v>0</v>
      </c>
    </row>
    <row r="1293" spans="1:4">
      <c r="C1293">
        <v>17</v>
      </c>
      <c r="D1293" s="159">
        <f>'COG-M'!P1145</f>
        <v>0</v>
      </c>
    </row>
    <row r="1294" spans="1:4">
      <c r="C1294">
        <v>25</v>
      </c>
      <c r="D1294" s="159">
        <f>'COG-M'!P1146</f>
        <v>0</v>
      </c>
    </row>
    <row r="1295" spans="1:4">
      <c r="C1295">
        <v>26</v>
      </c>
      <c r="D1295" s="159">
        <f>'COG-M'!P1147</f>
        <v>0</v>
      </c>
    </row>
    <row r="1296" spans="1:4">
      <c r="C1296">
        <v>27</v>
      </c>
      <c r="D1296" s="159">
        <f>'COG-M'!P1148</f>
        <v>0</v>
      </c>
    </row>
    <row r="1297" spans="1:4">
      <c r="A1297">
        <v>355</v>
      </c>
      <c r="B1297" t="s">
        <v>190</v>
      </c>
      <c r="C1297">
        <v>11</v>
      </c>
      <c r="D1297" s="159">
        <f>'COG-M'!P1149</f>
        <v>0</v>
      </c>
    </row>
    <row r="1298" spans="1:4">
      <c r="C1298">
        <v>12</v>
      </c>
      <c r="D1298" s="159">
        <f>'COG-M'!P1150</f>
        <v>0</v>
      </c>
    </row>
    <row r="1299" spans="1:4">
      <c r="C1299">
        <v>13</v>
      </c>
      <c r="D1299" s="159">
        <f>'COG-M'!P1151</f>
        <v>0</v>
      </c>
    </row>
    <row r="1300" spans="1:4">
      <c r="C1300">
        <v>14</v>
      </c>
      <c r="D1300" s="159">
        <f>'COG-M'!P1152</f>
        <v>0</v>
      </c>
    </row>
    <row r="1301" spans="1:4">
      <c r="C1301">
        <v>15</v>
      </c>
      <c r="D1301" s="159">
        <f>'COG-M'!P1153</f>
        <v>207000</v>
      </c>
    </row>
    <row r="1302" spans="1:4">
      <c r="C1302">
        <v>16</v>
      </c>
      <c r="D1302" s="159">
        <f>'COG-M'!P1154</f>
        <v>0</v>
      </c>
    </row>
    <row r="1303" spans="1:4">
      <c r="C1303">
        <v>17</v>
      </c>
      <c r="D1303" s="159">
        <f>'COG-M'!P1155</f>
        <v>0</v>
      </c>
    </row>
    <row r="1304" spans="1:4">
      <c r="C1304">
        <v>25</v>
      </c>
      <c r="D1304" s="159">
        <f>'COG-M'!P1156</f>
        <v>143000</v>
      </c>
    </row>
    <row r="1305" spans="1:4">
      <c r="C1305">
        <v>26</v>
      </c>
      <c r="D1305" s="159">
        <f>'COG-M'!P1157</f>
        <v>0</v>
      </c>
    </row>
    <row r="1306" spans="1:4">
      <c r="C1306">
        <v>27</v>
      </c>
      <c r="D1306" s="159">
        <f>'COG-M'!P1158</f>
        <v>0</v>
      </c>
    </row>
    <row r="1307" spans="1:4">
      <c r="A1307">
        <v>356</v>
      </c>
      <c r="B1307" t="s">
        <v>191</v>
      </c>
      <c r="C1307">
        <v>11</v>
      </c>
      <c r="D1307" s="159">
        <f>'COG-M'!P1159</f>
        <v>0</v>
      </c>
    </row>
    <row r="1308" spans="1:4">
      <c r="C1308">
        <v>12</v>
      </c>
      <c r="D1308" s="159">
        <f>'COG-M'!P1160</f>
        <v>0</v>
      </c>
    </row>
    <row r="1309" spans="1:4">
      <c r="C1309">
        <v>13</v>
      </c>
      <c r="D1309" s="159">
        <f>'COG-M'!P1161</f>
        <v>0</v>
      </c>
    </row>
    <row r="1310" spans="1:4">
      <c r="C1310">
        <v>14</v>
      </c>
      <c r="D1310" s="159">
        <f>'COG-M'!P1162</f>
        <v>0</v>
      </c>
    </row>
    <row r="1311" spans="1:4">
      <c r="C1311">
        <v>15</v>
      </c>
      <c r="D1311" s="159">
        <f>'COG-M'!P1163</f>
        <v>0</v>
      </c>
    </row>
    <row r="1312" spans="1:4">
      <c r="C1312">
        <v>16</v>
      </c>
      <c r="D1312" s="159">
        <f>'COG-M'!P1164</f>
        <v>0</v>
      </c>
    </row>
    <row r="1313" spans="1:4">
      <c r="C1313">
        <v>17</v>
      </c>
      <c r="D1313" s="159">
        <f>'COG-M'!P1165</f>
        <v>0</v>
      </c>
    </row>
    <row r="1314" spans="1:4">
      <c r="C1314">
        <v>25</v>
      </c>
      <c r="D1314" s="159">
        <f>'COG-M'!P1166</f>
        <v>0</v>
      </c>
    </row>
    <row r="1315" spans="1:4">
      <c r="C1315">
        <v>26</v>
      </c>
      <c r="D1315" s="159">
        <f>'COG-M'!P1167</f>
        <v>0</v>
      </c>
    </row>
    <row r="1316" spans="1:4">
      <c r="C1316">
        <v>27</v>
      </c>
      <c r="D1316" s="159">
        <f>'COG-M'!P1168</f>
        <v>0</v>
      </c>
    </row>
    <row r="1317" spans="1:4">
      <c r="A1317">
        <v>357</v>
      </c>
      <c r="B1317" t="s">
        <v>192</v>
      </c>
      <c r="C1317">
        <v>11</v>
      </c>
      <c r="D1317" s="159">
        <f>'COG-M'!P1169</f>
        <v>0</v>
      </c>
    </row>
    <row r="1318" spans="1:4">
      <c r="C1318">
        <v>12</v>
      </c>
      <c r="D1318" s="159">
        <f>'COG-M'!P1170</f>
        <v>0</v>
      </c>
    </row>
    <row r="1319" spans="1:4">
      <c r="C1319">
        <v>13</v>
      </c>
      <c r="D1319" s="159">
        <f>'COG-M'!P1171</f>
        <v>0</v>
      </c>
    </row>
    <row r="1320" spans="1:4">
      <c r="C1320">
        <v>14</v>
      </c>
      <c r="D1320" s="159">
        <f>'COG-M'!P1172</f>
        <v>0</v>
      </c>
    </row>
    <row r="1321" spans="1:4">
      <c r="C1321">
        <v>15</v>
      </c>
      <c r="D1321" s="159">
        <f>'COG-M'!P1173</f>
        <v>454000</v>
      </c>
    </row>
    <row r="1322" spans="1:4">
      <c r="C1322">
        <v>16</v>
      </c>
      <c r="D1322" s="159">
        <f>'COG-M'!P1174</f>
        <v>0</v>
      </c>
    </row>
    <row r="1323" spans="1:4">
      <c r="C1323">
        <v>17</v>
      </c>
      <c r="D1323" s="159">
        <f>'COG-M'!P1175</f>
        <v>0</v>
      </c>
    </row>
    <row r="1324" spans="1:4">
      <c r="C1324">
        <v>25</v>
      </c>
      <c r="D1324" s="159">
        <f>'COG-M'!P1176</f>
        <v>0</v>
      </c>
    </row>
    <row r="1325" spans="1:4">
      <c r="C1325">
        <v>26</v>
      </c>
      <c r="D1325" s="159">
        <f>'COG-M'!P1177</f>
        <v>0</v>
      </c>
    </row>
    <row r="1326" spans="1:4">
      <c r="C1326">
        <v>27</v>
      </c>
      <c r="D1326" s="159">
        <f>'COG-M'!P1178</f>
        <v>0</v>
      </c>
    </row>
    <row r="1327" spans="1:4">
      <c r="A1327">
        <v>358</v>
      </c>
      <c r="B1327" t="s">
        <v>193</v>
      </c>
      <c r="C1327">
        <v>11</v>
      </c>
      <c r="D1327" s="159">
        <f>'COG-M'!P1179</f>
        <v>0</v>
      </c>
    </row>
    <row r="1328" spans="1:4">
      <c r="C1328">
        <v>12</v>
      </c>
      <c r="D1328" s="159">
        <f>'COG-M'!P1180</f>
        <v>0</v>
      </c>
    </row>
    <row r="1329" spans="1:4">
      <c r="C1329">
        <v>13</v>
      </c>
      <c r="D1329" s="159">
        <f>'COG-M'!P1181</f>
        <v>0</v>
      </c>
    </row>
    <row r="1330" spans="1:4">
      <c r="C1330">
        <v>14</v>
      </c>
      <c r="D1330" s="159">
        <f>'COG-M'!P1182</f>
        <v>0</v>
      </c>
    </row>
    <row r="1331" spans="1:4">
      <c r="C1331">
        <v>15</v>
      </c>
      <c r="D1331" s="159">
        <f>'COG-M'!P1183</f>
        <v>0</v>
      </c>
    </row>
    <row r="1332" spans="1:4">
      <c r="C1332">
        <v>16</v>
      </c>
      <c r="D1332" s="159">
        <f>'COG-M'!P1184</f>
        <v>0</v>
      </c>
    </row>
    <row r="1333" spans="1:4">
      <c r="C1333">
        <v>17</v>
      </c>
      <c r="D1333" s="159">
        <f>'COG-M'!P1185</f>
        <v>0</v>
      </c>
    </row>
    <row r="1334" spans="1:4">
      <c r="C1334">
        <v>25</v>
      </c>
      <c r="D1334" s="159">
        <f>'COG-M'!P1186</f>
        <v>0</v>
      </c>
    </row>
    <row r="1335" spans="1:4">
      <c r="C1335">
        <v>26</v>
      </c>
      <c r="D1335" s="159">
        <f>'COG-M'!P1187</f>
        <v>0</v>
      </c>
    </row>
    <row r="1336" spans="1:4">
      <c r="C1336">
        <v>27</v>
      </c>
      <c r="D1336" s="159">
        <f>'COG-M'!P1188</f>
        <v>0</v>
      </c>
    </row>
    <row r="1337" spans="1:4">
      <c r="A1337">
        <v>359</v>
      </c>
      <c r="B1337" t="s">
        <v>194</v>
      </c>
      <c r="C1337">
        <v>11</v>
      </c>
      <c r="D1337" s="159">
        <f>'COG-M'!P1189</f>
        <v>0</v>
      </c>
    </row>
    <row r="1338" spans="1:4">
      <c r="C1338">
        <v>12</v>
      </c>
      <c r="D1338" s="159">
        <f>'COG-M'!P1190</f>
        <v>0</v>
      </c>
    </row>
    <row r="1339" spans="1:4">
      <c r="C1339">
        <v>13</v>
      </c>
      <c r="D1339" s="159">
        <f>'COG-M'!P1191</f>
        <v>0</v>
      </c>
    </row>
    <row r="1340" spans="1:4">
      <c r="C1340">
        <v>14</v>
      </c>
      <c r="D1340" s="159">
        <f>'COG-M'!P1192</f>
        <v>0</v>
      </c>
    </row>
    <row r="1341" spans="1:4">
      <c r="C1341">
        <v>15</v>
      </c>
      <c r="D1341" s="159">
        <f>'COG-M'!P1193</f>
        <v>42000</v>
      </c>
    </row>
    <row r="1342" spans="1:4">
      <c r="C1342">
        <v>16</v>
      </c>
      <c r="D1342" s="159">
        <f>'COG-M'!P1194</f>
        <v>0</v>
      </c>
    </row>
    <row r="1343" spans="1:4">
      <c r="C1343">
        <v>17</v>
      </c>
      <c r="D1343" s="159">
        <f>'COG-M'!P1195</f>
        <v>0</v>
      </c>
    </row>
    <row r="1344" spans="1:4">
      <c r="C1344">
        <v>25</v>
      </c>
      <c r="D1344" s="159">
        <f>'COG-M'!P1196</f>
        <v>5000</v>
      </c>
    </row>
    <row r="1345" spans="1:4">
      <c r="C1345">
        <v>26</v>
      </c>
      <c r="D1345" s="159">
        <f>'COG-M'!P1197</f>
        <v>0</v>
      </c>
    </row>
    <row r="1346" spans="1:4">
      <c r="C1346">
        <v>27</v>
      </c>
      <c r="D1346" s="159">
        <f>'COG-M'!P1198</f>
        <v>0</v>
      </c>
    </row>
    <row r="1347" spans="1:4">
      <c r="A1347">
        <v>3600</v>
      </c>
      <c r="B1347" t="s">
        <v>195</v>
      </c>
      <c r="D1347" s="159">
        <f>'COG-M'!P1199</f>
        <v>44000</v>
      </c>
    </row>
    <row r="1348" spans="1:4">
      <c r="A1348">
        <v>361</v>
      </c>
      <c r="B1348" t="s">
        <v>196</v>
      </c>
      <c r="C1348">
        <v>11</v>
      </c>
      <c r="D1348" s="159">
        <f>'COG-M'!P1200</f>
        <v>0</v>
      </c>
    </row>
    <row r="1349" spans="1:4">
      <c r="C1349">
        <v>12</v>
      </c>
      <c r="D1349" s="159">
        <f>'COG-M'!P1201</f>
        <v>0</v>
      </c>
    </row>
    <row r="1350" spans="1:4">
      <c r="C1350">
        <v>13</v>
      </c>
      <c r="D1350" s="159">
        <f>'COG-M'!P1202</f>
        <v>0</v>
      </c>
    </row>
    <row r="1351" spans="1:4">
      <c r="C1351">
        <v>14</v>
      </c>
      <c r="D1351" s="159">
        <f>'COG-M'!P1203</f>
        <v>0</v>
      </c>
    </row>
    <row r="1352" spans="1:4">
      <c r="C1352">
        <v>15</v>
      </c>
      <c r="D1352" s="159">
        <f>'COG-M'!P1204</f>
        <v>44000</v>
      </c>
    </row>
    <row r="1353" spans="1:4">
      <c r="C1353">
        <v>16</v>
      </c>
      <c r="D1353" s="159">
        <f>'COG-M'!P1205</f>
        <v>0</v>
      </c>
    </row>
    <row r="1354" spans="1:4">
      <c r="C1354">
        <v>17</v>
      </c>
      <c r="D1354" s="159">
        <f>'COG-M'!P1206</f>
        <v>0</v>
      </c>
    </row>
    <row r="1355" spans="1:4">
      <c r="C1355">
        <v>25</v>
      </c>
      <c r="D1355" s="159">
        <f>'COG-M'!P1207</f>
        <v>0</v>
      </c>
    </row>
    <row r="1356" spans="1:4">
      <c r="C1356">
        <v>26</v>
      </c>
      <c r="D1356" s="159">
        <f>'COG-M'!P1208</f>
        <v>0</v>
      </c>
    </row>
    <row r="1357" spans="1:4">
      <c r="C1357">
        <v>27</v>
      </c>
      <c r="D1357" s="159">
        <f>'COG-M'!P1209</f>
        <v>0</v>
      </c>
    </row>
    <row r="1358" spans="1:4">
      <c r="A1358">
        <v>362</v>
      </c>
      <c r="B1358" t="s">
        <v>197</v>
      </c>
      <c r="C1358">
        <v>11</v>
      </c>
      <c r="D1358" s="159">
        <f>'COG-M'!P1210</f>
        <v>0</v>
      </c>
    </row>
    <row r="1359" spans="1:4">
      <c r="C1359">
        <v>12</v>
      </c>
      <c r="D1359" s="159">
        <f>'COG-M'!P1211</f>
        <v>0</v>
      </c>
    </row>
    <row r="1360" spans="1:4">
      <c r="C1360">
        <v>13</v>
      </c>
      <c r="D1360" s="159">
        <f>'COG-M'!P1212</f>
        <v>0</v>
      </c>
    </row>
    <row r="1361" spans="1:4">
      <c r="C1361">
        <v>14</v>
      </c>
      <c r="D1361" s="159">
        <f>'COG-M'!P1213</f>
        <v>0</v>
      </c>
    </row>
    <row r="1362" spans="1:4">
      <c r="C1362">
        <v>15</v>
      </c>
      <c r="D1362" s="159">
        <f>'COG-M'!P1214</f>
        <v>0</v>
      </c>
    </row>
    <row r="1363" spans="1:4">
      <c r="C1363">
        <v>16</v>
      </c>
      <c r="D1363" s="159">
        <f>'COG-M'!P1215</f>
        <v>0</v>
      </c>
    </row>
    <row r="1364" spans="1:4">
      <c r="C1364">
        <v>17</v>
      </c>
      <c r="D1364" s="159">
        <f>'COG-M'!P1216</f>
        <v>0</v>
      </c>
    </row>
    <row r="1365" spans="1:4">
      <c r="C1365">
        <v>25</v>
      </c>
      <c r="D1365" s="159">
        <f>'COG-M'!P1217</f>
        <v>0</v>
      </c>
    </row>
    <row r="1366" spans="1:4">
      <c r="C1366">
        <v>26</v>
      </c>
      <c r="D1366" s="159">
        <f>'COG-M'!P1218</f>
        <v>0</v>
      </c>
    </row>
    <row r="1367" spans="1:4">
      <c r="C1367">
        <v>27</v>
      </c>
      <c r="D1367" s="159">
        <f>'COG-M'!P1219</f>
        <v>0</v>
      </c>
    </row>
    <row r="1368" spans="1:4">
      <c r="A1368">
        <v>363</v>
      </c>
      <c r="B1368" t="s">
        <v>198</v>
      </c>
      <c r="C1368">
        <v>11</v>
      </c>
      <c r="D1368" s="159">
        <f>'COG-M'!P1220</f>
        <v>0</v>
      </c>
    </row>
    <row r="1369" spans="1:4">
      <c r="C1369">
        <v>12</v>
      </c>
      <c r="D1369" s="159">
        <f>'COG-M'!P1221</f>
        <v>0</v>
      </c>
    </row>
    <row r="1370" spans="1:4">
      <c r="C1370">
        <v>13</v>
      </c>
      <c r="D1370" s="159">
        <f>'COG-M'!P1222</f>
        <v>0</v>
      </c>
    </row>
    <row r="1371" spans="1:4">
      <c r="C1371">
        <v>14</v>
      </c>
      <c r="D1371" s="159">
        <f>'COG-M'!P1223</f>
        <v>0</v>
      </c>
    </row>
    <row r="1372" spans="1:4">
      <c r="C1372">
        <v>15</v>
      </c>
      <c r="D1372" s="159">
        <f>'COG-M'!P1224</f>
        <v>0</v>
      </c>
    </row>
    <row r="1373" spans="1:4">
      <c r="C1373">
        <v>16</v>
      </c>
      <c r="D1373" s="159">
        <f>'COG-M'!P1225</f>
        <v>0</v>
      </c>
    </row>
    <row r="1374" spans="1:4">
      <c r="C1374">
        <v>17</v>
      </c>
      <c r="D1374" s="159">
        <f>'COG-M'!P1226</f>
        <v>0</v>
      </c>
    </row>
    <row r="1375" spans="1:4">
      <c r="C1375">
        <v>25</v>
      </c>
      <c r="D1375" s="159">
        <f>'COG-M'!P1227</f>
        <v>0</v>
      </c>
    </row>
    <row r="1376" spans="1:4">
      <c r="C1376">
        <v>26</v>
      </c>
      <c r="D1376" s="159">
        <f>'COG-M'!P1228</f>
        <v>0</v>
      </c>
    </row>
    <row r="1377" spans="1:4">
      <c r="C1377">
        <v>27</v>
      </c>
      <c r="D1377" s="159">
        <f>'COG-M'!P1229</f>
        <v>0</v>
      </c>
    </row>
    <row r="1378" spans="1:4">
      <c r="A1378">
        <v>364</v>
      </c>
      <c r="B1378" t="s">
        <v>199</v>
      </c>
      <c r="C1378">
        <v>11</v>
      </c>
      <c r="D1378" s="159">
        <f>'COG-M'!P1230</f>
        <v>0</v>
      </c>
    </row>
    <row r="1379" spans="1:4">
      <c r="C1379">
        <v>12</v>
      </c>
      <c r="D1379" s="159">
        <f>'COG-M'!P1231</f>
        <v>0</v>
      </c>
    </row>
    <row r="1380" spans="1:4">
      <c r="C1380">
        <v>13</v>
      </c>
      <c r="D1380" s="159">
        <f>'COG-M'!P1232</f>
        <v>0</v>
      </c>
    </row>
    <row r="1381" spans="1:4">
      <c r="C1381">
        <v>14</v>
      </c>
      <c r="D1381" s="159">
        <f>'COG-M'!P1233</f>
        <v>0</v>
      </c>
    </row>
    <row r="1382" spans="1:4">
      <c r="C1382">
        <v>15</v>
      </c>
      <c r="D1382" s="159">
        <f>'COG-M'!P1234</f>
        <v>0</v>
      </c>
    </row>
    <row r="1383" spans="1:4">
      <c r="C1383">
        <v>16</v>
      </c>
      <c r="D1383" s="159">
        <f>'COG-M'!P1235</f>
        <v>0</v>
      </c>
    </row>
    <row r="1384" spans="1:4">
      <c r="C1384">
        <v>17</v>
      </c>
      <c r="D1384" s="159">
        <f>'COG-M'!P1236</f>
        <v>0</v>
      </c>
    </row>
    <row r="1385" spans="1:4">
      <c r="C1385">
        <v>25</v>
      </c>
      <c r="D1385" s="159">
        <f>'COG-M'!P1237</f>
        <v>0</v>
      </c>
    </row>
    <row r="1386" spans="1:4">
      <c r="C1386">
        <v>26</v>
      </c>
      <c r="D1386" s="159">
        <f>'COG-M'!P1238</f>
        <v>0</v>
      </c>
    </row>
    <row r="1387" spans="1:4">
      <c r="C1387">
        <v>27</v>
      </c>
      <c r="D1387" s="159">
        <f>'COG-M'!P1239</f>
        <v>0</v>
      </c>
    </row>
    <row r="1388" spans="1:4">
      <c r="A1388">
        <v>365</v>
      </c>
      <c r="B1388" t="s">
        <v>200</v>
      </c>
      <c r="C1388">
        <v>11</v>
      </c>
      <c r="D1388" s="159">
        <f>'COG-M'!P1240</f>
        <v>0</v>
      </c>
    </row>
    <row r="1389" spans="1:4">
      <c r="C1389">
        <v>12</v>
      </c>
      <c r="D1389" s="159">
        <f>'COG-M'!P1241</f>
        <v>0</v>
      </c>
    </row>
    <row r="1390" spans="1:4">
      <c r="C1390">
        <v>13</v>
      </c>
      <c r="D1390" s="159">
        <f>'COG-M'!P1242</f>
        <v>0</v>
      </c>
    </row>
    <row r="1391" spans="1:4">
      <c r="C1391">
        <v>14</v>
      </c>
      <c r="D1391" s="159">
        <f>'COG-M'!P1243</f>
        <v>0</v>
      </c>
    </row>
    <row r="1392" spans="1:4">
      <c r="C1392">
        <v>15</v>
      </c>
      <c r="D1392" s="159">
        <f>'COG-M'!P1244</f>
        <v>0</v>
      </c>
    </row>
    <row r="1393" spans="1:4">
      <c r="C1393">
        <v>16</v>
      </c>
      <c r="D1393" s="159">
        <f>'COG-M'!P1245</f>
        <v>0</v>
      </c>
    </row>
    <row r="1394" spans="1:4">
      <c r="C1394">
        <v>17</v>
      </c>
      <c r="D1394" s="159">
        <f>'COG-M'!P1246</f>
        <v>0</v>
      </c>
    </row>
    <row r="1395" spans="1:4">
      <c r="C1395">
        <v>25</v>
      </c>
      <c r="D1395" s="159">
        <f>'COG-M'!P1247</f>
        <v>0</v>
      </c>
    </row>
    <row r="1396" spans="1:4">
      <c r="C1396">
        <v>26</v>
      </c>
      <c r="D1396" s="159">
        <f>'COG-M'!P1248</f>
        <v>0</v>
      </c>
    </row>
    <row r="1397" spans="1:4">
      <c r="C1397">
        <v>27</v>
      </c>
      <c r="D1397" s="159">
        <f>'COG-M'!P1249</f>
        <v>0</v>
      </c>
    </row>
    <row r="1398" spans="1:4">
      <c r="A1398">
        <v>366</v>
      </c>
      <c r="B1398" t="s">
        <v>708</v>
      </c>
      <c r="C1398">
        <v>11</v>
      </c>
      <c r="D1398" s="159">
        <f>'COG-M'!P1250</f>
        <v>0</v>
      </c>
    </row>
    <row r="1399" spans="1:4">
      <c r="C1399">
        <v>12</v>
      </c>
      <c r="D1399" s="159">
        <f>'COG-M'!P1251</f>
        <v>0</v>
      </c>
    </row>
    <row r="1400" spans="1:4">
      <c r="C1400">
        <v>13</v>
      </c>
      <c r="D1400" s="159">
        <f>'COG-M'!P1252</f>
        <v>0</v>
      </c>
    </row>
    <row r="1401" spans="1:4">
      <c r="C1401">
        <v>14</v>
      </c>
      <c r="D1401" s="159">
        <f>'COG-M'!P1253</f>
        <v>0</v>
      </c>
    </row>
    <row r="1402" spans="1:4">
      <c r="C1402">
        <v>15</v>
      </c>
      <c r="D1402" s="159">
        <f>'COG-M'!P1254</f>
        <v>0</v>
      </c>
    </row>
    <row r="1403" spans="1:4">
      <c r="C1403">
        <v>16</v>
      </c>
      <c r="D1403" s="159">
        <f>'COG-M'!P1255</f>
        <v>0</v>
      </c>
    </row>
    <row r="1404" spans="1:4">
      <c r="C1404">
        <v>17</v>
      </c>
      <c r="D1404" s="159">
        <f>'COG-M'!P1256</f>
        <v>0</v>
      </c>
    </row>
    <row r="1405" spans="1:4">
      <c r="C1405">
        <v>25</v>
      </c>
      <c r="D1405" s="159">
        <f>'COG-M'!P1257</f>
        <v>0</v>
      </c>
    </row>
    <row r="1406" spans="1:4">
      <c r="C1406">
        <v>26</v>
      </c>
      <c r="D1406" s="159">
        <f>'COG-M'!P1258</f>
        <v>0</v>
      </c>
    </row>
    <row r="1407" spans="1:4">
      <c r="C1407">
        <v>27</v>
      </c>
      <c r="D1407" s="159">
        <f>'COG-M'!P1259</f>
        <v>0</v>
      </c>
    </row>
    <row r="1408" spans="1:4">
      <c r="A1408">
        <v>369</v>
      </c>
      <c r="B1408" t="s">
        <v>201</v>
      </c>
      <c r="C1408">
        <v>11</v>
      </c>
      <c r="D1408" s="159">
        <f>'COG-M'!P1260</f>
        <v>0</v>
      </c>
    </row>
    <row r="1409" spans="1:4">
      <c r="C1409">
        <v>12</v>
      </c>
      <c r="D1409" s="159">
        <f>'COG-M'!P1261</f>
        <v>0</v>
      </c>
    </row>
    <row r="1410" spans="1:4">
      <c r="C1410">
        <v>13</v>
      </c>
      <c r="D1410" s="159">
        <f>'COG-M'!P1262</f>
        <v>0</v>
      </c>
    </row>
    <row r="1411" spans="1:4">
      <c r="C1411">
        <v>14</v>
      </c>
      <c r="D1411" s="159">
        <f>'COG-M'!P1263</f>
        <v>0</v>
      </c>
    </row>
    <row r="1412" spans="1:4">
      <c r="C1412">
        <v>15</v>
      </c>
      <c r="D1412" s="159">
        <f>'COG-M'!P1264</f>
        <v>0</v>
      </c>
    </row>
    <row r="1413" spans="1:4">
      <c r="C1413">
        <v>16</v>
      </c>
      <c r="D1413" s="159">
        <f>'COG-M'!P1265</f>
        <v>0</v>
      </c>
    </row>
    <row r="1414" spans="1:4">
      <c r="C1414">
        <v>17</v>
      </c>
      <c r="D1414" s="159">
        <f>'COG-M'!P1266</f>
        <v>0</v>
      </c>
    </row>
    <row r="1415" spans="1:4">
      <c r="C1415">
        <v>25</v>
      </c>
      <c r="D1415" s="159">
        <f>'COG-M'!P1267</f>
        <v>0</v>
      </c>
    </row>
    <row r="1416" spans="1:4">
      <c r="C1416">
        <v>26</v>
      </c>
      <c r="D1416" s="159">
        <f>'COG-M'!P1268</f>
        <v>0</v>
      </c>
    </row>
    <row r="1417" spans="1:4">
      <c r="C1417">
        <v>27</v>
      </c>
      <c r="D1417" s="159">
        <f>'COG-M'!P1269</f>
        <v>0</v>
      </c>
    </row>
    <row r="1418" spans="1:4">
      <c r="A1418">
        <v>3700</v>
      </c>
      <c r="B1418" t="s">
        <v>202</v>
      </c>
      <c r="D1418" s="159">
        <f>'COG-M'!P1270</f>
        <v>459600</v>
      </c>
    </row>
    <row r="1419" spans="1:4">
      <c r="A1419">
        <v>371</v>
      </c>
      <c r="B1419" t="s">
        <v>203</v>
      </c>
      <c r="C1419">
        <v>11</v>
      </c>
      <c r="D1419" s="159">
        <f>'COG-M'!P1271</f>
        <v>0</v>
      </c>
    </row>
    <row r="1420" spans="1:4">
      <c r="C1420">
        <v>12</v>
      </c>
      <c r="D1420" s="159">
        <f>'COG-M'!P1272</f>
        <v>0</v>
      </c>
    </row>
    <row r="1421" spans="1:4">
      <c r="C1421">
        <v>13</v>
      </c>
      <c r="D1421" s="159">
        <f>'COG-M'!P1273</f>
        <v>0</v>
      </c>
    </row>
    <row r="1422" spans="1:4">
      <c r="C1422">
        <v>14</v>
      </c>
      <c r="D1422" s="159">
        <f>'COG-M'!P1274</f>
        <v>0</v>
      </c>
    </row>
    <row r="1423" spans="1:4">
      <c r="C1423">
        <v>15</v>
      </c>
      <c r="D1423" s="159">
        <f>'COG-M'!P1275</f>
        <v>18000</v>
      </c>
    </row>
    <row r="1424" spans="1:4">
      <c r="C1424">
        <v>16</v>
      </c>
      <c r="D1424" s="159">
        <f>'COG-M'!P1276</f>
        <v>0</v>
      </c>
    </row>
    <row r="1425" spans="1:4">
      <c r="C1425">
        <v>17</v>
      </c>
      <c r="D1425" s="159">
        <f>'COG-M'!P1277</f>
        <v>0</v>
      </c>
    </row>
    <row r="1426" spans="1:4">
      <c r="C1426">
        <v>25</v>
      </c>
      <c r="D1426" s="159">
        <f>'COG-M'!P1278</f>
        <v>0</v>
      </c>
    </row>
    <row r="1427" spans="1:4">
      <c r="C1427">
        <v>26</v>
      </c>
      <c r="D1427" s="159">
        <f>'COG-M'!P1279</f>
        <v>0</v>
      </c>
    </row>
    <row r="1428" spans="1:4">
      <c r="C1428">
        <v>27</v>
      </c>
      <c r="D1428" s="159">
        <f>'COG-M'!P1280</f>
        <v>0</v>
      </c>
    </row>
    <row r="1429" spans="1:4">
      <c r="A1429">
        <v>372</v>
      </c>
      <c r="B1429" t="s">
        <v>204</v>
      </c>
      <c r="C1429">
        <v>11</v>
      </c>
      <c r="D1429" s="159">
        <f>'COG-M'!P1281</f>
        <v>0</v>
      </c>
    </row>
    <row r="1430" spans="1:4">
      <c r="C1430">
        <v>12</v>
      </c>
      <c r="D1430" s="159">
        <f>'COG-M'!P1282</f>
        <v>0</v>
      </c>
    </row>
    <row r="1431" spans="1:4">
      <c r="C1431">
        <v>13</v>
      </c>
      <c r="D1431" s="159">
        <f>'COG-M'!P1283</f>
        <v>0</v>
      </c>
    </row>
    <row r="1432" spans="1:4">
      <c r="C1432">
        <v>14</v>
      </c>
      <c r="D1432" s="159">
        <f>'COG-M'!P1284</f>
        <v>0</v>
      </c>
    </row>
    <row r="1433" spans="1:4">
      <c r="C1433">
        <v>15</v>
      </c>
      <c r="D1433" s="159">
        <f>'COG-M'!P1285</f>
        <v>16100</v>
      </c>
    </row>
    <row r="1434" spans="1:4">
      <c r="C1434">
        <v>16</v>
      </c>
      <c r="D1434" s="159">
        <f>'COG-M'!P1286</f>
        <v>0</v>
      </c>
    </row>
    <row r="1435" spans="1:4">
      <c r="C1435">
        <v>17</v>
      </c>
      <c r="D1435" s="159">
        <f>'COG-M'!P1287</f>
        <v>0</v>
      </c>
    </row>
    <row r="1436" spans="1:4">
      <c r="C1436">
        <v>25</v>
      </c>
      <c r="D1436" s="159">
        <f>'COG-M'!P1288</f>
        <v>5000</v>
      </c>
    </row>
    <row r="1437" spans="1:4">
      <c r="C1437">
        <v>26</v>
      </c>
      <c r="D1437" s="159">
        <f>'COG-M'!P1289</f>
        <v>0</v>
      </c>
    </row>
    <row r="1438" spans="1:4">
      <c r="C1438">
        <v>27</v>
      </c>
      <c r="D1438" s="159">
        <f>'COG-M'!P1290</f>
        <v>0</v>
      </c>
    </row>
    <row r="1439" spans="1:4">
      <c r="A1439">
        <v>373</v>
      </c>
      <c r="B1439" t="s">
        <v>205</v>
      </c>
      <c r="C1439">
        <v>11</v>
      </c>
      <c r="D1439" s="159">
        <f>'COG-M'!P1291</f>
        <v>0</v>
      </c>
    </row>
    <row r="1440" spans="1:4">
      <c r="C1440">
        <v>12</v>
      </c>
      <c r="D1440" s="159">
        <f>'COG-M'!P1292</f>
        <v>0</v>
      </c>
    </row>
    <row r="1441" spans="1:4">
      <c r="C1441">
        <v>13</v>
      </c>
      <c r="D1441" s="159">
        <f>'COG-M'!P1293</f>
        <v>0</v>
      </c>
    </row>
    <row r="1442" spans="1:4">
      <c r="C1442">
        <v>14</v>
      </c>
      <c r="D1442" s="159">
        <f>'COG-M'!P1294</f>
        <v>0</v>
      </c>
    </row>
    <row r="1443" spans="1:4">
      <c r="C1443">
        <v>15</v>
      </c>
      <c r="D1443" s="159">
        <f>'COG-M'!P1295</f>
        <v>0</v>
      </c>
    </row>
    <row r="1444" spans="1:4">
      <c r="C1444">
        <v>16</v>
      </c>
      <c r="D1444" s="159">
        <f>'COG-M'!P1296</f>
        <v>0</v>
      </c>
    </row>
    <row r="1445" spans="1:4">
      <c r="C1445">
        <v>17</v>
      </c>
      <c r="D1445" s="159">
        <f>'COG-M'!P1297</f>
        <v>0</v>
      </c>
    </row>
    <row r="1446" spans="1:4">
      <c r="C1446">
        <v>25</v>
      </c>
      <c r="D1446" s="159">
        <f>'COG-M'!P1298</f>
        <v>0</v>
      </c>
    </row>
    <row r="1447" spans="1:4">
      <c r="C1447">
        <v>26</v>
      </c>
      <c r="D1447" s="159">
        <f>'COG-M'!P1299</f>
        <v>0</v>
      </c>
    </row>
    <row r="1448" spans="1:4">
      <c r="C1448">
        <v>27</v>
      </c>
      <c r="D1448" s="159">
        <f>'COG-M'!P1300</f>
        <v>0</v>
      </c>
    </row>
    <row r="1449" spans="1:4">
      <c r="A1449">
        <v>374</v>
      </c>
      <c r="B1449" t="s">
        <v>206</v>
      </c>
      <c r="C1449">
        <v>11</v>
      </c>
      <c r="D1449" s="159">
        <f>'COG-M'!P1301</f>
        <v>0</v>
      </c>
    </row>
    <row r="1450" spans="1:4">
      <c r="C1450">
        <v>12</v>
      </c>
      <c r="D1450" s="159">
        <f>'COG-M'!P1302</f>
        <v>0</v>
      </c>
    </row>
    <row r="1451" spans="1:4">
      <c r="C1451">
        <v>13</v>
      </c>
      <c r="D1451" s="159">
        <f>'COG-M'!P1303</f>
        <v>0</v>
      </c>
    </row>
    <row r="1452" spans="1:4">
      <c r="C1452">
        <v>14</v>
      </c>
      <c r="D1452" s="159">
        <f>'COG-M'!P1304</f>
        <v>0</v>
      </c>
    </row>
    <row r="1453" spans="1:4">
      <c r="C1453">
        <v>15</v>
      </c>
      <c r="D1453" s="159">
        <f>'COG-M'!P1305</f>
        <v>0</v>
      </c>
    </row>
    <row r="1454" spans="1:4">
      <c r="C1454">
        <v>16</v>
      </c>
      <c r="D1454" s="159">
        <f>'COG-M'!P1306</f>
        <v>0</v>
      </c>
    </row>
    <row r="1455" spans="1:4">
      <c r="C1455">
        <v>17</v>
      </c>
      <c r="D1455" s="159">
        <f>'COG-M'!P1307</f>
        <v>0</v>
      </c>
    </row>
    <row r="1456" spans="1:4">
      <c r="C1456">
        <v>25</v>
      </c>
      <c r="D1456" s="159">
        <f>'COG-M'!P1308</f>
        <v>0</v>
      </c>
    </row>
    <row r="1457" spans="1:4">
      <c r="C1457">
        <v>26</v>
      </c>
      <c r="D1457" s="159">
        <f>'COG-M'!P1309</f>
        <v>0</v>
      </c>
    </row>
    <row r="1458" spans="1:4">
      <c r="C1458">
        <v>27</v>
      </c>
      <c r="D1458" s="159">
        <f>'COG-M'!P1310</f>
        <v>0</v>
      </c>
    </row>
    <row r="1459" spans="1:4">
      <c r="A1459">
        <v>375</v>
      </c>
      <c r="B1459" t="s">
        <v>207</v>
      </c>
      <c r="C1459">
        <v>11</v>
      </c>
      <c r="D1459" s="159">
        <f>'COG-M'!P1311</f>
        <v>0</v>
      </c>
    </row>
    <row r="1460" spans="1:4">
      <c r="C1460">
        <v>12</v>
      </c>
      <c r="D1460" s="159">
        <f>'COG-M'!P1312</f>
        <v>0</v>
      </c>
    </row>
    <row r="1461" spans="1:4">
      <c r="C1461">
        <v>13</v>
      </c>
      <c r="D1461" s="159">
        <f>'COG-M'!P1313</f>
        <v>0</v>
      </c>
    </row>
    <row r="1462" spans="1:4">
      <c r="C1462">
        <v>14</v>
      </c>
      <c r="D1462" s="159">
        <f>'COG-M'!P1314</f>
        <v>0</v>
      </c>
    </row>
    <row r="1463" spans="1:4">
      <c r="C1463">
        <v>15</v>
      </c>
      <c r="D1463" s="159">
        <f>'COG-M'!P1315</f>
        <v>395500</v>
      </c>
    </row>
    <row r="1464" spans="1:4">
      <c r="C1464">
        <v>16</v>
      </c>
      <c r="D1464" s="159">
        <f>'COG-M'!P1316</f>
        <v>0</v>
      </c>
    </row>
    <row r="1465" spans="1:4">
      <c r="C1465">
        <v>17</v>
      </c>
      <c r="D1465" s="159">
        <f>'COG-M'!P1317</f>
        <v>0</v>
      </c>
    </row>
    <row r="1466" spans="1:4">
      <c r="C1466">
        <v>25</v>
      </c>
      <c r="D1466" s="159">
        <f>'COG-M'!P1318</f>
        <v>25000</v>
      </c>
    </row>
    <row r="1467" spans="1:4">
      <c r="C1467">
        <v>26</v>
      </c>
      <c r="D1467" s="159">
        <f>'COG-M'!P1319</f>
        <v>0</v>
      </c>
    </row>
    <row r="1468" spans="1:4">
      <c r="C1468">
        <v>27</v>
      </c>
      <c r="D1468" s="159">
        <f>'COG-M'!P1320</f>
        <v>0</v>
      </c>
    </row>
    <row r="1469" spans="1:4">
      <c r="A1469">
        <v>376</v>
      </c>
      <c r="B1469" t="s">
        <v>208</v>
      </c>
      <c r="C1469">
        <v>11</v>
      </c>
      <c r="D1469" s="159">
        <f>'COG-M'!P1321</f>
        <v>0</v>
      </c>
    </row>
    <row r="1470" spans="1:4">
      <c r="C1470">
        <v>12</v>
      </c>
      <c r="D1470" s="159">
        <f>'COG-M'!P1322</f>
        <v>0</v>
      </c>
    </row>
    <row r="1471" spans="1:4">
      <c r="C1471">
        <v>13</v>
      </c>
      <c r="D1471" s="159">
        <f>'COG-M'!P1323</f>
        <v>0</v>
      </c>
    </row>
    <row r="1472" spans="1:4">
      <c r="C1472">
        <v>14</v>
      </c>
      <c r="D1472" s="159">
        <f>'COG-M'!P1324</f>
        <v>0</v>
      </c>
    </row>
    <row r="1473" spans="1:4">
      <c r="C1473">
        <v>15</v>
      </c>
      <c r="D1473" s="159">
        <f>'COG-M'!P1325</f>
        <v>0</v>
      </c>
    </row>
    <row r="1474" spans="1:4">
      <c r="C1474">
        <v>16</v>
      </c>
      <c r="D1474" s="159">
        <f>'COG-M'!P1326</f>
        <v>0</v>
      </c>
    </row>
    <row r="1475" spans="1:4">
      <c r="C1475">
        <v>17</v>
      </c>
      <c r="D1475" s="159">
        <f>'COG-M'!P1327</f>
        <v>0</v>
      </c>
    </row>
    <row r="1476" spans="1:4">
      <c r="C1476">
        <v>25</v>
      </c>
      <c r="D1476" s="159">
        <f>'COG-M'!P1328</f>
        <v>0</v>
      </c>
    </row>
    <row r="1477" spans="1:4">
      <c r="C1477">
        <v>26</v>
      </c>
      <c r="D1477" s="159">
        <f>'COG-M'!P1329</f>
        <v>0</v>
      </c>
    </row>
    <row r="1478" spans="1:4">
      <c r="C1478">
        <v>27</v>
      </c>
      <c r="D1478" s="159">
        <f>'COG-M'!P1330</f>
        <v>0</v>
      </c>
    </row>
    <row r="1479" spans="1:4">
      <c r="A1479">
        <v>377</v>
      </c>
      <c r="B1479" t="s">
        <v>209</v>
      </c>
      <c r="C1479">
        <v>11</v>
      </c>
      <c r="D1479" s="159">
        <f>'COG-M'!P1331</f>
        <v>0</v>
      </c>
    </row>
    <row r="1480" spans="1:4">
      <c r="C1480">
        <v>12</v>
      </c>
      <c r="D1480" s="159">
        <f>'COG-M'!P1332</f>
        <v>0</v>
      </c>
    </row>
    <row r="1481" spans="1:4">
      <c r="C1481">
        <v>13</v>
      </c>
      <c r="D1481" s="159">
        <f>'COG-M'!P1333</f>
        <v>0</v>
      </c>
    </row>
    <row r="1482" spans="1:4">
      <c r="C1482">
        <v>14</v>
      </c>
      <c r="D1482" s="159">
        <f>'COG-M'!P1334</f>
        <v>0</v>
      </c>
    </row>
    <row r="1483" spans="1:4">
      <c r="C1483">
        <v>15</v>
      </c>
      <c r="D1483" s="159">
        <f>'COG-M'!P1335</f>
        <v>0</v>
      </c>
    </row>
    <row r="1484" spans="1:4">
      <c r="C1484">
        <v>16</v>
      </c>
      <c r="D1484" s="159">
        <f>'COG-M'!P1336</f>
        <v>0</v>
      </c>
    </row>
    <row r="1485" spans="1:4">
      <c r="C1485">
        <v>17</v>
      </c>
      <c r="D1485" s="159">
        <f>'COG-M'!P1337</f>
        <v>0</v>
      </c>
    </row>
    <row r="1486" spans="1:4">
      <c r="C1486">
        <v>25</v>
      </c>
      <c r="D1486" s="159">
        <f>'COG-M'!P1338</f>
        <v>0</v>
      </c>
    </row>
    <row r="1487" spans="1:4">
      <c r="C1487">
        <v>26</v>
      </c>
      <c r="D1487" s="159">
        <f>'COG-M'!P1339</f>
        <v>0</v>
      </c>
    </row>
    <row r="1488" spans="1:4">
      <c r="C1488">
        <v>27</v>
      </c>
      <c r="D1488" s="159">
        <f>'COG-M'!P1340</f>
        <v>0</v>
      </c>
    </row>
    <row r="1489" spans="1:4">
      <c r="A1489">
        <v>378</v>
      </c>
      <c r="B1489" t="s">
        <v>210</v>
      </c>
      <c r="C1489">
        <v>11</v>
      </c>
      <c r="D1489" s="159">
        <f>'COG-M'!P1341</f>
        <v>0</v>
      </c>
    </row>
    <row r="1490" spans="1:4">
      <c r="C1490">
        <v>12</v>
      </c>
      <c r="D1490" s="159">
        <f>'COG-M'!P1342</f>
        <v>0</v>
      </c>
    </row>
    <row r="1491" spans="1:4">
      <c r="C1491">
        <v>13</v>
      </c>
      <c r="D1491" s="159">
        <f>'COG-M'!P1343</f>
        <v>0</v>
      </c>
    </row>
    <row r="1492" spans="1:4">
      <c r="C1492">
        <v>14</v>
      </c>
      <c r="D1492" s="159">
        <f>'COG-M'!P1344</f>
        <v>0</v>
      </c>
    </row>
    <row r="1493" spans="1:4">
      <c r="C1493">
        <v>15</v>
      </c>
      <c r="D1493" s="159">
        <f>'COG-M'!P1345</f>
        <v>0</v>
      </c>
    </row>
    <row r="1494" spans="1:4">
      <c r="C1494">
        <v>16</v>
      </c>
      <c r="D1494" s="159">
        <f>'COG-M'!P1346</f>
        <v>0</v>
      </c>
    </row>
    <row r="1495" spans="1:4">
      <c r="C1495">
        <v>17</v>
      </c>
      <c r="D1495" s="159">
        <f>'COG-M'!P1347</f>
        <v>0</v>
      </c>
    </row>
    <row r="1496" spans="1:4">
      <c r="C1496">
        <v>25</v>
      </c>
      <c r="D1496" s="159">
        <f>'COG-M'!P1348</f>
        <v>0</v>
      </c>
    </row>
    <row r="1497" spans="1:4">
      <c r="C1497">
        <v>26</v>
      </c>
      <c r="D1497" s="159">
        <f>'COG-M'!P1349</f>
        <v>0</v>
      </c>
    </row>
    <row r="1498" spans="1:4">
      <c r="C1498">
        <v>27</v>
      </c>
      <c r="D1498" s="159">
        <f>'COG-M'!P1350</f>
        <v>0</v>
      </c>
    </row>
    <row r="1499" spans="1:4">
      <c r="A1499">
        <v>379</v>
      </c>
      <c r="B1499" t="s">
        <v>211</v>
      </c>
      <c r="C1499">
        <v>11</v>
      </c>
      <c r="D1499" s="159">
        <f>'COG-M'!P1351</f>
        <v>0</v>
      </c>
    </row>
    <row r="1500" spans="1:4">
      <c r="C1500">
        <v>12</v>
      </c>
      <c r="D1500" s="159">
        <f>'COG-M'!P1352</f>
        <v>0</v>
      </c>
    </row>
    <row r="1501" spans="1:4">
      <c r="C1501">
        <v>13</v>
      </c>
      <c r="D1501" s="159">
        <f>'COG-M'!P1353</f>
        <v>0</v>
      </c>
    </row>
    <row r="1502" spans="1:4">
      <c r="C1502">
        <v>14</v>
      </c>
      <c r="D1502" s="159">
        <f>'COG-M'!P1354</f>
        <v>0</v>
      </c>
    </row>
    <row r="1503" spans="1:4">
      <c r="C1503">
        <v>15</v>
      </c>
      <c r="D1503" s="159">
        <f>'COG-M'!P1355</f>
        <v>0</v>
      </c>
    </row>
    <row r="1504" spans="1:4">
      <c r="C1504">
        <v>16</v>
      </c>
      <c r="D1504" s="159">
        <f>'COG-M'!P1356</f>
        <v>0</v>
      </c>
    </row>
    <row r="1505" spans="1:4">
      <c r="C1505">
        <v>17</v>
      </c>
      <c r="D1505" s="159">
        <f>'COG-M'!P1357</f>
        <v>0</v>
      </c>
    </row>
    <row r="1506" spans="1:4">
      <c r="C1506">
        <v>25</v>
      </c>
      <c r="D1506" s="159">
        <f>'COG-M'!P1358</f>
        <v>0</v>
      </c>
    </row>
    <row r="1507" spans="1:4">
      <c r="C1507">
        <v>26</v>
      </c>
      <c r="D1507" s="159">
        <f>'COG-M'!P1359</f>
        <v>0</v>
      </c>
    </row>
    <row r="1508" spans="1:4">
      <c r="C1508">
        <v>27</v>
      </c>
      <c r="D1508" s="159">
        <f>'COG-M'!P1360</f>
        <v>0</v>
      </c>
    </row>
    <row r="1509" spans="1:4">
      <c r="A1509">
        <v>3800</v>
      </c>
      <c r="B1509" t="s">
        <v>212</v>
      </c>
      <c r="D1509" s="159">
        <f>'COG-M'!P1361</f>
        <v>377500</v>
      </c>
    </row>
    <row r="1510" spans="1:4">
      <c r="A1510">
        <v>381</v>
      </c>
      <c r="B1510" t="s">
        <v>213</v>
      </c>
      <c r="C1510">
        <v>11</v>
      </c>
      <c r="D1510" s="159">
        <f>'COG-M'!P1362</f>
        <v>0</v>
      </c>
    </row>
    <row r="1511" spans="1:4">
      <c r="C1511">
        <v>12</v>
      </c>
      <c r="D1511" s="159">
        <f>'COG-M'!P1363</f>
        <v>0</v>
      </c>
    </row>
    <row r="1512" spans="1:4">
      <c r="C1512">
        <v>13</v>
      </c>
      <c r="D1512" s="159">
        <f>'COG-M'!P1364</f>
        <v>0</v>
      </c>
    </row>
    <row r="1513" spans="1:4">
      <c r="C1513">
        <v>14</v>
      </c>
      <c r="D1513" s="159">
        <f>'COG-M'!P1365</f>
        <v>0</v>
      </c>
    </row>
    <row r="1514" spans="1:4">
      <c r="C1514">
        <v>15</v>
      </c>
      <c r="D1514" s="159">
        <f>'COG-M'!P1366</f>
        <v>0</v>
      </c>
    </row>
    <row r="1515" spans="1:4">
      <c r="C1515">
        <v>16</v>
      </c>
      <c r="D1515" s="159">
        <f>'COG-M'!P1367</f>
        <v>0</v>
      </c>
    </row>
    <row r="1516" spans="1:4">
      <c r="C1516">
        <v>17</v>
      </c>
      <c r="D1516" s="159">
        <f>'COG-M'!P1368</f>
        <v>0</v>
      </c>
    </row>
    <row r="1517" spans="1:4">
      <c r="C1517">
        <v>25</v>
      </c>
      <c r="D1517" s="159">
        <f>'COG-M'!P1369</f>
        <v>0</v>
      </c>
    </row>
    <row r="1518" spans="1:4">
      <c r="C1518">
        <v>26</v>
      </c>
      <c r="D1518" s="159">
        <f>'COG-M'!P1370</f>
        <v>0</v>
      </c>
    </row>
    <row r="1519" spans="1:4">
      <c r="C1519">
        <v>27</v>
      </c>
      <c r="D1519" s="159">
        <f>'COG-M'!P1371</f>
        <v>0</v>
      </c>
    </row>
    <row r="1520" spans="1:4">
      <c r="A1520">
        <v>382</v>
      </c>
      <c r="B1520" t="s">
        <v>214</v>
      </c>
      <c r="C1520">
        <v>11</v>
      </c>
      <c r="D1520" s="159">
        <f>'COG-M'!P1372</f>
        <v>0</v>
      </c>
    </row>
    <row r="1521" spans="1:4">
      <c r="C1521">
        <v>12</v>
      </c>
      <c r="D1521" s="159">
        <f>'COG-M'!P1373</f>
        <v>0</v>
      </c>
    </row>
    <row r="1522" spans="1:4">
      <c r="C1522">
        <v>13</v>
      </c>
      <c r="D1522" s="159">
        <f>'COG-M'!P1374</f>
        <v>0</v>
      </c>
    </row>
    <row r="1523" spans="1:4">
      <c r="C1523">
        <v>14</v>
      </c>
      <c r="D1523" s="159">
        <f>'COG-M'!P1375</f>
        <v>0</v>
      </c>
    </row>
    <row r="1524" spans="1:4">
      <c r="C1524">
        <v>15</v>
      </c>
      <c r="D1524" s="159">
        <f>'COG-M'!P1376</f>
        <v>372500</v>
      </c>
    </row>
    <row r="1525" spans="1:4">
      <c r="C1525">
        <v>16</v>
      </c>
      <c r="D1525" s="159">
        <f>'COG-M'!P1377</f>
        <v>0</v>
      </c>
    </row>
    <row r="1526" spans="1:4">
      <c r="C1526">
        <v>17</v>
      </c>
      <c r="D1526" s="159">
        <f>'COG-M'!P1378</f>
        <v>0</v>
      </c>
    </row>
    <row r="1527" spans="1:4">
      <c r="C1527">
        <v>25</v>
      </c>
      <c r="D1527" s="159">
        <f>'COG-M'!P1379</f>
        <v>5000</v>
      </c>
    </row>
    <row r="1528" spans="1:4">
      <c r="C1528">
        <v>26</v>
      </c>
      <c r="D1528" s="159">
        <f>'COG-M'!P1380</f>
        <v>0</v>
      </c>
    </row>
    <row r="1529" spans="1:4">
      <c r="C1529">
        <v>27</v>
      </c>
      <c r="D1529" s="159">
        <f>'COG-M'!P1381</f>
        <v>0</v>
      </c>
    </row>
    <row r="1530" spans="1:4">
      <c r="A1530">
        <v>383</v>
      </c>
      <c r="B1530" t="s">
        <v>215</v>
      </c>
      <c r="C1530">
        <v>11</v>
      </c>
      <c r="D1530" s="159">
        <f>'COG-M'!P1382</f>
        <v>0</v>
      </c>
    </row>
    <row r="1531" spans="1:4">
      <c r="C1531">
        <v>12</v>
      </c>
      <c r="D1531" s="159">
        <f>'COG-M'!P1383</f>
        <v>0</v>
      </c>
    </row>
    <row r="1532" spans="1:4">
      <c r="C1532">
        <v>13</v>
      </c>
      <c r="D1532" s="159">
        <f>'COG-M'!P1384</f>
        <v>0</v>
      </c>
    </row>
    <row r="1533" spans="1:4">
      <c r="C1533">
        <v>14</v>
      </c>
      <c r="D1533" s="159">
        <f>'COG-M'!P1385</f>
        <v>0</v>
      </c>
    </row>
    <row r="1534" spans="1:4">
      <c r="C1534">
        <v>15</v>
      </c>
      <c r="D1534" s="159">
        <f>'COG-M'!P1386</f>
        <v>0</v>
      </c>
    </row>
    <row r="1535" spans="1:4">
      <c r="C1535">
        <v>16</v>
      </c>
      <c r="D1535" s="159">
        <f>'COG-M'!P1387</f>
        <v>0</v>
      </c>
    </row>
    <row r="1536" spans="1:4">
      <c r="C1536">
        <v>17</v>
      </c>
      <c r="D1536" s="159">
        <f>'COG-M'!P1388</f>
        <v>0</v>
      </c>
    </row>
    <row r="1537" spans="1:4">
      <c r="C1537">
        <v>25</v>
      </c>
      <c r="D1537" s="159">
        <f>'COG-M'!P1389</f>
        <v>0</v>
      </c>
    </row>
    <row r="1538" spans="1:4">
      <c r="C1538">
        <v>26</v>
      </c>
      <c r="D1538" s="159">
        <f>'COG-M'!P1390</f>
        <v>0</v>
      </c>
    </row>
    <row r="1539" spans="1:4">
      <c r="C1539">
        <v>27</v>
      </c>
      <c r="D1539" s="159">
        <f>'COG-M'!P1391</f>
        <v>0</v>
      </c>
    </row>
    <row r="1540" spans="1:4">
      <c r="A1540">
        <v>384</v>
      </c>
      <c r="B1540" t="s">
        <v>216</v>
      </c>
      <c r="C1540">
        <v>11</v>
      </c>
      <c r="D1540" s="159">
        <f>'COG-M'!P1392</f>
        <v>0</v>
      </c>
    </row>
    <row r="1541" spans="1:4">
      <c r="C1541">
        <v>12</v>
      </c>
      <c r="D1541" s="159">
        <f>'COG-M'!P1393</f>
        <v>0</v>
      </c>
    </row>
    <row r="1542" spans="1:4">
      <c r="C1542">
        <v>13</v>
      </c>
      <c r="D1542" s="159">
        <f>'COG-M'!P1394</f>
        <v>0</v>
      </c>
    </row>
    <row r="1543" spans="1:4">
      <c r="C1543">
        <v>14</v>
      </c>
      <c r="D1543" s="159">
        <f>'COG-M'!P1395</f>
        <v>0</v>
      </c>
    </row>
    <row r="1544" spans="1:4">
      <c r="C1544">
        <v>15</v>
      </c>
      <c r="D1544" s="159">
        <f>'COG-M'!P1396</f>
        <v>0</v>
      </c>
    </row>
    <row r="1545" spans="1:4">
      <c r="C1545">
        <v>16</v>
      </c>
      <c r="D1545" s="159">
        <f>'COG-M'!P1397</f>
        <v>0</v>
      </c>
    </row>
    <row r="1546" spans="1:4">
      <c r="C1546">
        <v>17</v>
      </c>
      <c r="D1546" s="159">
        <f>'COG-M'!P1398</f>
        <v>0</v>
      </c>
    </row>
    <row r="1547" spans="1:4">
      <c r="C1547">
        <v>25</v>
      </c>
      <c r="D1547" s="159">
        <f>'COG-M'!P1399</f>
        <v>0</v>
      </c>
    </row>
    <row r="1548" spans="1:4">
      <c r="C1548">
        <v>26</v>
      </c>
      <c r="D1548" s="159">
        <f>'COG-M'!P1400</f>
        <v>0</v>
      </c>
    </row>
    <row r="1549" spans="1:4">
      <c r="C1549">
        <v>27</v>
      </c>
      <c r="D1549" s="159">
        <f>'COG-M'!P1401</f>
        <v>0</v>
      </c>
    </row>
    <row r="1550" spans="1:4">
      <c r="A1550">
        <v>385</v>
      </c>
      <c r="B1550" t="s">
        <v>217</v>
      </c>
      <c r="C1550">
        <v>11</v>
      </c>
      <c r="D1550" s="159">
        <f>'COG-M'!P1402</f>
        <v>0</v>
      </c>
    </row>
    <row r="1551" spans="1:4">
      <c r="C1551">
        <v>12</v>
      </c>
      <c r="D1551" s="159">
        <f>'COG-M'!P1403</f>
        <v>0</v>
      </c>
    </row>
    <row r="1552" spans="1:4">
      <c r="C1552">
        <v>13</v>
      </c>
      <c r="D1552" s="159">
        <f>'COG-M'!P1404</f>
        <v>0</v>
      </c>
    </row>
    <row r="1553" spans="1:4">
      <c r="C1553">
        <v>14</v>
      </c>
      <c r="D1553" s="159">
        <f>'COG-M'!P1405</f>
        <v>0</v>
      </c>
    </row>
    <row r="1554" spans="1:4">
      <c r="C1554">
        <v>15</v>
      </c>
      <c r="D1554" s="159">
        <f>'COG-M'!P1406</f>
        <v>0</v>
      </c>
    </row>
    <row r="1555" spans="1:4">
      <c r="C1555">
        <v>16</v>
      </c>
      <c r="D1555" s="159">
        <f>'COG-M'!P1407</f>
        <v>0</v>
      </c>
    </row>
    <row r="1556" spans="1:4">
      <c r="C1556">
        <v>17</v>
      </c>
      <c r="D1556" s="159">
        <f>'COG-M'!P1408</f>
        <v>0</v>
      </c>
    </row>
    <row r="1557" spans="1:4">
      <c r="C1557">
        <v>25</v>
      </c>
      <c r="D1557" s="159">
        <f>'COG-M'!P1409</f>
        <v>0</v>
      </c>
    </row>
    <row r="1558" spans="1:4">
      <c r="C1558">
        <v>26</v>
      </c>
      <c r="D1558" s="159">
        <f>'COG-M'!P1410</f>
        <v>0</v>
      </c>
    </row>
    <row r="1559" spans="1:4">
      <c r="C1559">
        <v>27</v>
      </c>
      <c r="D1559" s="159">
        <f>'COG-M'!P1411</f>
        <v>0</v>
      </c>
    </row>
    <row r="1560" spans="1:4">
      <c r="A1560">
        <v>3900</v>
      </c>
      <c r="B1560" t="s">
        <v>218</v>
      </c>
      <c r="D1560" s="159">
        <f>'COG-M'!P1412</f>
        <v>2831148</v>
      </c>
    </row>
    <row r="1561" spans="1:4">
      <c r="A1561">
        <v>391</v>
      </c>
      <c r="B1561" t="s">
        <v>219</v>
      </c>
      <c r="C1561">
        <v>11</v>
      </c>
      <c r="D1561" s="159">
        <f>'COG-M'!P1413</f>
        <v>0</v>
      </c>
    </row>
    <row r="1562" spans="1:4">
      <c r="C1562">
        <v>12</v>
      </c>
      <c r="D1562" s="159">
        <f>'COG-M'!P1414</f>
        <v>0</v>
      </c>
    </row>
    <row r="1563" spans="1:4">
      <c r="C1563">
        <v>13</v>
      </c>
      <c r="D1563" s="159">
        <f>'COG-M'!P1415</f>
        <v>0</v>
      </c>
    </row>
    <row r="1564" spans="1:4">
      <c r="C1564">
        <v>14</v>
      </c>
      <c r="D1564" s="159">
        <f>'COG-M'!P1416</f>
        <v>0</v>
      </c>
    </row>
    <row r="1565" spans="1:4">
      <c r="C1565">
        <v>15</v>
      </c>
      <c r="D1565" s="159">
        <f>'COG-M'!P1417</f>
        <v>10000</v>
      </c>
    </row>
    <row r="1566" spans="1:4">
      <c r="C1566">
        <v>16</v>
      </c>
      <c r="D1566" s="159">
        <f>'COG-M'!P1418</f>
        <v>0</v>
      </c>
    </row>
    <row r="1567" spans="1:4">
      <c r="C1567">
        <v>17</v>
      </c>
      <c r="D1567" s="159">
        <f>'COG-M'!P1419</f>
        <v>0</v>
      </c>
    </row>
    <row r="1568" spans="1:4">
      <c r="C1568">
        <v>25</v>
      </c>
      <c r="D1568" s="159">
        <f>'COG-M'!P1420</f>
        <v>10000</v>
      </c>
    </row>
    <row r="1569" spans="1:4">
      <c r="C1569">
        <v>26</v>
      </c>
      <c r="D1569" s="159">
        <f>'COG-M'!P1421</f>
        <v>0</v>
      </c>
    </row>
    <row r="1570" spans="1:4">
      <c r="C1570">
        <v>27</v>
      </c>
      <c r="D1570" s="159">
        <f>'COG-M'!P1422</f>
        <v>0</v>
      </c>
    </row>
    <row r="1571" spans="1:4">
      <c r="A1571">
        <v>392</v>
      </c>
      <c r="B1571" t="s">
        <v>220</v>
      </c>
      <c r="C1571">
        <v>11</v>
      </c>
      <c r="D1571" s="159">
        <f>'COG-M'!P1423</f>
        <v>0</v>
      </c>
    </row>
    <row r="1572" spans="1:4">
      <c r="C1572">
        <v>12</v>
      </c>
      <c r="D1572" s="159">
        <f>'COG-M'!P1424</f>
        <v>0</v>
      </c>
    </row>
    <row r="1573" spans="1:4">
      <c r="C1573">
        <v>13</v>
      </c>
      <c r="D1573" s="159">
        <f>'COG-M'!P1425</f>
        <v>0</v>
      </c>
    </row>
    <row r="1574" spans="1:4">
      <c r="C1574">
        <v>14</v>
      </c>
      <c r="D1574" s="159">
        <f>'COG-M'!P1426</f>
        <v>0</v>
      </c>
    </row>
    <row r="1575" spans="1:4">
      <c r="C1575">
        <v>15</v>
      </c>
      <c r="D1575" s="159">
        <f>'COG-M'!P1427</f>
        <v>880000</v>
      </c>
    </row>
    <row r="1576" spans="1:4">
      <c r="C1576">
        <v>16</v>
      </c>
      <c r="D1576" s="159">
        <f>'COG-M'!P1428</f>
        <v>0</v>
      </c>
    </row>
    <row r="1577" spans="1:4">
      <c r="C1577">
        <v>17</v>
      </c>
      <c r="D1577" s="159">
        <f>'COG-M'!P1429</f>
        <v>0</v>
      </c>
    </row>
    <row r="1578" spans="1:4">
      <c r="C1578">
        <v>25</v>
      </c>
      <c r="D1578" s="159">
        <f>'COG-M'!P1430</f>
        <v>80000</v>
      </c>
    </row>
    <row r="1579" spans="1:4">
      <c r="C1579">
        <v>26</v>
      </c>
      <c r="D1579" s="159">
        <f>'COG-M'!P1431</f>
        <v>0</v>
      </c>
    </row>
    <row r="1580" spans="1:4">
      <c r="C1580">
        <v>27</v>
      </c>
      <c r="D1580" s="159">
        <f>'COG-M'!P1432</f>
        <v>0</v>
      </c>
    </row>
    <row r="1581" spans="1:4">
      <c r="A1581">
        <v>393</v>
      </c>
      <c r="B1581" t="s">
        <v>221</v>
      </c>
      <c r="C1581">
        <v>11</v>
      </c>
      <c r="D1581" s="159">
        <f>'COG-M'!P1433</f>
        <v>0</v>
      </c>
    </row>
    <row r="1582" spans="1:4">
      <c r="C1582">
        <v>12</v>
      </c>
      <c r="D1582" s="159">
        <f>'COG-M'!P1434</f>
        <v>0</v>
      </c>
    </row>
    <row r="1583" spans="1:4">
      <c r="C1583">
        <v>13</v>
      </c>
      <c r="D1583" s="159">
        <f>'COG-M'!P1435</f>
        <v>0</v>
      </c>
    </row>
    <row r="1584" spans="1:4">
      <c r="C1584">
        <v>14</v>
      </c>
      <c r="D1584" s="159">
        <f>'COG-M'!P1436</f>
        <v>0</v>
      </c>
    </row>
    <row r="1585" spans="1:4">
      <c r="C1585">
        <v>15</v>
      </c>
      <c r="D1585" s="159">
        <f>'COG-M'!P1437</f>
        <v>0</v>
      </c>
    </row>
    <row r="1586" spans="1:4">
      <c r="C1586">
        <v>16</v>
      </c>
      <c r="D1586" s="159">
        <f>'COG-M'!P1438</f>
        <v>0</v>
      </c>
    </row>
    <row r="1587" spans="1:4">
      <c r="C1587">
        <v>17</v>
      </c>
      <c r="D1587" s="159">
        <f>'COG-M'!P1439</f>
        <v>0</v>
      </c>
    </row>
    <row r="1588" spans="1:4">
      <c r="C1588">
        <v>25</v>
      </c>
      <c r="D1588" s="159">
        <f>'COG-M'!P1440</f>
        <v>0</v>
      </c>
    </row>
    <row r="1589" spans="1:4">
      <c r="C1589">
        <v>26</v>
      </c>
      <c r="D1589" s="159">
        <f>'COG-M'!P1441</f>
        <v>0</v>
      </c>
    </row>
    <row r="1590" spans="1:4">
      <c r="C1590">
        <v>27</v>
      </c>
      <c r="D1590" s="159">
        <f>'COG-M'!P1442</f>
        <v>0</v>
      </c>
    </row>
    <row r="1591" spans="1:4">
      <c r="A1591">
        <v>394</v>
      </c>
      <c r="B1591" t="s">
        <v>222</v>
      </c>
      <c r="C1591">
        <v>11</v>
      </c>
      <c r="D1591" s="159">
        <f>'COG-M'!P1443</f>
        <v>0</v>
      </c>
    </row>
    <row r="1592" spans="1:4">
      <c r="C1592">
        <v>12</v>
      </c>
      <c r="D1592" s="159">
        <f>'COG-M'!P1444</f>
        <v>0</v>
      </c>
    </row>
    <row r="1593" spans="1:4">
      <c r="C1593">
        <v>13</v>
      </c>
      <c r="D1593" s="159">
        <f>'COG-M'!P1445</f>
        <v>0</v>
      </c>
    </row>
    <row r="1594" spans="1:4">
      <c r="C1594">
        <v>14</v>
      </c>
      <c r="D1594" s="159">
        <f>'COG-M'!P1446</f>
        <v>0</v>
      </c>
    </row>
    <row r="1595" spans="1:4">
      <c r="C1595">
        <v>15</v>
      </c>
      <c r="D1595" s="159">
        <f>'COG-M'!P1447</f>
        <v>408048</v>
      </c>
    </row>
    <row r="1596" spans="1:4">
      <c r="C1596">
        <v>16</v>
      </c>
      <c r="D1596" s="159">
        <f>'COG-M'!P1448</f>
        <v>0</v>
      </c>
    </row>
    <row r="1597" spans="1:4">
      <c r="C1597">
        <v>17</v>
      </c>
      <c r="D1597" s="159">
        <f>'COG-M'!P1449</f>
        <v>0</v>
      </c>
    </row>
    <row r="1598" spans="1:4">
      <c r="C1598">
        <v>25</v>
      </c>
      <c r="D1598" s="159">
        <f>'COG-M'!P1450</f>
        <v>1315100</v>
      </c>
    </row>
    <row r="1599" spans="1:4">
      <c r="C1599">
        <v>26</v>
      </c>
      <c r="D1599" s="159">
        <f>'COG-M'!P1451</f>
        <v>0</v>
      </c>
    </row>
    <row r="1600" spans="1:4">
      <c r="C1600">
        <v>27</v>
      </c>
      <c r="D1600" s="159">
        <f>'COG-M'!P1452</f>
        <v>0</v>
      </c>
    </row>
    <row r="1601" spans="1:4">
      <c r="A1601">
        <v>395</v>
      </c>
      <c r="B1601" t="s">
        <v>223</v>
      </c>
      <c r="C1601">
        <v>11</v>
      </c>
      <c r="D1601" s="159">
        <f>'COG-M'!P1453</f>
        <v>0</v>
      </c>
    </row>
    <row r="1602" spans="1:4">
      <c r="C1602">
        <v>12</v>
      </c>
      <c r="D1602" s="159">
        <f>'COG-M'!P1454</f>
        <v>0</v>
      </c>
    </row>
    <row r="1603" spans="1:4">
      <c r="C1603">
        <v>13</v>
      </c>
      <c r="D1603" s="159">
        <f>'COG-M'!P1455</f>
        <v>0</v>
      </c>
    </row>
    <row r="1604" spans="1:4">
      <c r="C1604">
        <v>14</v>
      </c>
      <c r="D1604" s="159">
        <f>'COG-M'!P1456</f>
        <v>0</v>
      </c>
    </row>
    <row r="1605" spans="1:4">
      <c r="C1605">
        <v>15</v>
      </c>
      <c r="D1605" s="159">
        <f>'COG-M'!P1457</f>
        <v>118000</v>
      </c>
    </row>
    <row r="1606" spans="1:4">
      <c r="C1606">
        <v>16</v>
      </c>
      <c r="D1606" s="159">
        <f>'COG-M'!P1458</f>
        <v>0</v>
      </c>
    </row>
    <row r="1607" spans="1:4">
      <c r="C1607">
        <v>17</v>
      </c>
      <c r="D1607" s="159">
        <f>'COG-M'!P1459</f>
        <v>0</v>
      </c>
    </row>
    <row r="1608" spans="1:4">
      <c r="C1608">
        <v>25</v>
      </c>
      <c r="D1608" s="159">
        <f>'COG-M'!P1460</f>
        <v>0</v>
      </c>
    </row>
    <row r="1609" spans="1:4">
      <c r="C1609">
        <v>26</v>
      </c>
      <c r="D1609" s="159">
        <f>'COG-M'!P1461</f>
        <v>0</v>
      </c>
    </row>
    <row r="1610" spans="1:4">
      <c r="C1610">
        <v>27</v>
      </c>
      <c r="D1610" s="159">
        <f>'COG-M'!P1462</f>
        <v>0</v>
      </c>
    </row>
    <row r="1611" spans="1:4">
      <c r="A1611">
        <v>396</v>
      </c>
      <c r="B1611" t="s">
        <v>224</v>
      </c>
      <c r="C1611">
        <v>11</v>
      </c>
      <c r="D1611" s="159">
        <f>'COG-M'!P1463</f>
        <v>0</v>
      </c>
    </row>
    <row r="1612" spans="1:4">
      <c r="C1612">
        <v>12</v>
      </c>
      <c r="D1612" s="159">
        <f>'COG-M'!P1464</f>
        <v>0</v>
      </c>
    </row>
    <row r="1613" spans="1:4">
      <c r="C1613">
        <v>13</v>
      </c>
      <c r="D1613" s="159">
        <f>'COG-M'!P1465</f>
        <v>0</v>
      </c>
    </row>
    <row r="1614" spans="1:4">
      <c r="C1614">
        <v>14</v>
      </c>
      <c r="D1614" s="159">
        <f>'COG-M'!P1466</f>
        <v>0</v>
      </c>
    </row>
    <row r="1615" spans="1:4">
      <c r="C1615">
        <v>15</v>
      </c>
      <c r="D1615" s="159">
        <f>'COG-M'!P1467</f>
        <v>0</v>
      </c>
    </row>
    <row r="1616" spans="1:4">
      <c r="C1616">
        <v>16</v>
      </c>
      <c r="D1616" s="159">
        <f>'COG-M'!P1468</f>
        <v>0</v>
      </c>
    </row>
    <row r="1617" spans="1:4">
      <c r="C1617">
        <v>17</v>
      </c>
      <c r="D1617" s="159">
        <f>'COG-M'!P1469</f>
        <v>0</v>
      </c>
    </row>
    <row r="1618" spans="1:4">
      <c r="C1618">
        <v>25</v>
      </c>
      <c r="D1618" s="159">
        <f>'COG-M'!P1470</f>
        <v>10000</v>
      </c>
    </row>
    <row r="1619" spans="1:4">
      <c r="C1619">
        <v>26</v>
      </c>
      <c r="D1619" s="159">
        <f>'COG-M'!P1471</f>
        <v>0</v>
      </c>
    </row>
    <row r="1620" spans="1:4">
      <c r="C1620">
        <v>27</v>
      </c>
      <c r="D1620" s="159">
        <f>'COG-M'!P1472</f>
        <v>0</v>
      </c>
    </row>
    <row r="1621" spans="1:4">
      <c r="A1621">
        <v>397</v>
      </c>
      <c r="B1621" t="s">
        <v>225</v>
      </c>
      <c r="D1621" s="159">
        <f>'COG-M'!P1473</f>
        <v>0</v>
      </c>
    </row>
    <row r="1622" spans="1:4">
      <c r="A1622">
        <v>398</v>
      </c>
      <c r="B1622" t="s">
        <v>226</v>
      </c>
      <c r="C1622">
        <v>11</v>
      </c>
      <c r="D1622" s="159">
        <f>'COG-M'!P1474</f>
        <v>0</v>
      </c>
    </row>
    <row r="1623" spans="1:4">
      <c r="C1623">
        <v>12</v>
      </c>
      <c r="D1623" s="159">
        <f>'COG-M'!P1475</f>
        <v>0</v>
      </c>
    </row>
    <row r="1624" spans="1:4">
      <c r="C1624">
        <v>13</v>
      </c>
      <c r="D1624" s="159">
        <f>'COG-M'!P1476</f>
        <v>0</v>
      </c>
    </row>
    <row r="1625" spans="1:4">
      <c r="C1625">
        <v>14</v>
      </c>
      <c r="D1625" s="159">
        <f>'COG-M'!P1477</f>
        <v>0</v>
      </c>
    </row>
    <row r="1626" spans="1:4">
      <c r="C1626">
        <v>15</v>
      </c>
      <c r="D1626" s="159">
        <f>'COG-M'!P1478</f>
        <v>0</v>
      </c>
    </row>
    <row r="1627" spans="1:4">
      <c r="C1627">
        <v>16</v>
      </c>
      <c r="D1627" s="159">
        <f>'COG-M'!P1479</f>
        <v>0</v>
      </c>
    </row>
    <row r="1628" spans="1:4">
      <c r="C1628">
        <v>17</v>
      </c>
      <c r="D1628" s="159">
        <f>'COG-M'!P1480</f>
        <v>0</v>
      </c>
    </row>
    <row r="1629" spans="1:4">
      <c r="C1629">
        <v>25</v>
      </c>
      <c r="D1629" s="159">
        <f>'COG-M'!P1481</f>
        <v>0</v>
      </c>
    </row>
    <row r="1630" spans="1:4">
      <c r="C1630">
        <v>26</v>
      </c>
      <c r="D1630" s="159">
        <f>'COG-M'!P1482</f>
        <v>0</v>
      </c>
    </row>
    <row r="1631" spans="1:4">
      <c r="C1631">
        <v>27</v>
      </c>
      <c r="D1631" s="159">
        <f>'COG-M'!P1483</f>
        <v>0</v>
      </c>
    </row>
    <row r="1632" spans="1:4">
      <c r="A1632">
        <v>399</v>
      </c>
      <c r="B1632" t="s">
        <v>227</v>
      </c>
      <c r="C1632">
        <v>11</v>
      </c>
      <c r="D1632" s="159">
        <f>'COG-M'!P1484</f>
        <v>0</v>
      </c>
    </row>
    <row r="1633" spans="1:4">
      <c r="C1633">
        <v>12</v>
      </c>
      <c r="D1633" s="159">
        <f>'COG-M'!P1485</f>
        <v>0</v>
      </c>
    </row>
    <row r="1634" spans="1:4">
      <c r="C1634">
        <v>13</v>
      </c>
      <c r="D1634" s="159">
        <f>'COG-M'!P1486</f>
        <v>0</v>
      </c>
    </row>
    <row r="1635" spans="1:4">
      <c r="C1635">
        <v>14</v>
      </c>
      <c r="D1635" s="159">
        <f>'COG-M'!P1487</f>
        <v>0</v>
      </c>
    </row>
    <row r="1636" spans="1:4">
      <c r="C1636">
        <v>15</v>
      </c>
      <c r="D1636" s="159">
        <f>'COG-M'!P1488</f>
        <v>0</v>
      </c>
    </row>
    <row r="1637" spans="1:4">
      <c r="C1637">
        <v>16</v>
      </c>
      <c r="D1637" s="159">
        <f>'COG-M'!P1489</f>
        <v>0</v>
      </c>
    </row>
    <row r="1638" spans="1:4">
      <c r="C1638">
        <v>17</v>
      </c>
      <c r="D1638" s="159">
        <f>'COG-M'!P1490</f>
        <v>0</v>
      </c>
    </row>
    <row r="1639" spans="1:4">
      <c r="C1639">
        <v>25</v>
      </c>
      <c r="D1639" s="159">
        <f>'COG-M'!P1491</f>
        <v>0</v>
      </c>
    </row>
    <row r="1640" spans="1:4">
      <c r="C1640">
        <v>26</v>
      </c>
      <c r="D1640" s="159">
        <f>'COG-M'!P1492</f>
        <v>0</v>
      </c>
    </row>
    <row r="1641" spans="1:4">
      <c r="C1641">
        <v>27</v>
      </c>
      <c r="D1641" s="159">
        <f>'COG-M'!P1493</f>
        <v>0</v>
      </c>
    </row>
    <row r="1642" spans="1:4">
      <c r="A1642">
        <v>4000</v>
      </c>
      <c r="B1642" t="s">
        <v>228</v>
      </c>
      <c r="D1642" s="159">
        <f>'COG-M'!P1494</f>
        <v>12345096</v>
      </c>
    </row>
    <row r="1643" spans="1:4">
      <c r="A1643">
        <v>4100</v>
      </c>
      <c r="B1643" t="s">
        <v>229</v>
      </c>
      <c r="D1643" s="159">
        <f>'COG-M'!P1495</f>
        <v>0</v>
      </c>
    </row>
    <row r="1644" spans="1:4">
      <c r="A1644">
        <v>411</v>
      </c>
      <c r="B1644" t="s">
        <v>230</v>
      </c>
      <c r="D1644" s="159">
        <f>'COG-M'!P1496</f>
        <v>0</v>
      </c>
    </row>
    <row r="1645" spans="1:4">
      <c r="A1645">
        <v>412</v>
      </c>
      <c r="B1645" t="s">
        <v>231</v>
      </c>
      <c r="D1645" s="159">
        <f>'COG-M'!P1497</f>
        <v>0</v>
      </c>
    </row>
    <row r="1646" spans="1:4">
      <c r="A1646">
        <v>413</v>
      </c>
      <c r="B1646" t="s">
        <v>232</v>
      </c>
      <c r="D1646" s="159">
        <f>'COG-M'!P1498</f>
        <v>0</v>
      </c>
    </row>
    <row r="1647" spans="1:4">
      <c r="A1647">
        <v>414</v>
      </c>
      <c r="B1647" t="s">
        <v>233</v>
      </c>
      <c r="D1647" s="159">
        <f>'COG-M'!P1499</f>
        <v>0</v>
      </c>
    </row>
    <row r="1648" spans="1:4">
      <c r="A1648">
        <v>415</v>
      </c>
      <c r="B1648" t="s">
        <v>234</v>
      </c>
      <c r="C1648">
        <v>11</v>
      </c>
      <c r="D1648" s="159">
        <f>'COG-M'!P1500</f>
        <v>0</v>
      </c>
    </row>
    <row r="1649" spans="1:4">
      <c r="C1649">
        <v>12</v>
      </c>
      <c r="D1649" s="159">
        <f>'COG-M'!P1501</f>
        <v>0</v>
      </c>
    </row>
    <row r="1650" spans="1:4">
      <c r="C1650">
        <v>13</v>
      </c>
      <c r="D1650" s="159">
        <f>'COG-M'!P1502</f>
        <v>0</v>
      </c>
    </row>
    <row r="1651" spans="1:4">
      <c r="C1651">
        <v>14</v>
      </c>
      <c r="D1651" s="159">
        <f>'COG-M'!P1503</f>
        <v>0</v>
      </c>
    </row>
    <row r="1652" spans="1:4">
      <c r="C1652">
        <v>15</v>
      </c>
      <c r="D1652" s="159">
        <f>'COG-M'!P1504</f>
        <v>0</v>
      </c>
    </row>
    <row r="1653" spans="1:4">
      <c r="C1653">
        <v>16</v>
      </c>
      <c r="D1653" s="159">
        <f>'COG-M'!P1505</f>
        <v>0</v>
      </c>
    </row>
    <row r="1654" spans="1:4">
      <c r="C1654">
        <v>17</v>
      </c>
      <c r="D1654" s="159">
        <f>'COG-M'!P1506</f>
        <v>0</v>
      </c>
    </row>
    <row r="1655" spans="1:4">
      <c r="C1655">
        <v>25</v>
      </c>
      <c r="D1655" s="159">
        <f>'COG-M'!P1507</f>
        <v>0</v>
      </c>
    </row>
    <row r="1656" spans="1:4">
      <c r="C1656">
        <v>26</v>
      </c>
      <c r="D1656" s="159">
        <f>'COG-M'!P1508</f>
        <v>0</v>
      </c>
    </row>
    <row r="1657" spans="1:4">
      <c r="C1657">
        <v>27</v>
      </c>
      <c r="D1657" s="159">
        <f>'COG-M'!P1509</f>
        <v>0</v>
      </c>
    </row>
    <row r="1658" spans="1:4">
      <c r="A1658">
        <v>416</v>
      </c>
      <c r="B1658" t="s">
        <v>235</v>
      </c>
      <c r="D1658" s="159">
        <f>'COG-M'!P1510</f>
        <v>0</v>
      </c>
    </row>
    <row r="1659" spans="1:4">
      <c r="A1659">
        <v>417</v>
      </c>
      <c r="B1659" t="s">
        <v>236</v>
      </c>
      <c r="C1659">
        <v>11</v>
      </c>
      <c r="D1659" s="159">
        <f>'COG-M'!P1511</f>
        <v>0</v>
      </c>
    </row>
    <row r="1660" spans="1:4">
      <c r="C1660">
        <v>12</v>
      </c>
      <c r="D1660" s="159">
        <f>'COG-M'!P1512</f>
        <v>0</v>
      </c>
    </row>
    <row r="1661" spans="1:4">
      <c r="C1661">
        <v>13</v>
      </c>
      <c r="D1661" s="159">
        <f>'COG-M'!P1513</f>
        <v>0</v>
      </c>
    </row>
    <row r="1662" spans="1:4">
      <c r="C1662">
        <v>14</v>
      </c>
      <c r="D1662" s="159">
        <f>'COG-M'!P1514</f>
        <v>0</v>
      </c>
    </row>
    <row r="1663" spans="1:4">
      <c r="C1663">
        <v>15</v>
      </c>
      <c r="D1663" s="159">
        <f>'COG-M'!P1515</f>
        <v>0</v>
      </c>
    </row>
    <row r="1664" spans="1:4">
      <c r="C1664">
        <v>16</v>
      </c>
      <c r="D1664" s="159">
        <f>'COG-M'!P1516</f>
        <v>0</v>
      </c>
    </row>
    <row r="1665" spans="1:4">
      <c r="C1665">
        <v>17</v>
      </c>
      <c r="D1665" s="159">
        <f>'COG-M'!P1517</f>
        <v>0</v>
      </c>
    </row>
    <row r="1666" spans="1:4">
      <c r="C1666">
        <v>25</v>
      </c>
      <c r="D1666" s="159">
        <f>'COG-M'!P1518</f>
        <v>0</v>
      </c>
    </row>
    <row r="1667" spans="1:4">
      <c r="C1667">
        <v>26</v>
      </c>
      <c r="D1667" s="159">
        <f>'COG-M'!P1519</f>
        <v>0</v>
      </c>
    </row>
    <row r="1668" spans="1:4">
      <c r="C1668">
        <v>27</v>
      </c>
      <c r="D1668" s="159">
        <f>'COG-M'!P1520</f>
        <v>0</v>
      </c>
    </row>
    <row r="1669" spans="1:4">
      <c r="A1669">
        <v>418</v>
      </c>
      <c r="B1669" t="s">
        <v>237</v>
      </c>
      <c r="D1669" s="159">
        <f>'COG-M'!P1521</f>
        <v>0</v>
      </c>
    </row>
    <row r="1670" spans="1:4">
      <c r="A1670">
        <v>419</v>
      </c>
      <c r="B1670" t="s">
        <v>238</v>
      </c>
      <c r="D1670" s="159">
        <f>'COG-M'!P1522</f>
        <v>0</v>
      </c>
    </row>
    <row r="1671" spans="1:4">
      <c r="A1671">
        <v>4200</v>
      </c>
      <c r="B1671" t="s">
        <v>709</v>
      </c>
      <c r="D1671" s="159">
        <f>'COG-M'!P1523</f>
        <v>4750896</v>
      </c>
    </row>
    <row r="1672" spans="1:4">
      <c r="A1672">
        <v>421</v>
      </c>
      <c r="B1672" t="s">
        <v>239</v>
      </c>
      <c r="C1672">
        <v>11</v>
      </c>
      <c r="D1672" s="159">
        <f>'COG-M'!P1524</f>
        <v>0</v>
      </c>
    </row>
    <row r="1673" spans="1:4">
      <c r="C1673">
        <v>12</v>
      </c>
      <c r="D1673" s="159">
        <f>'COG-M'!P1525</f>
        <v>0</v>
      </c>
    </row>
    <row r="1674" spans="1:4">
      <c r="C1674">
        <v>13</v>
      </c>
      <c r="D1674" s="159">
        <f>'COG-M'!P1526</f>
        <v>0</v>
      </c>
    </row>
    <row r="1675" spans="1:4">
      <c r="C1675">
        <v>14</v>
      </c>
      <c r="D1675" s="159">
        <f>'COG-M'!P1527</f>
        <v>0</v>
      </c>
    </row>
    <row r="1676" spans="1:4">
      <c r="C1676">
        <v>15</v>
      </c>
      <c r="D1676" s="159">
        <f>'COG-M'!P1528</f>
        <v>4750896</v>
      </c>
    </row>
    <row r="1677" spans="1:4">
      <c r="C1677">
        <v>16</v>
      </c>
      <c r="D1677" s="159">
        <f>'COG-M'!P1529</f>
        <v>0</v>
      </c>
    </row>
    <row r="1678" spans="1:4">
      <c r="C1678">
        <v>17</v>
      </c>
      <c r="D1678" s="159">
        <f>'COG-M'!P1530</f>
        <v>0</v>
      </c>
    </row>
    <row r="1679" spans="1:4">
      <c r="C1679">
        <v>25</v>
      </c>
      <c r="D1679" s="159">
        <f>'COG-M'!P1531</f>
        <v>0</v>
      </c>
    </row>
    <row r="1680" spans="1:4">
      <c r="C1680">
        <v>26</v>
      </c>
      <c r="D1680" s="159">
        <f>'COG-M'!P1532</f>
        <v>0</v>
      </c>
    </row>
    <row r="1681" spans="1:4">
      <c r="C1681">
        <v>27</v>
      </c>
      <c r="D1681" s="159">
        <f>'COG-M'!P1533</f>
        <v>0</v>
      </c>
    </row>
    <row r="1682" spans="1:4">
      <c r="A1682">
        <v>422</v>
      </c>
      <c r="B1682" t="s">
        <v>240</v>
      </c>
      <c r="D1682" s="159">
        <f>'COG-M'!P1534</f>
        <v>0</v>
      </c>
    </row>
    <row r="1683" spans="1:4">
      <c r="A1683">
        <v>423</v>
      </c>
      <c r="B1683" t="s">
        <v>241</v>
      </c>
      <c r="D1683" s="159">
        <f>'COG-M'!P1535</f>
        <v>0</v>
      </c>
    </row>
    <row r="1684" spans="1:4">
      <c r="A1684">
        <v>424</v>
      </c>
      <c r="B1684" t="s">
        <v>242</v>
      </c>
      <c r="D1684" s="159">
        <f>'COG-M'!P1536</f>
        <v>0</v>
      </c>
    </row>
    <row r="1685" spans="1:4">
      <c r="A1685">
        <v>425</v>
      </c>
      <c r="B1685" t="s">
        <v>243</v>
      </c>
      <c r="D1685" s="159">
        <f>'COG-M'!P1537</f>
        <v>0</v>
      </c>
    </row>
    <row r="1686" spans="1:4">
      <c r="A1686">
        <v>4300</v>
      </c>
      <c r="B1686" t="s">
        <v>244</v>
      </c>
      <c r="D1686" s="159">
        <f>'COG-M'!P1538</f>
        <v>0</v>
      </c>
    </row>
    <row r="1687" spans="1:4">
      <c r="A1687">
        <v>431</v>
      </c>
      <c r="B1687" t="s">
        <v>245</v>
      </c>
      <c r="C1687">
        <v>11</v>
      </c>
      <c r="D1687" s="159">
        <f>'COG-M'!P1539</f>
        <v>0</v>
      </c>
    </row>
    <row r="1688" spans="1:4">
      <c r="C1688">
        <v>12</v>
      </c>
      <c r="D1688" s="159">
        <f>'COG-M'!P1540</f>
        <v>0</v>
      </c>
    </row>
    <row r="1689" spans="1:4">
      <c r="C1689">
        <v>13</v>
      </c>
      <c r="D1689" s="159">
        <f>'COG-M'!P1541</f>
        <v>0</v>
      </c>
    </row>
    <row r="1690" spans="1:4">
      <c r="C1690">
        <v>14</v>
      </c>
      <c r="D1690" s="159">
        <f>'COG-M'!P1542</f>
        <v>0</v>
      </c>
    </row>
    <row r="1691" spans="1:4">
      <c r="C1691">
        <v>15</v>
      </c>
      <c r="D1691" s="159">
        <f>'COG-M'!P1543</f>
        <v>0</v>
      </c>
    </row>
    <row r="1692" spans="1:4">
      <c r="C1692">
        <v>16</v>
      </c>
      <c r="D1692" s="159">
        <f>'COG-M'!P1544</f>
        <v>0</v>
      </c>
    </row>
    <row r="1693" spans="1:4">
      <c r="C1693">
        <v>17</v>
      </c>
      <c r="D1693" s="159">
        <f>'COG-M'!P1545</f>
        <v>0</v>
      </c>
    </row>
    <row r="1694" spans="1:4">
      <c r="C1694">
        <v>25</v>
      </c>
      <c r="D1694" s="159">
        <f>'COG-M'!P1546</f>
        <v>0</v>
      </c>
    </row>
    <row r="1695" spans="1:4">
      <c r="C1695">
        <v>26</v>
      </c>
      <c r="D1695" s="159">
        <f>'COG-M'!P1547</f>
        <v>0</v>
      </c>
    </row>
    <row r="1696" spans="1:4">
      <c r="C1696">
        <v>27</v>
      </c>
      <c r="D1696" s="159">
        <f>'COG-M'!P1548</f>
        <v>0</v>
      </c>
    </row>
    <row r="1697" spans="1:4">
      <c r="A1697">
        <v>432</v>
      </c>
      <c r="B1697" t="s">
        <v>246</v>
      </c>
      <c r="C1697">
        <v>11</v>
      </c>
      <c r="D1697" s="159">
        <f>'COG-M'!P1549</f>
        <v>0</v>
      </c>
    </row>
    <row r="1698" spans="1:4">
      <c r="C1698">
        <v>12</v>
      </c>
      <c r="D1698" s="159">
        <f>'COG-M'!P1550</f>
        <v>0</v>
      </c>
    </row>
    <row r="1699" spans="1:4">
      <c r="C1699">
        <v>13</v>
      </c>
      <c r="D1699" s="159">
        <f>'COG-M'!P1551</f>
        <v>0</v>
      </c>
    </row>
    <row r="1700" spans="1:4">
      <c r="C1700">
        <v>14</v>
      </c>
      <c r="D1700" s="159">
        <f>'COG-M'!P1552</f>
        <v>0</v>
      </c>
    </row>
    <row r="1701" spans="1:4">
      <c r="C1701">
        <v>15</v>
      </c>
      <c r="D1701" s="159">
        <f>'COG-M'!P1553</f>
        <v>0</v>
      </c>
    </row>
    <row r="1702" spans="1:4">
      <c r="C1702">
        <v>16</v>
      </c>
      <c r="D1702" s="159">
        <f>'COG-M'!P1554</f>
        <v>0</v>
      </c>
    </row>
    <row r="1703" spans="1:4">
      <c r="C1703">
        <v>17</v>
      </c>
      <c r="D1703" s="159">
        <f>'COG-M'!P1555</f>
        <v>0</v>
      </c>
    </row>
    <row r="1704" spans="1:4">
      <c r="C1704">
        <v>25</v>
      </c>
      <c r="D1704" s="159">
        <f>'COG-M'!P1556</f>
        <v>0</v>
      </c>
    </row>
    <row r="1705" spans="1:4">
      <c r="C1705">
        <v>26</v>
      </c>
      <c r="D1705" s="159">
        <f>'COG-M'!P1557</f>
        <v>0</v>
      </c>
    </row>
    <row r="1706" spans="1:4">
      <c r="C1706">
        <v>27</v>
      </c>
      <c r="D1706" s="159">
        <f>'COG-M'!P1558</f>
        <v>0</v>
      </c>
    </row>
    <row r="1707" spans="1:4">
      <c r="A1707">
        <v>433</v>
      </c>
      <c r="B1707" t="s">
        <v>247</v>
      </c>
      <c r="C1707">
        <v>11</v>
      </c>
      <c r="D1707" s="159">
        <f>'COG-M'!P1559</f>
        <v>0</v>
      </c>
    </row>
    <row r="1708" spans="1:4">
      <c r="C1708">
        <v>12</v>
      </c>
      <c r="D1708" s="159">
        <f>'COG-M'!P1560</f>
        <v>0</v>
      </c>
    </row>
    <row r="1709" spans="1:4">
      <c r="C1709">
        <v>13</v>
      </c>
      <c r="D1709" s="159">
        <f>'COG-M'!P1561</f>
        <v>0</v>
      </c>
    </row>
    <row r="1710" spans="1:4">
      <c r="C1710">
        <v>14</v>
      </c>
      <c r="D1710" s="159">
        <f>'COG-M'!P1562</f>
        <v>0</v>
      </c>
    </row>
    <row r="1711" spans="1:4">
      <c r="C1711">
        <v>15</v>
      </c>
      <c r="D1711" s="159">
        <f>'COG-M'!P1563</f>
        <v>0</v>
      </c>
    </row>
    <row r="1712" spans="1:4">
      <c r="C1712">
        <v>16</v>
      </c>
      <c r="D1712" s="159">
        <f>'COG-M'!P1564</f>
        <v>0</v>
      </c>
    </row>
    <row r="1713" spans="1:4">
      <c r="C1713">
        <v>17</v>
      </c>
      <c r="D1713" s="159">
        <f>'COG-M'!P1565</f>
        <v>0</v>
      </c>
    </row>
    <row r="1714" spans="1:4">
      <c r="C1714">
        <v>25</v>
      </c>
      <c r="D1714" s="159">
        <f>'COG-M'!P1566</f>
        <v>0</v>
      </c>
    </row>
    <row r="1715" spans="1:4">
      <c r="C1715">
        <v>26</v>
      </c>
      <c r="D1715" s="159">
        <f>'COG-M'!P1567</f>
        <v>0</v>
      </c>
    </row>
    <row r="1716" spans="1:4">
      <c r="C1716">
        <v>27</v>
      </c>
      <c r="D1716" s="159">
        <f>'COG-M'!P1568</f>
        <v>0</v>
      </c>
    </row>
    <row r="1717" spans="1:4">
      <c r="A1717">
        <v>434</v>
      </c>
      <c r="B1717" t="s">
        <v>248</v>
      </c>
      <c r="C1717">
        <v>11</v>
      </c>
      <c r="D1717" s="159">
        <f>'COG-M'!P1569</f>
        <v>0</v>
      </c>
    </row>
    <row r="1718" spans="1:4">
      <c r="C1718">
        <v>12</v>
      </c>
      <c r="D1718" s="159">
        <f>'COG-M'!P1570</f>
        <v>0</v>
      </c>
    </row>
    <row r="1719" spans="1:4">
      <c r="C1719">
        <v>13</v>
      </c>
      <c r="D1719" s="159">
        <f>'COG-M'!P1571</f>
        <v>0</v>
      </c>
    </row>
    <row r="1720" spans="1:4">
      <c r="C1720">
        <v>14</v>
      </c>
      <c r="D1720" s="159">
        <f>'COG-M'!P1572</f>
        <v>0</v>
      </c>
    </row>
    <row r="1721" spans="1:4">
      <c r="C1721">
        <v>15</v>
      </c>
      <c r="D1721" s="159">
        <f>'COG-M'!P1573</f>
        <v>0</v>
      </c>
    </row>
    <row r="1722" spans="1:4">
      <c r="C1722">
        <v>16</v>
      </c>
      <c r="D1722" s="159">
        <f>'COG-M'!P1574</f>
        <v>0</v>
      </c>
    </row>
    <row r="1723" spans="1:4">
      <c r="C1723">
        <v>17</v>
      </c>
      <c r="D1723" s="159">
        <f>'COG-M'!P1575</f>
        <v>0</v>
      </c>
    </row>
    <row r="1724" spans="1:4">
      <c r="C1724">
        <v>25</v>
      </c>
      <c r="D1724" s="159">
        <f>'COG-M'!P1576</f>
        <v>0</v>
      </c>
    </row>
    <row r="1725" spans="1:4">
      <c r="C1725">
        <v>26</v>
      </c>
      <c r="D1725" s="159">
        <f>'COG-M'!P1577</f>
        <v>0</v>
      </c>
    </row>
    <row r="1726" spans="1:4">
      <c r="C1726">
        <v>27</v>
      </c>
      <c r="D1726" s="159">
        <f>'COG-M'!P1578</f>
        <v>0</v>
      </c>
    </row>
    <row r="1727" spans="1:4">
      <c r="A1727">
        <v>435</v>
      </c>
      <c r="B1727" t="s">
        <v>249</v>
      </c>
      <c r="C1727">
        <v>11</v>
      </c>
      <c r="D1727" s="159">
        <f>'COG-M'!P1579</f>
        <v>0</v>
      </c>
    </row>
    <row r="1728" spans="1:4">
      <c r="C1728">
        <v>12</v>
      </c>
      <c r="D1728" s="159">
        <f>'COG-M'!P1580</f>
        <v>0</v>
      </c>
    </row>
    <row r="1729" spans="1:4">
      <c r="C1729">
        <v>13</v>
      </c>
      <c r="D1729" s="159">
        <f>'COG-M'!P1581</f>
        <v>0</v>
      </c>
    </row>
    <row r="1730" spans="1:4">
      <c r="C1730">
        <v>14</v>
      </c>
      <c r="D1730" s="159">
        <f>'COG-M'!P1582</f>
        <v>0</v>
      </c>
    </row>
    <row r="1731" spans="1:4">
      <c r="C1731">
        <v>15</v>
      </c>
      <c r="D1731" s="159">
        <f>'COG-M'!P1583</f>
        <v>0</v>
      </c>
    </row>
    <row r="1732" spans="1:4">
      <c r="C1732">
        <v>16</v>
      </c>
      <c r="D1732" s="159">
        <f>'COG-M'!P1584</f>
        <v>0</v>
      </c>
    </row>
    <row r="1733" spans="1:4">
      <c r="C1733">
        <v>17</v>
      </c>
      <c r="D1733" s="159">
        <f>'COG-M'!P1585</f>
        <v>0</v>
      </c>
    </row>
    <row r="1734" spans="1:4">
      <c r="C1734">
        <v>25</v>
      </c>
      <c r="D1734" s="159">
        <f>'COG-M'!P1586</f>
        <v>0</v>
      </c>
    </row>
    <row r="1735" spans="1:4">
      <c r="C1735">
        <v>26</v>
      </c>
      <c r="D1735" s="159">
        <f>'COG-M'!P1587</f>
        <v>0</v>
      </c>
    </row>
    <row r="1736" spans="1:4">
      <c r="C1736">
        <v>27</v>
      </c>
      <c r="D1736" s="159">
        <f>'COG-M'!P1588</f>
        <v>0</v>
      </c>
    </row>
    <row r="1737" spans="1:4">
      <c r="A1737">
        <v>436</v>
      </c>
      <c r="B1737" t="s">
        <v>250</v>
      </c>
      <c r="C1737">
        <v>11</v>
      </c>
      <c r="D1737" s="159">
        <f>'COG-M'!P1589</f>
        <v>0</v>
      </c>
    </row>
    <row r="1738" spans="1:4">
      <c r="C1738">
        <v>12</v>
      </c>
      <c r="D1738" s="159">
        <f>'COG-M'!P1590</f>
        <v>0</v>
      </c>
    </row>
    <row r="1739" spans="1:4">
      <c r="C1739">
        <v>13</v>
      </c>
      <c r="D1739" s="159">
        <f>'COG-M'!P1591</f>
        <v>0</v>
      </c>
    </row>
    <row r="1740" spans="1:4">
      <c r="C1740">
        <v>14</v>
      </c>
      <c r="D1740" s="159">
        <f>'COG-M'!P1592</f>
        <v>0</v>
      </c>
    </row>
    <row r="1741" spans="1:4">
      <c r="C1741">
        <v>15</v>
      </c>
      <c r="D1741" s="159">
        <f>'COG-M'!P1593</f>
        <v>0</v>
      </c>
    </row>
    <row r="1742" spans="1:4">
      <c r="C1742">
        <v>16</v>
      </c>
      <c r="D1742" s="159">
        <f>'COG-M'!P1594</f>
        <v>0</v>
      </c>
    </row>
    <row r="1743" spans="1:4">
      <c r="C1743">
        <v>17</v>
      </c>
      <c r="D1743" s="159">
        <f>'COG-M'!P1595</f>
        <v>0</v>
      </c>
    </row>
    <row r="1744" spans="1:4">
      <c r="C1744">
        <v>25</v>
      </c>
      <c r="D1744" s="159">
        <f>'COG-M'!P1596</f>
        <v>0</v>
      </c>
    </row>
    <row r="1745" spans="1:4">
      <c r="C1745">
        <v>26</v>
      </c>
      <c r="D1745" s="159">
        <f>'COG-M'!P1597</f>
        <v>0</v>
      </c>
    </row>
    <row r="1746" spans="1:4">
      <c r="C1746">
        <v>27</v>
      </c>
      <c r="D1746" s="159">
        <f>'COG-M'!P1598</f>
        <v>0</v>
      </c>
    </row>
    <row r="1747" spans="1:4">
      <c r="A1747">
        <v>437</v>
      </c>
      <c r="B1747" t="s">
        <v>251</v>
      </c>
      <c r="C1747">
        <v>11</v>
      </c>
      <c r="D1747" s="159">
        <f>'COG-M'!P1599</f>
        <v>0</v>
      </c>
    </row>
    <row r="1748" spans="1:4">
      <c r="C1748">
        <v>12</v>
      </c>
      <c r="D1748" s="159">
        <f>'COG-M'!P1600</f>
        <v>0</v>
      </c>
    </row>
    <row r="1749" spans="1:4">
      <c r="C1749">
        <v>13</v>
      </c>
      <c r="D1749" s="159">
        <f>'COG-M'!P1601</f>
        <v>0</v>
      </c>
    </row>
    <row r="1750" spans="1:4">
      <c r="C1750">
        <v>14</v>
      </c>
      <c r="D1750" s="159">
        <f>'COG-M'!P1602</f>
        <v>0</v>
      </c>
    </row>
    <row r="1751" spans="1:4">
      <c r="C1751">
        <v>15</v>
      </c>
      <c r="D1751" s="159">
        <f>'COG-M'!P1603</f>
        <v>0</v>
      </c>
    </row>
    <row r="1752" spans="1:4">
      <c r="C1752">
        <v>16</v>
      </c>
      <c r="D1752" s="159">
        <f>'COG-M'!P1604</f>
        <v>0</v>
      </c>
    </row>
    <row r="1753" spans="1:4">
      <c r="C1753">
        <v>17</v>
      </c>
      <c r="D1753" s="159">
        <f>'COG-M'!P1605</f>
        <v>0</v>
      </c>
    </row>
    <row r="1754" spans="1:4">
      <c r="C1754">
        <v>25</v>
      </c>
      <c r="D1754" s="159">
        <f>'COG-M'!P1606</f>
        <v>0</v>
      </c>
    </row>
    <row r="1755" spans="1:4">
      <c r="C1755">
        <v>26</v>
      </c>
      <c r="D1755" s="159">
        <f>'COG-M'!P1607</f>
        <v>0</v>
      </c>
    </row>
    <row r="1756" spans="1:4">
      <c r="C1756">
        <v>27</v>
      </c>
      <c r="D1756" s="159">
        <f>'COG-M'!P1608</f>
        <v>0</v>
      </c>
    </row>
    <row r="1757" spans="1:4">
      <c r="A1757">
        <v>438</v>
      </c>
      <c r="B1757" t="s">
        <v>252</v>
      </c>
      <c r="D1757" s="159">
        <f>'COG-M'!P1609</f>
        <v>0</v>
      </c>
    </row>
    <row r="1758" spans="1:4">
      <c r="A1758">
        <v>439</v>
      </c>
      <c r="B1758" t="s">
        <v>253</v>
      </c>
      <c r="C1758">
        <v>11</v>
      </c>
      <c r="D1758" s="159">
        <f>'COG-M'!P1610</f>
        <v>0</v>
      </c>
    </row>
    <row r="1759" spans="1:4">
      <c r="C1759">
        <v>12</v>
      </c>
      <c r="D1759" s="159">
        <f>'COG-M'!P1611</f>
        <v>0</v>
      </c>
    </row>
    <row r="1760" spans="1:4">
      <c r="C1760">
        <v>13</v>
      </c>
      <c r="D1760" s="159">
        <f>'COG-M'!P1612</f>
        <v>0</v>
      </c>
    </row>
    <row r="1761" spans="1:4">
      <c r="C1761">
        <v>14</v>
      </c>
      <c r="D1761" s="159">
        <f>'COG-M'!P1613</f>
        <v>0</v>
      </c>
    </row>
    <row r="1762" spans="1:4">
      <c r="C1762">
        <v>15</v>
      </c>
      <c r="D1762" s="159">
        <f>'COG-M'!P1614</f>
        <v>0</v>
      </c>
    </row>
    <row r="1763" spans="1:4">
      <c r="C1763">
        <v>16</v>
      </c>
      <c r="D1763" s="159">
        <f>'COG-M'!P1615</f>
        <v>0</v>
      </c>
    </row>
    <row r="1764" spans="1:4">
      <c r="C1764">
        <v>17</v>
      </c>
      <c r="D1764" s="159">
        <f>'COG-M'!P1616</f>
        <v>0</v>
      </c>
    </row>
    <row r="1765" spans="1:4">
      <c r="C1765">
        <v>25</v>
      </c>
      <c r="D1765" s="159">
        <f>'COG-M'!P1617</f>
        <v>0</v>
      </c>
    </row>
    <row r="1766" spans="1:4">
      <c r="C1766">
        <v>26</v>
      </c>
      <c r="D1766" s="159">
        <f>'COG-M'!P1618</f>
        <v>0</v>
      </c>
    </row>
    <row r="1767" spans="1:4">
      <c r="C1767">
        <v>27</v>
      </c>
      <c r="D1767" s="159">
        <f>'COG-M'!P1619</f>
        <v>0</v>
      </c>
    </row>
    <row r="1768" spans="1:4">
      <c r="A1768">
        <v>4400</v>
      </c>
      <c r="B1768" t="s">
        <v>254</v>
      </c>
      <c r="D1768" s="159">
        <f>'COG-M'!P1620</f>
        <v>2200000</v>
      </c>
    </row>
    <row r="1769" spans="1:4">
      <c r="A1769">
        <v>441</v>
      </c>
      <c r="B1769" t="s">
        <v>255</v>
      </c>
      <c r="C1769">
        <v>11</v>
      </c>
      <c r="D1769" s="159">
        <f>'COG-M'!P1621</f>
        <v>0</v>
      </c>
    </row>
    <row r="1770" spans="1:4">
      <c r="C1770">
        <v>12</v>
      </c>
      <c r="D1770" s="159">
        <f>'COG-M'!P1622</f>
        <v>0</v>
      </c>
    </row>
    <row r="1771" spans="1:4">
      <c r="C1771">
        <v>13</v>
      </c>
      <c r="D1771" s="159">
        <f>'COG-M'!P1623</f>
        <v>0</v>
      </c>
    </row>
    <row r="1772" spans="1:4">
      <c r="C1772">
        <v>14</v>
      </c>
      <c r="D1772" s="159">
        <f>'COG-M'!P1624</f>
        <v>0</v>
      </c>
    </row>
    <row r="1773" spans="1:4">
      <c r="C1773">
        <v>15</v>
      </c>
      <c r="D1773" s="159">
        <f>'COG-M'!P1625</f>
        <v>50000</v>
      </c>
    </row>
    <row r="1774" spans="1:4">
      <c r="C1774">
        <v>16</v>
      </c>
      <c r="D1774" s="159">
        <f>'COG-M'!P1626</f>
        <v>0</v>
      </c>
    </row>
    <row r="1775" spans="1:4">
      <c r="C1775">
        <v>17</v>
      </c>
      <c r="D1775" s="159">
        <f>'COG-M'!P1627</f>
        <v>0</v>
      </c>
    </row>
    <row r="1776" spans="1:4">
      <c r="C1776">
        <v>25</v>
      </c>
      <c r="D1776" s="159">
        <f>'COG-M'!P1628</f>
        <v>0</v>
      </c>
    </row>
    <row r="1777" spans="1:4">
      <c r="C1777">
        <v>26</v>
      </c>
      <c r="D1777" s="159">
        <f>'COG-M'!P1629</f>
        <v>0</v>
      </c>
    </row>
    <row r="1778" spans="1:4">
      <c r="C1778">
        <v>27</v>
      </c>
      <c r="D1778" s="159">
        <f>'COG-M'!P1630</f>
        <v>0</v>
      </c>
    </row>
    <row r="1779" spans="1:4">
      <c r="A1779">
        <v>442</v>
      </c>
      <c r="B1779" t="s">
        <v>256</v>
      </c>
      <c r="C1779">
        <v>11</v>
      </c>
      <c r="D1779" s="159">
        <f>'COG-M'!P1631</f>
        <v>0</v>
      </c>
    </row>
    <row r="1780" spans="1:4">
      <c r="C1780">
        <v>12</v>
      </c>
      <c r="D1780" s="159">
        <f>'COG-M'!P1632</f>
        <v>0</v>
      </c>
    </row>
    <row r="1781" spans="1:4">
      <c r="C1781">
        <v>13</v>
      </c>
      <c r="D1781" s="159">
        <f>'COG-M'!P1633</f>
        <v>0</v>
      </c>
    </row>
    <row r="1782" spans="1:4">
      <c r="C1782">
        <v>14</v>
      </c>
      <c r="D1782" s="159">
        <f>'COG-M'!P1634</f>
        <v>0</v>
      </c>
    </row>
    <row r="1783" spans="1:4">
      <c r="C1783">
        <v>15</v>
      </c>
      <c r="D1783" s="159">
        <f>'COG-M'!P1635</f>
        <v>2100000</v>
      </c>
    </row>
    <row r="1784" spans="1:4">
      <c r="C1784">
        <v>16</v>
      </c>
      <c r="D1784" s="159">
        <f>'COG-M'!P1636</f>
        <v>0</v>
      </c>
    </row>
    <row r="1785" spans="1:4">
      <c r="C1785">
        <v>17</v>
      </c>
      <c r="D1785" s="159">
        <f>'COG-M'!P1637</f>
        <v>0</v>
      </c>
    </row>
    <row r="1786" spans="1:4">
      <c r="C1786">
        <v>25</v>
      </c>
      <c r="D1786" s="159">
        <f>'COG-M'!P1638</f>
        <v>0</v>
      </c>
    </row>
    <row r="1787" spans="1:4">
      <c r="C1787">
        <v>26</v>
      </c>
      <c r="D1787" s="159">
        <f>'COG-M'!P1639</f>
        <v>0</v>
      </c>
    </row>
    <row r="1788" spans="1:4">
      <c r="C1788">
        <v>27</v>
      </c>
      <c r="D1788" s="159">
        <f>'COG-M'!P1640</f>
        <v>0</v>
      </c>
    </row>
    <row r="1789" spans="1:4">
      <c r="A1789">
        <v>443</v>
      </c>
      <c r="B1789" t="s">
        <v>257</v>
      </c>
      <c r="C1789">
        <v>11</v>
      </c>
      <c r="D1789" s="159">
        <f>'COG-M'!P1641</f>
        <v>0</v>
      </c>
    </row>
    <row r="1790" spans="1:4">
      <c r="C1790">
        <v>12</v>
      </c>
      <c r="D1790" s="159">
        <f>'COG-M'!P1642</f>
        <v>0</v>
      </c>
    </row>
    <row r="1791" spans="1:4">
      <c r="C1791">
        <v>13</v>
      </c>
      <c r="D1791" s="159">
        <f>'COG-M'!P1643</f>
        <v>0</v>
      </c>
    </row>
    <row r="1792" spans="1:4">
      <c r="C1792">
        <v>14</v>
      </c>
      <c r="D1792" s="159">
        <f>'COG-M'!P1644</f>
        <v>0</v>
      </c>
    </row>
    <row r="1793" spans="1:4">
      <c r="C1793">
        <v>15</v>
      </c>
      <c r="D1793" s="159">
        <f>'COG-M'!P1645</f>
        <v>50000</v>
      </c>
    </row>
    <row r="1794" spans="1:4">
      <c r="C1794">
        <v>16</v>
      </c>
      <c r="D1794" s="159">
        <f>'COG-M'!P1646</f>
        <v>0</v>
      </c>
    </row>
    <row r="1795" spans="1:4">
      <c r="C1795">
        <v>17</v>
      </c>
      <c r="D1795" s="159">
        <f>'COG-M'!P1647</f>
        <v>0</v>
      </c>
    </row>
    <row r="1796" spans="1:4">
      <c r="C1796">
        <v>25</v>
      </c>
      <c r="D1796" s="159">
        <f>'COG-M'!P1648</f>
        <v>0</v>
      </c>
    </row>
    <row r="1797" spans="1:4">
      <c r="C1797">
        <v>26</v>
      </c>
      <c r="D1797" s="159">
        <f>'COG-M'!P1649</f>
        <v>0</v>
      </c>
    </row>
    <row r="1798" spans="1:4">
      <c r="C1798">
        <v>27</v>
      </c>
      <c r="D1798" s="159">
        <f>'COG-M'!P1650</f>
        <v>0</v>
      </c>
    </row>
    <row r="1799" spans="1:4">
      <c r="A1799">
        <v>444</v>
      </c>
      <c r="B1799" t="s">
        <v>258</v>
      </c>
      <c r="C1799">
        <v>11</v>
      </c>
      <c r="D1799" s="159">
        <f>'COG-M'!P1651</f>
        <v>0</v>
      </c>
    </row>
    <row r="1800" spans="1:4">
      <c r="C1800">
        <v>12</v>
      </c>
      <c r="D1800" s="159">
        <f>'COG-M'!P1652</f>
        <v>0</v>
      </c>
    </row>
    <row r="1801" spans="1:4">
      <c r="C1801">
        <v>13</v>
      </c>
      <c r="D1801" s="159">
        <f>'COG-M'!P1653</f>
        <v>0</v>
      </c>
    </row>
    <row r="1802" spans="1:4">
      <c r="C1802">
        <v>14</v>
      </c>
      <c r="D1802" s="159">
        <f>'COG-M'!P1654</f>
        <v>0</v>
      </c>
    </row>
    <row r="1803" spans="1:4">
      <c r="C1803">
        <v>15</v>
      </c>
      <c r="D1803" s="159">
        <f>'COG-M'!P1655</f>
        <v>0</v>
      </c>
    </row>
    <row r="1804" spans="1:4">
      <c r="C1804">
        <v>16</v>
      </c>
      <c r="D1804" s="159">
        <f>'COG-M'!P1656</f>
        <v>0</v>
      </c>
    </row>
    <row r="1805" spans="1:4">
      <c r="C1805">
        <v>17</v>
      </c>
      <c r="D1805" s="159">
        <f>'COG-M'!P1657</f>
        <v>0</v>
      </c>
    </row>
    <row r="1806" spans="1:4">
      <c r="C1806">
        <v>25</v>
      </c>
      <c r="D1806" s="159">
        <f>'COG-M'!P1658</f>
        <v>0</v>
      </c>
    </row>
    <row r="1807" spans="1:4">
      <c r="C1807">
        <v>26</v>
      </c>
      <c r="D1807" s="159">
        <f>'COG-M'!P1659</f>
        <v>0</v>
      </c>
    </row>
    <row r="1808" spans="1:4">
      <c r="C1808">
        <v>27</v>
      </c>
      <c r="D1808" s="159">
        <f>'COG-M'!P1660</f>
        <v>0</v>
      </c>
    </row>
    <row r="1809" spans="1:4">
      <c r="A1809">
        <v>445</v>
      </c>
      <c r="B1809" t="s">
        <v>259</v>
      </c>
      <c r="C1809">
        <v>11</v>
      </c>
      <c r="D1809" s="159">
        <f>'COG-M'!P1661</f>
        <v>0</v>
      </c>
    </row>
    <row r="1810" spans="1:4">
      <c r="C1810">
        <v>12</v>
      </c>
      <c r="D1810" s="159">
        <f>'COG-M'!P1662</f>
        <v>0</v>
      </c>
    </row>
    <row r="1811" spans="1:4">
      <c r="C1811">
        <v>13</v>
      </c>
      <c r="D1811" s="159">
        <f>'COG-M'!P1663</f>
        <v>0</v>
      </c>
    </row>
    <row r="1812" spans="1:4">
      <c r="C1812">
        <v>14</v>
      </c>
      <c r="D1812" s="159">
        <f>'COG-M'!P1664</f>
        <v>0</v>
      </c>
    </row>
    <row r="1813" spans="1:4">
      <c r="C1813">
        <v>15</v>
      </c>
      <c r="D1813" s="159">
        <f>'COG-M'!P1665</f>
        <v>0</v>
      </c>
    </row>
    <row r="1814" spans="1:4">
      <c r="C1814">
        <v>16</v>
      </c>
      <c r="D1814" s="159">
        <f>'COG-M'!P1666</f>
        <v>0</v>
      </c>
    </row>
    <row r="1815" spans="1:4">
      <c r="C1815">
        <v>17</v>
      </c>
      <c r="D1815" s="159">
        <f>'COG-M'!P1667</f>
        <v>0</v>
      </c>
    </row>
    <row r="1816" spans="1:4">
      <c r="C1816">
        <v>25</v>
      </c>
      <c r="D1816" s="159">
        <f>'COG-M'!P1668</f>
        <v>0</v>
      </c>
    </row>
    <row r="1817" spans="1:4">
      <c r="C1817">
        <v>26</v>
      </c>
      <c r="D1817" s="159">
        <f>'COG-M'!P1669</f>
        <v>0</v>
      </c>
    </row>
    <row r="1818" spans="1:4">
      <c r="C1818">
        <v>27</v>
      </c>
      <c r="D1818" s="159">
        <f>'COG-M'!P1670</f>
        <v>0</v>
      </c>
    </row>
    <row r="1819" spans="1:4">
      <c r="A1819">
        <v>446</v>
      </c>
      <c r="B1819" t="s">
        <v>260</v>
      </c>
      <c r="C1819">
        <v>11</v>
      </c>
      <c r="D1819" s="159">
        <f>'COG-M'!P1671</f>
        <v>0</v>
      </c>
    </row>
    <row r="1820" spans="1:4">
      <c r="C1820">
        <v>12</v>
      </c>
      <c r="D1820" s="159">
        <f>'COG-M'!P1672</f>
        <v>0</v>
      </c>
    </row>
    <row r="1821" spans="1:4">
      <c r="C1821">
        <v>13</v>
      </c>
      <c r="D1821" s="159">
        <f>'COG-M'!P1673</f>
        <v>0</v>
      </c>
    </row>
    <row r="1822" spans="1:4">
      <c r="C1822">
        <v>14</v>
      </c>
      <c r="D1822" s="159">
        <f>'COG-M'!P1674</f>
        <v>0</v>
      </c>
    </row>
    <row r="1823" spans="1:4">
      <c r="C1823">
        <v>15</v>
      </c>
      <c r="D1823" s="159">
        <f>'COG-M'!P1675</f>
        <v>0</v>
      </c>
    </row>
    <row r="1824" spans="1:4">
      <c r="C1824">
        <v>16</v>
      </c>
      <c r="D1824" s="159">
        <f>'COG-M'!P1676</f>
        <v>0</v>
      </c>
    </row>
    <row r="1825" spans="1:4">
      <c r="C1825">
        <v>17</v>
      </c>
      <c r="D1825" s="159">
        <f>'COG-M'!P1677</f>
        <v>0</v>
      </c>
    </row>
    <row r="1826" spans="1:4">
      <c r="C1826">
        <v>25</v>
      </c>
      <c r="D1826" s="159">
        <f>'COG-M'!P1678</f>
        <v>0</v>
      </c>
    </row>
    <row r="1827" spans="1:4">
      <c r="C1827">
        <v>26</v>
      </c>
      <c r="D1827" s="159">
        <f>'COG-M'!P1679</f>
        <v>0</v>
      </c>
    </row>
    <row r="1828" spans="1:4">
      <c r="C1828">
        <v>27</v>
      </c>
      <c r="D1828" s="159">
        <f>'COG-M'!P1680</f>
        <v>0</v>
      </c>
    </row>
    <row r="1829" spans="1:4">
      <c r="A1829">
        <v>447</v>
      </c>
      <c r="B1829" t="s">
        <v>261</v>
      </c>
      <c r="C1829">
        <v>11</v>
      </c>
      <c r="D1829" s="159">
        <f>'COG-M'!P1681</f>
        <v>0</v>
      </c>
    </row>
    <row r="1830" spans="1:4">
      <c r="C1830">
        <v>12</v>
      </c>
      <c r="D1830" s="159">
        <f>'COG-M'!P1682</f>
        <v>0</v>
      </c>
    </row>
    <row r="1831" spans="1:4">
      <c r="C1831">
        <v>13</v>
      </c>
      <c r="D1831" s="159">
        <f>'COG-M'!P1683</f>
        <v>0</v>
      </c>
    </row>
    <row r="1832" spans="1:4">
      <c r="C1832">
        <v>14</v>
      </c>
      <c r="D1832" s="159">
        <f>'COG-M'!P1684</f>
        <v>0</v>
      </c>
    </row>
    <row r="1833" spans="1:4">
      <c r="C1833">
        <v>15</v>
      </c>
      <c r="D1833" s="159">
        <f>'COG-M'!P1685</f>
        <v>0</v>
      </c>
    </row>
    <row r="1834" spans="1:4">
      <c r="C1834">
        <v>16</v>
      </c>
      <c r="D1834" s="159">
        <f>'COG-M'!P1686</f>
        <v>0</v>
      </c>
    </row>
    <row r="1835" spans="1:4">
      <c r="C1835">
        <v>17</v>
      </c>
      <c r="D1835" s="159">
        <f>'COG-M'!P1687</f>
        <v>0</v>
      </c>
    </row>
    <row r="1836" spans="1:4">
      <c r="C1836">
        <v>25</v>
      </c>
      <c r="D1836" s="159">
        <f>'COG-M'!P1688</f>
        <v>0</v>
      </c>
    </row>
    <row r="1837" spans="1:4">
      <c r="C1837">
        <v>26</v>
      </c>
      <c r="D1837" s="159">
        <f>'COG-M'!P1689</f>
        <v>0</v>
      </c>
    </row>
    <row r="1838" spans="1:4">
      <c r="C1838">
        <v>27</v>
      </c>
      <c r="D1838" s="159">
        <f>'COG-M'!P1690</f>
        <v>0</v>
      </c>
    </row>
    <row r="1839" spans="1:4">
      <c r="A1839">
        <v>448</v>
      </c>
      <c r="B1839" t="s">
        <v>262</v>
      </c>
      <c r="C1839">
        <v>11</v>
      </c>
      <c r="D1839" s="159">
        <f>'COG-M'!P1691</f>
        <v>0</v>
      </c>
    </row>
    <row r="1840" spans="1:4">
      <c r="C1840">
        <v>12</v>
      </c>
      <c r="D1840" s="159">
        <f>'COG-M'!P1692</f>
        <v>0</v>
      </c>
    </row>
    <row r="1841" spans="1:4">
      <c r="C1841">
        <v>13</v>
      </c>
      <c r="D1841" s="159">
        <f>'COG-M'!P1693</f>
        <v>0</v>
      </c>
    </row>
    <row r="1842" spans="1:4">
      <c r="C1842">
        <v>14</v>
      </c>
      <c r="D1842" s="159">
        <f>'COG-M'!P1694</f>
        <v>0</v>
      </c>
    </row>
    <row r="1843" spans="1:4">
      <c r="C1843">
        <v>15</v>
      </c>
      <c r="D1843" s="159">
        <f>'COG-M'!P1695</f>
        <v>0</v>
      </c>
    </row>
    <row r="1844" spans="1:4">
      <c r="C1844">
        <v>16</v>
      </c>
      <c r="D1844" s="159">
        <f>'COG-M'!P1696</f>
        <v>0</v>
      </c>
    </row>
    <row r="1845" spans="1:4">
      <c r="C1845">
        <v>17</v>
      </c>
      <c r="D1845" s="159">
        <f>'COG-M'!P1697</f>
        <v>0</v>
      </c>
    </row>
    <row r="1846" spans="1:4">
      <c r="C1846">
        <v>25</v>
      </c>
      <c r="D1846" s="159">
        <f>'COG-M'!P1698</f>
        <v>0</v>
      </c>
    </row>
    <row r="1847" spans="1:4">
      <c r="C1847">
        <v>26</v>
      </c>
      <c r="D1847" s="159">
        <f>'COG-M'!P1699</f>
        <v>0</v>
      </c>
    </row>
    <row r="1848" spans="1:4">
      <c r="C1848">
        <v>27</v>
      </c>
      <c r="D1848" s="159">
        <f>'COG-M'!P1700</f>
        <v>0</v>
      </c>
    </row>
    <row r="1849" spans="1:4">
      <c r="A1849">
        <v>4500</v>
      </c>
      <c r="B1849" t="s">
        <v>263</v>
      </c>
      <c r="D1849" s="159">
        <f>'COG-M'!P1701</f>
        <v>5254200</v>
      </c>
    </row>
    <row r="1850" spans="1:4">
      <c r="A1850">
        <v>451</v>
      </c>
      <c r="B1850" t="s">
        <v>264</v>
      </c>
      <c r="C1850">
        <v>11</v>
      </c>
      <c r="D1850" s="159">
        <f>'COG-M'!P1702</f>
        <v>0</v>
      </c>
    </row>
    <row r="1851" spans="1:4">
      <c r="C1851">
        <v>12</v>
      </c>
      <c r="D1851" s="159">
        <f>'COG-M'!P1703</f>
        <v>0</v>
      </c>
    </row>
    <row r="1852" spans="1:4">
      <c r="C1852">
        <v>13</v>
      </c>
      <c r="D1852" s="159">
        <f>'COG-M'!P1704</f>
        <v>0</v>
      </c>
    </row>
    <row r="1853" spans="1:4">
      <c r="C1853">
        <v>14</v>
      </c>
      <c r="D1853" s="159">
        <f>'COG-M'!P1705</f>
        <v>0</v>
      </c>
    </row>
    <row r="1854" spans="1:4">
      <c r="C1854">
        <v>15</v>
      </c>
      <c r="D1854" s="159">
        <f>'COG-M'!P1706</f>
        <v>1724160</v>
      </c>
    </row>
    <row r="1855" spans="1:4">
      <c r="C1855">
        <v>16</v>
      </c>
      <c r="D1855" s="159">
        <f>'COG-M'!P1707</f>
        <v>0</v>
      </c>
    </row>
    <row r="1856" spans="1:4">
      <c r="C1856">
        <v>17</v>
      </c>
      <c r="D1856" s="159">
        <f>'COG-M'!P1708</f>
        <v>0</v>
      </c>
    </row>
    <row r="1857" spans="1:4">
      <c r="C1857">
        <v>25</v>
      </c>
      <c r="D1857" s="159">
        <f>'COG-M'!P1709</f>
        <v>0</v>
      </c>
    </row>
    <row r="1858" spans="1:4">
      <c r="C1858">
        <v>26</v>
      </c>
      <c r="D1858" s="159">
        <f>'COG-M'!P1710</f>
        <v>0</v>
      </c>
    </row>
    <row r="1859" spans="1:4">
      <c r="C1859">
        <v>27</v>
      </c>
      <c r="D1859" s="159">
        <f>'COG-M'!P1711</f>
        <v>0</v>
      </c>
    </row>
    <row r="1860" spans="1:4">
      <c r="A1860">
        <v>452</v>
      </c>
      <c r="B1860" t="s">
        <v>265</v>
      </c>
      <c r="C1860">
        <v>11</v>
      </c>
      <c r="D1860" s="159">
        <f>'COG-M'!P1712</f>
        <v>0</v>
      </c>
    </row>
    <row r="1861" spans="1:4">
      <c r="C1861">
        <v>12</v>
      </c>
      <c r="D1861" s="159">
        <f>'COG-M'!P1713</f>
        <v>0</v>
      </c>
    </row>
    <row r="1862" spans="1:4">
      <c r="C1862">
        <v>13</v>
      </c>
      <c r="D1862" s="159">
        <f>'COG-M'!P1714</f>
        <v>0</v>
      </c>
    </row>
    <row r="1863" spans="1:4">
      <c r="C1863">
        <v>14</v>
      </c>
      <c r="D1863" s="159">
        <f>'COG-M'!P1715</f>
        <v>0</v>
      </c>
    </row>
    <row r="1864" spans="1:4">
      <c r="C1864">
        <v>15</v>
      </c>
      <c r="D1864" s="159">
        <f>'COG-M'!P1716</f>
        <v>3530040</v>
      </c>
    </row>
    <row r="1865" spans="1:4">
      <c r="C1865">
        <v>16</v>
      </c>
      <c r="D1865" s="159">
        <f>'COG-M'!P1717</f>
        <v>0</v>
      </c>
    </row>
    <row r="1866" spans="1:4">
      <c r="C1866">
        <v>17</v>
      </c>
      <c r="D1866" s="159">
        <f>'COG-M'!P1718</f>
        <v>0</v>
      </c>
    </row>
    <row r="1867" spans="1:4">
      <c r="C1867">
        <v>25</v>
      </c>
      <c r="D1867" s="159">
        <f>'COG-M'!P1719</f>
        <v>0</v>
      </c>
    </row>
    <row r="1868" spans="1:4">
      <c r="C1868">
        <v>26</v>
      </c>
      <c r="D1868" s="159">
        <f>'COG-M'!P1720</f>
        <v>0</v>
      </c>
    </row>
    <row r="1869" spans="1:4">
      <c r="C1869">
        <v>27</v>
      </c>
      <c r="D1869" s="159">
        <f>'COG-M'!P1721</f>
        <v>0</v>
      </c>
    </row>
    <row r="1870" spans="1:4">
      <c r="A1870">
        <v>459</v>
      </c>
      <c r="B1870" t="s">
        <v>266</v>
      </c>
      <c r="C1870">
        <v>11</v>
      </c>
      <c r="D1870" s="159">
        <f>'COG-M'!P1722</f>
        <v>0</v>
      </c>
    </row>
    <row r="1871" spans="1:4">
      <c r="C1871">
        <v>12</v>
      </c>
      <c r="D1871" s="159">
        <f>'COG-M'!P1723</f>
        <v>0</v>
      </c>
    </row>
    <row r="1872" spans="1:4">
      <c r="C1872">
        <v>13</v>
      </c>
      <c r="D1872" s="159">
        <f>'COG-M'!P1724</f>
        <v>0</v>
      </c>
    </row>
    <row r="1873" spans="1:4">
      <c r="C1873">
        <v>14</v>
      </c>
      <c r="D1873" s="159">
        <f>'COG-M'!P1725</f>
        <v>0</v>
      </c>
    </row>
    <row r="1874" spans="1:4">
      <c r="C1874">
        <v>15</v>
      </c>
      <c r="D1874" s="159">
        <f>'COG-M'!P1726</f>
        <v>0</v>
      </c>
    </row>
    <row r="1875" spans="1:4">
      <c r="C1875">
        <v>16</v>
      </c>
      <c r="D1875" s="159">
        <f>'COG-M'!P1727</f>
        <v>0</v>
      </c>
    </row>
    <row r="1876" spans="1:4">
      <c r="C1876">
        <v>17</v>
      </c>
      <c r="D1876" s="159">
        <f>'COG-M'!P1728</f>
        <v>0</v>
      </c>
    </row>
    <row r="1877" spans="1:4">
      <c r="C1877">
        <v>25</v>
      </c>
      <c r="D1877" s="159">
        <f>'COG-M'!P1729</f>
        <v>0</v>
      </c>
    </row>
    <row r="1878" spans="1:4">
      <c r="C1878">
        <v>26</v>
      </c>
      <c r="D1878" s="159">
        <f>'COG-M'!P1730</f>
        <v>0</v>
      </c>
    </row>
    <row r="1879" spans="1:4">
      <c r="C1879">
        <v>27</v>
      </c>
      <c r="D1879" s="159">
        <f>'COG-M'!P1731</f>
        <v>0</v>
      </c>
    </row>
    <row r="1880" spans="1:4">
      <c r="A1880">
        <v>4600</v>
      </c>
      <c r="B1880" t="s">
        <v>267</v>
      </c>
      <c r="D1880" s="159">
        <f>'COG-M'!P1732</f>
        <v>20000</v>
      </c>
    </row>
    <row r="1881" spans="1:4">
      <c r="A1881">
        <v>461</v>
      </c>
      <c r="B1881" t="s">
        <v>268</v>
      </c>
      <c r="C1881">
        <v>11</v>
      </c>
      <c r="D1881" s="159">
        <f>'COG-M'!P1733</f>
        <v>0</v>
      </c>
    </row>
    <row r="1882" spans="1:4">
      <c r="C1882">
        <v>12</v>
      </c>
      <c r="D1882" s="159">
        <f>'COG-M'!P1734</f>
        <v>0</v>
      </c>
    </row>
    <row r="1883" spans="1:4">
      <c r="C1883">
        <v>13</v>
      </c>
      <c r="D1883" s="159">
        <f>'COG-M'!P1735</f>
        <v>0</v>
      </c>
    </row>
    <row r="1884" spans="1:4">
      <c r="C1884">
        <v>14</v>
      </c>
      <c r="D1884" s="159">
        <f>'COG-M'!P1736</f>
        <v>0</v>
      </c>
    </row>
    <row r="1885" spans="1:4">
      <c r="C1885">
        <v>15</v>
      </c>
      <c r="D1885" s="159">
        <f>'COG-M'!P1737</f>
        <v>0</v>
      </c>
    </row>
    <row r="1886" spans="1:4">
      <c r="C1886">
        <v>16</v>
      </c>
      <c r="D1886" s="159">
        <f>'COG-M'!P1738</f>
        <v>0</v>
      </c>
    </row>
    <row r="1887" spans="1:4">
      <c r="C1887">
        <v>17</v>
      </c>
      <c r="D1887" s="159">
        <f>'COG-M'!P1739</f>
        <v>0</v>
      </c>
    </row>
    <row r="1888" spans="1:4">
      <c r="C1888">
        <v>25</v>
      </c>
      <c r="D1888" s="159">
        <f>'COG-M'!P1740</f>
        <v>0</v>
      </c>
    </row>
    <row r="1889" spans="1:4">
      <c r="C1889">
        <v>26</v>
      </c>
      <c r="D1889" s="159">
        <f>'COG-M'!P1741</f>
        <v>0</v>
      </c>
    </row>
    <row r="1890" spans="1:4">
      <c r="C1890">
        <v>27</v>
      </c>
      <c r="D1890" s="159">
        <f>'COG-M'!P1742</f>
        <v>0</v>
      </c>
    </row>
    <row r="1891" spans="1:4">
      <c r="A1891">
        <v>462</v>
      </c>
      <c r="B1891" t="s">
        <v>269</v>
      </c>
      <c r="D1891" s="159">
        <f>'COG-M'!P1743</f>
        <v>0</v>
      </c>
    </row>
    <row r="1892" spans="1:4">
      <c r="A1892">
        <v>463</v>
      </c>
      <c r="B1892" t="s">
        <v>270</v>
      </c>
      <c r="D1892" s="159">
        <f>'COG-M'!P1744</f>
        <v>0</v>
      </c>
    </row>
    <row r="1893" spans="1:4">
      <c r="A1893">
        <v>464</v>
      </c>
      <c r="B1893" t="s">
        <v>271</v>
      </c>
      <c r="C1893">
        <v>11</v>
      </c>
      <c r="D1893" s="159">
        <f>'COG-M'!P1745</f>
        <v>0</v>
      </c>
    </row>
    <row r="1894" spans="1:4">
      <c r="C1894">
        <v>12</v>
      </c>
      <c r="D1894" s="159">
        <f>'COG-M'!P1746</f>
        <v>0</v>
      </c>
    </row>
    <row r="1895" spans="1:4">
      <c r="C1895">
        <v>13</v>
      </c>
      <c r="D1895" s="159">
        <f>'COG-M'!P1747</f>
        <v>0</v>
      </c>
    </row>
    <row r="1896" spans="1:4">
      <c r="C1896">
        <v>14</v>
      </c>
      <c r="D1896" s="159">
        <f>'COG-M'!P1748</f>
        <v>0</v>
      </c>
    </row>
    <row r="1897" spans="1:4">
      <c r="C1897">
        <v>15</v>
      </c>
      <c r="D1897" s="159">
        <f>'COG-M'!P1749</f>
        <v>20000</v>
      </c>
    </row>
    <row r="1898" spans="1:4">
      <c r="C1898">
        <v>16</v>
      </c>
      <c r="D1898" s="159">
        <f>'COG-M'!P1750</f>
        <v>0</v>
      </c>
    </row>
    <row r="1899" spans="1:4">
      <c r="C1899">
        <v>17</v>
      </c>
      <c r="D1899" s="159">
        <f>'COG-M'!P1751</f>
        <v>0</v>
      </c>
    </row>
    <row r="1900" spans="1:4">
      <c r="C1900">
        <v>25</v>
      </c>
      <c r="D1900" s="159">
        <f>'COG-M'!P1752</f>
        <v>0</v>
      </c>
    </row>
    <row r="1901" spans="1:4">
      <c r="C1901">
        <v>26</v>
      </c>
      <c r="D1901" s="159">
        <f>'COG-M'!P1753</f>
        <v>0</v>
      </c>
    </row>
    <row r="1902" spans="1:4">
      <c r="C1902">
        <v>27</v>
      </c>
      <c r="D1902" s="159">
        <f>'COG-M'!P1754</f>
        <v>0</v>
      </c>
    </row>
    <row r="1903" spans="1:4">
      <c r="A1903">
        <v>465</v>
      </c>
      <c r="B1903" t="s">
        <v>272</v>
      </c>
      <c r="D1903" s="159">
        <f>'COG-M'!P1755</f>
        <v>0</v>
      </c>
    </row>
    <row r="1904" spans="1:4">
      <c r="A1904">
        <v>466</v>
      </c>
      <c r="B1904" t="s">
        <v>710</v>
      </c>
      <c r="D1904" s="159">
        <f>'COG-M'!P1756</f>
        <v>0</v>
      </c>
    </row>
    <row r="1905" spans="1:4">
      <c r="A1905">
        <v>469</v>
      </c>
      <c r="B1905" t="s">
        <v>711</v>
      </c>
      <c r="C1905">
        <v>11</v>
      </c>
      <c r="D1905" s="159">
        <f>'COG-M'!P1757</f>
        <v>0</v>
      </c>
    </row>
    <row r="1906" spans="1:4">
      <c r="C1906">
        <v>12</v>
      </c>
      <c r="D1906" s="159">
        <f>'COG-M'!P1758</f>
        <v>0</v>
      </c>
    </row>
    <row r="1907" spans="1:4">
      <c r="C1907">
        <v>13</v>
      </c>
      <c r="D1907" s="159">
        <f>'COG-M'!P1759</f>
        <v>0</v>
      </c>
    </row>
    <row r="1908" spans="1:4">
      <c r="C1908">
        <v>14</v>
      </c>
      <c r="D1908" s="159">
        <f>'COG-M'!P1760</f>
        <v>0</v>
      </c>
    </row>
    <row r="1909" spans="1:4">
      <c r="C1909">
        <v>15</v>
      </c>
      <c r="D1909" s="159">
        <f>'COG-M'!P1761</f>
        <v>0</v>
      </c>
    </row>
    <row r="1910" spans="1:4">
      <c r="C1910">
        <v>16</v>
      </c>
      <c r="D1910" s="159">
        <f>'COG-M'!P1762</f>
        <v>0</v>
      </c>
    </row>
    <row r="1911" spans="1:4">
      <c r="C1911">
        <v>17</v>
      </c>
      <c r="D1911" s="159">
        <f>'COG-M'!P1763</f>
        <v>0</v>
      </c>
    </row>
    <row r="1912" spans="1:4">
      <c r="C1912">
        <v>25</v>
      </c>
      <c r="D1912" s="159">
        <f>'COG-M'!P1764</f>
        <v>0</v>
      </c>
    </row>
    <row r="1913" spans="1:4">
      <c r="C1913">
        <v>26</v>
      </c>
      <c r="D1913" s="159">
        <f>'COG-M'!P1765</f>
        <v>0</v>
      </c>
    </row>
    <row r="1914" spans="1:4">
      <c r="C1914">
        <v>27</v>
      </c>
      <c r="D1914" s="159">
        <f>'COG-M'!P1766</f>
        <v>0</v>
      </c>
    </row>
    <row r="1915" spans="1:4">
      <c r="A1915">
        <v>4700</v>
      </c>
      <c r="B1915" t="s">
        <v>273</v>
      </c>
      <c r="D1915" s="159">
        <f>'COG-M'!P1767</f>
        <v>0</v>
      </c>
    </row>
    <row r="1916" spans="1:4">
      <c r="A1916">
        <v>471</v>
      </c>
      <c r="B1916" t="s">
        <v>274</v>
      </c>
      <c r="C1916">
        <v>11</v>
      </c>
      <c r="D1916" s="159">
        <f>'COG-M'!P1768</f>
        <v>0</v>
      </c>
    </row>
    <row r="1917" spans="1:4">
      <c r="C1917">
        <v>12</v>
      </c>
      <c r="D1917" s="159">
        <f>'COG-M'!P1769</f>
        <v>0</v>
      </c>
    </row>
    <row r="1918" spans="1:4">
      <c r="C1918">
        <v>13</v>
      </c>
      <c r="D1918" s="159">
        <f>'COG-M'!P1770</f>
        <v>0</v>
      </c>
    </row>
    <row r="1919" spans="1:4">
      <c r="C1919">
        <v>14</v>
      </c>
      <c r="D1919" s="159">
        <f>'COG-M'!P1771</f>
        <v>0</v>
      </c>
    </row>
    <row r="1920" spans="1:4">
      <c r="C1920">
        <v>15</v>
      </c>
      <c r="D1920" s="159">
        <f>'COG-M'!P1772</f>
        <v>0</v>
      </c>
    </row>
    <row r="1921" spans="1:4">
      <c r="C1921">
        <v>16</v>
      </c>
      <c r="D1921" s="159">
        <f>'COG-M'!P1773</f>
        <v>0</v>
      </c>
    </row>
    <row r="1922" spans="1:4">
      <c r="C1922">
        <v>17</v>
      </c>
      <c r="D1922" s="159">
        <f>'COG-M'!P1774</f>
        <v>0</v>
      </c>
    </row>
    <row r="1923" spans="1:4">
      <c r="C1923">
        <v>25</v>
      </c>
      <c r="D1923" s="159">
        <f>'COG-M'!P1775</f>
        <v>0</v>
      </c>
    </row>
    <row r="1924" spans="1:4">
      <c r="C1924">
        <v>26</v>
      </c>
      <c r="D1924" s="159">
        <f>'COG-M'!P1776</f>
        <v>0</v>
      </c>
    </row>
    <row r="1925" spans="1:4">
      <c r="C1925">
        <v>27</v>
      </c>
      <c r="D1925" s="159">
        <f>'COG-M'!P1777</f>
        <v>0</v>
      </c>
    </row>
    <row r="1926" spans="1:4">
      <c r="A1926">
        <v>4800</v>
      </c>
      <c r="B1926" t="s">
        <v>275</v>
      </c>
      <c r="D1926" s="159">
        <f>'COG-M'!P1778</f>
        <v>120000</v>
      </c>
    </row>
    <row r="1927" spans="1:4">
      <c r="A1927">
        <v>481</v>
      </c>
      <c r="B1927" t="s">
        <v>276</v>
      </c>
      <c r="C1927">
        <v>11</v>
      </c>
      <c r="D1927" s="159">
        <f>'COG-M'!P1779</f>
        <v>0</v>
      </c>
    </row>
    <row r="1928" spans="1:4">
      <c r="C1928">
        <v>12</v>
      </c>
      <c r="D1928" s="159">
        <f>'COG-M'!P1780</f>
        <v>0</v>
      </c>
    </row>
    <row r="1929" spans="1:4">
      <c r="C1929">
        <v>13</v>
      </c>
      <c r="D1929" s="159">
        <f>'COG-M'!P1781</f>
        <v>0</v>
      </c>
    </row>
    <row r="1930" spans="1:4">
      <c r="C1930">
        <v>14</v>
      </c>
      <c r="D1930" s="159">
        <f>'COG-M'!P1782</f>
        <v>0</v>
      </c>
    </row>
    <row r="1931" spans="1:4">
      <c r="C1931">
        <v>15</v>
      </c>
      <c r="D1931" s="159">
        <f>'COG-M'!P1783</f>
        <v>120000</v>
      </c>
    </row>
    <row r="1932" spans="1:4">
      <c r="C1932">
        <v>16</v>
      </c>
      <c r="D1932" s="159">
        <f>'COG-M'!P1784</f>
        <v>0</v>
      </c>
    </row>
    <row r="1933" spans="1:4">
      <c r="C1933">
        <v>17</v>
      </c>
      <c r="D1933" s="159">
        <f>'COG-M'!P1785</f>
        <v>0</v>
      </c>
    </row>
    <row r="1934" spans="1:4">
      <c r="C1934">
        <v>25</v>
      </c>
      <c r="D1934" s="159">
        <f>'COG-M'!P1786</f>
        <v>0</v>
      </c>
    </row>
    <row r="1935" spans="1:4">
      <c r="C1935">
        <v>26</v>
      </c>
      <c r="D1935" s="159">
        <f>'COG-M'!P1787</f>
        <v>0</v>
      </c>
    </row>
    <row r="1936" spans="1:4">
      <c r="C1936">
        <v>27</v>
      </c>
      <c r="D1936" s="159">
        <f>'COG-M'!P1788</f>
        <v>0</v>
      </c>
    </row>
    <row r="1937" spans="1:4">
      <c r="A1937">
        <v>482</v>
      </c>
      <c r="B1937" t="s">
        <v>277</v>
      </c>
      <c r="C1937">
        <v>11</v>
      </c>
      <c r="D1937" s="159">
        <f>'COG-M'!P1789</f>
        <v>0</v>
      </c>
    </row>
    <row r="1938" spans="1:4">
      <c r="C1938">
        <v>12</v>
      </c>
      <c r="D1938" s="159">
        <f>'COG-M'!P1790</f>
        <v>0</v>
      </c>
    </row>
    <row r="1939" spans="1:4">
      <c r="C1939">
        <v>13</v>
      </c>
      <c r="D1939" s="159">
        <f>'COG-M'!P1791</f>
        <v>0</v>
      </c>
    </row>
    <row r="1940" spans="1:4">
      <c r="C1940">
        <v>14</v>
      </c>
      <c r="D1940" s="159">
        <f>'COG-M'!P1792</f>
        <v>0</v>
      </c>
    </row>
    <row r="1941" spans="1:4">
      <c r="C1941">
        <v>15</v>
      </c>
      <c r="D1941" s="159">
        <f>'COG-M'!P1793</f>
        <v>0</v>
      </c>
    </row>
    <row r="1942" spans="1:4">
      <c r="C1942">
        <v>16</v>
      </c>
      <c r="D1942" s="159">
        <f>'COG-M'!P1794</f>
        <v>0</v>
      </c>
    </row>
    <row r="1943" spans="1:4">
      <c r="C1943">
        <v>17</v>
      </c>
      <c r="D1943" s="159">
        <f>'COG-M'!P1795</f>
        <v>0</v>
      </c>
    </row>
    <row r="1944" spans="1:4">
      <c r="C1944">
        <v>25</v>
      </c>
      <c r="D1944" s="159">
        <f>'COG-M'!P1796</f>
        <v>0</v>
      </c>
    </row>
    <row r="1945" spans="1:4">
      <c r="C1945">
        <v>26</v>
      </c>
      <c r="D1945" s="159">
        <f>'COG-M'!P1797</f>
        <v>0</v>
      </c>
    </row>
    <row r="1946" spans="1:4">
      <c r="C1946">
        <v>27</v>
      </c>
      <c r="D1946" s="159">
        <f>'COG-M'!P1798</f>
        <v>0</v>
      </c>
    </row>
    <row r="1947" spans="1:4">
      <c r="A1947">
        <v>483</v>
      </c>
      <c r="B1947" t="s">
        <v>278</v>
      </c>
      <c r="C1947">
        <v>11</v>
      </c>
      <c r="D1947" s="159">
        <f>'COG-M'!P1799</f>
        <v>0</v>
      </c>
    </row>
    <row r="1948" spans="1:4">
      <c r="C1948">
        <v>12</v>
      </c>
      <c r="D1948" s="159">
        <f>'COG-M'!P1800</f>
        <v>0</v>
      </c>
    </row>
    <row r="1949" spans="1:4">
      <c r="C1949">
        <v>13</v>
      </c>
      <c r="D1949" s="159">
        <f>'COG-M'!P1801</f>
        <v>0</v>
      </c>
    </row>
    <row r="1950" spans="1:4">
      <c r="C1950">
        <v>14</v>
      </c>
      <c r="D1950" s="159">
        <f>'COG-M'!P1802</f>
        <v>0</v>
      </c>
    </row>
    <row r="1951" spans="1:4">
      <c r="C1951">
        <v>15</v>
      </c>
      <c r="D1951" s="159">
        <f>'COG-M'!P1803</f>
        <v>0</v>
      </c>
    </row>
    <row r="1952" spans="1:4">
      <c r="C1952">
        <v>16</v>
      </c>
      <c r="D1952" s="159">
        <f>'COG-M'!P1804</f>
        <v>0</v>
      </c>
    </row>
    <row r="1953" spans="1:4">
      <c r="C1953">
        <v>17</v>
      </c>
      <c r="D1953" s="159">
        <f>'COG-M'!P1805</f>
        <v>0</v>
      </c>
    </row>
    <row r="1954" spans="1:4">
      <c r="C1954">
        <v>25</v>
      </c>
      <c r="D1954" s="159">
        <f>'COG-M'!P1806</f>
        <v>0</v>
      </c>
    </row>
    <row r="1955" spans="1:4">
      <c r="C1955">
        <v>26</v>
      </c>
      <c r="D1955" s="159">
        <f>'COG-M'!P1807</f>
        <v>0</v>
      </c>
    </row>
    <row r="1956" spans="1:4">
      <c r="C1956">
        <v>27</v>
      </c>
      <c r="D1956" s="159">
        <f>'COG-M'!P1808</f>
        <v>0</v>
      </c>
    </row>
    <row r="1957" spans="1:4">
      <c r="A1957">
        <v>484</v>
      </c>
      <c r="B1957" t="s">
        <v>279</v>
      </c>
      <c r="C1957">
        <v>11</v>
      </c>
      <c r="D1957" s="159">
        <f>'COG-M'!P1809</f>
        <v>0</v>
      </c>
    </row>
    <row r="1958" spans="1:4">
      <c r="C1958">
        <v>12</v>
      </c>
      <c r="D1958" s="159">
        <f>'COG-M'!P1810</f>
        <v>0</v>
      </c>
    </row>
    <row r="1959" spans="1:4">
      <c r="C1959">
        <v>13</v>
      </c>
      <c r="D1959" s="159">
        <f>'COG-M'!P1811</f>
        <v>0</v>
      </c>
    </row>
    <row r="1960" spans="1:4">
      <c r="C1960">
        <v>14</v>
      </c>
      <c r="D1960" s="159">
        <f>'COG-M'!P1812</f>
        <v>0</v>
      </c>
    </row>
    <row r="1961" spans="1:4">
      <c r="C1961">
        <v>15</v>
      </c>
      <c r="D1961" s="159">
        <f>'COG-M'!P1813</f>
        <v>0</v>
      </c>
    </row>
    <row r="1962" spans="1:4">
      <c r="C1962">
        <v>16</v>
      </c>
      <c r="D1962" s="159">
        <f>'COG-M'!P1814</f>
        <v>0</v>
      </c>
    </row>
    <row r="1963" spans="1:4">
      <c r="C1963">
        <v>17</v>
      </c>
      <c r="D1963" s="159">
        <f>'COG-M'!P1815</f>
        <v>0</v>
      </c>
    </row>
    <row r="1964" spans="1:4">
      <c r="C1964">
        <v>25</v>
      </c>
      <c r="D1964" s="159">
        <f>'COG-M'!P1816</f>
        <v>0</v>
      </c>
    </row>
    <row r="1965" spans="1:4">
      <c r="C1965">
        <v>26</v>
      </c>
      <c r="D1965" s="159">
        <f>'COG-M'!P1817</f>
        <v>0</v>
      </c>
    </row>
    <row r="1966" spans="1:4">
      <c r="C1966">
        <v>27</v>
      </c>
      <c r="D1966" s="159">
        <f>'COG-M'!P1818</f>
        <v>0</v>
      </c>
    </row>
    <row r="1967" spans="1:4">
      <c r="A1967">
        <v>485</v>
      </c>
      <c r="B1967" t="s">
        <v>280</v>
      </c>
      <c r="C1967">
        <v>11</v>
      </c>
      <c r="D1967" s="159">
        <f>'COG-M'!P1819</f>
        <v>0</v>
      </c>
    </row>
    <row r="1968" spans="1:4">
      <c r="C1968">
        <v>12</v>
      </c>
      <c r="D1968" s="159">
        <f>'COG-M'!P1820</f>
        <v>0</v>
      </c>
    </row>
    <row r="1969" spans="1:4">
      <c r="C1969">
        <v>13</v>
      </c>
      <c r="D1969" s="159">
        <f>'COG-M'!P1821</f>
        <v>0</v>
      </c>
    </row>
    <row r="1970" spans="1:4">
      <c r="C1970">
        <v>14</v>
      </c>
      <c r="D1970" s="159">
        <f>'COG-M'!P1822</f>
        <v>0</v>
      </c>
    </row>
    <row r="1971" spans="1:4">
      <c r="C1971">
        <v>15</v>
      </c>
      <c r="D1971" s="159">
        <f>'COG-M'!P1823</f>
        <v>0</v>
      </c>
    </row>
    <row r="1972" spans="1:4">
      <c r="C1972">
        <v>16</v>
      </c>
      <c r="D1972" s="159">
        <f>'COG-M'!P1824</f>
        <v>0</v>
      </c>
    </row>
    <row r="1973" spans="1:4">
      <c r="C1973">
        <v>17</v>
      </c>
      <c r="D1973" s="159">
        <f>'COG-M'!P1825</f>
        <v>0</v>
      </c>
    </row>
    <row r="1974" spans="1:4">
      <c r="C1974">
        <v>25</v>
      </c>
      <c r="D1974" s="159">
        <f>'COG-M'!P1826</f>
        <v>0</v>
      </c>
    </row>
    <row r="1975" spans="1:4">
      <c r="C1975">
        <v>26</v>
      </c>
      <c r="D1975" s="159">
        <f>'COG-M'!P1827</f>
        <v>0</v>
      </c>
    </row>
    <row r="1976" spans="1:4">
      <c r="C1976">
        <v>27</v>
      </c>
      <c r="D1976" s="159">
        <f>'COG-M'!P1828</f>
        <v>0</v>
      </c>
    </row>
    <row r="1977" spans="1:4">
      <c r="A1977">
        <v>4900</v>
      </c>
      <c r="B1977" t="s">
        <v>281</v>
      </c>
      <c r="D1977" s="159">
        <f>'COG-M'!P1829</f>
        <v>0</v>
      </c>
    </row>
    <row r="1978" spans="1:4">
      <c r="A1978">
        <v>491</v>
      </c>
      <c r="B1978" t="s">
        <v>282</v>
      </c>
      <c r="C1978">
        <v>11</v>
      </c>
      <c r="D1978" s="159">
        <f>'COG-M'!P1830</f>
        <v>0</v>
      </c>
    </row>
    <row r="1979" spans="1:4">
      <c r="C1979">
        <v>12</v>
      </c>
      <c r="D1979" s="159">
        <f>'COG-M'!P1831</f>
        <v>0</v>
      </c>
    </row>
    <row r="1980" spans="1:4">
      <c r="C1980">
        <v>13</v>
      </c>
      <c r="D1980" s="159">
        <f>'COG-M'!P1832</f>
        <v>0</v>
      </c>
    </row>
    <row r="1981" spans="1:4">
      <c r="C1981">
        <v>14</v>
      </c>
      <c r="D1981" s="159">
        <f>'COG-M'!P1833</f>
        <v>0</v>
      </c>
    </row>
    <row r="1982" spans="1:4">
      <c r="C1982">
        <v>15</v>
      </c>
      <c r="D1982" s="159">
        <f>'COG-M'!P1834</f>
        <v>0</v>
      </c>
    </row>
    <row r="1983" spans="1:4">
      <c r="C1983">
        <v>16</v>
      </c>
      <c r="D1983" s="159">
        <f>'COG-M'!P1835</f>
        <v>0</v>
      </c>
    </row>
    <row r="1984" spans="1:4">
      <c r="C1984">
        <v>17</v>
      </c>
      <c r="D1984" s="159">
        <f>'COG-M'!P1836</f>
        <v>0</v>
      </c>
    </row>
    <row r="1985" spans="1:4">
      <c r="C1985">
        <v>25</v>
      </c>
      <c r="D1985" s="159">
        <f>'COG-M'!P1837</f>
        <v>0</v>
      </c>
    </row>
    <row r="1986" spans="1:4">
      <c r="C1986">
        <v>26</v>
      </c>
      <c r="D1986" s="159">
        <f>'COG-M'!P1838</f>
        <v>0</v>
      </c>
    </row>
    <row r="1987" spans="1:4">
      <c r="C1987">
        <v>27</v>
      </c>
      <c r="D1987" s="159">
        <f>'COG-M'!P1839</f>
        <v>0</v>
      </c>
    </row>
    <row r="1988" spans="1:4">
      <c r="A1988">
        <v>492</v>
      </c>
      <c r="B1988" t="s">
        <v>283</v>
      </c>
      <c r="C1988">
        <v>11</v>
      </c>
      <c r="D1988" s="159">
        <f>'COG-M'!P1840</f>
        <v>0</v>
      </c>
    </row>
    <row r="1989" spans="1:4">
      <c r="C1989">
        <v>12</v>
      </c>
      <c r="D1989" s="159">
        <f>'COG-M'!P1841</f>
        <v>0</v>
      </c>
    </row>
    <row r="1990" spans="1:4">
      <c r="C1990">
        <v>13</v>
      </c>
      <c r="D1990" s="159">
        <f>'COG-M'!P1842</f>
        <v>0</v>
      </c>
    </row>
    <row r="1991" spans="1:4">
      <c r="C1991">
        <v>14</v>
      </c>
      <c r="D1991" s="159">
        <f>'COG-M'!P1843</f>
        <v>0</v>
      </c>
    </row>
    <row r="1992" spans="1:4">
      <c r="C1992">
        <v>15</v>
      </c>
      <c r="D1992" s="159">
        <f>'COG-M'!P1844</f>
        <v>0</v>
      </c>
    </row>
    <row r="1993" spans="1:4">
      <c r="C1993">
        <v>16</v>
      </c>
      <c r="D1993" s="159">
        <f>'COG-M'!P1845</f>
        <v>0</v>
      </c>
    </row>
    <row r="1994" spans="1:4">
      <c r="C1994">
        <v>17</v>
      </c>
      <c r="D1994" s="159">
        <f>'COG-M'!P1846</f>
        <v>0</v>
      </c>
    </row>
    <row r="1995" spans="1:4">
      <c r="C1995">
        <v>25</v>
      </c>
      <c r="D1995" s="159">
        <f>'COG-M'!P1847</f>
        <v>0</v>
      </c>
    </row>
    <row r="1996" spans="1:4">
      <c r="C1996">
        <v>26</v>
      </c>
      <c r="D1996" s="159">
        <f>'COG-M'!P1848</f>
        <v>0</v>
      </c>
    </row>
    <row r="1997" spans="1:4">
      <c r="C1997">
        <v>27</v>
      </c>
      <c r="D1997" s="159">
        <f>'COG-M'!P1849</f>
        <v>0</v>
      </c>
    </row>
    <row r="1998" spans="1:4">
      <c r="A1998">
        <v>493</v>
      </c>
      <c r="B1998" t="s">
        <v>284</v>
      </c>
      <c r="C1998">
        <v>11</v>
      </c>
      <c r="D1998" s="159">
        <f>'COG-M'!P1850</f>
        <v>0</v>
      </c>
    </row>
    <row r="1999" spans="1:4">
      <c r="C1999">
        <v>12</v>
      </c>
      <c r="D1999" s="159">
        <f>'COG-M'!P1851</f>
        <v>0</v>
      </c>
    </row>
    <row r="2000" spans="1:4">
      <c r="C2000">
        <v>13</v>
      </c>
      <c r="D2000" s="159">
        <f>'COG-M'!P1852</f>
        <v>0</v>
      </c>
    </row>
    <row r="2001" spans="1:4">
      <c r="C2001">
        <v>14</v>
      </c>
      <c r="D2001" s="159">
        <f>'COG-M'!P1853</f>
        <v>0</v>
      </c>
    </row>
    <row r="2002" spans="1:4">
      <c r="C2002">
        <v>15</v>
      </c>
      <c r="D2002" s="159">
        <f>'COG-M'!P1854</f>
        <v>0</v>
      </c>
    </row>
    <row r="2003" spans="1:4">
      <c r="C2003">
        <v>16</v>
      </c>
      <c r="D2003" s="159">
        <f>'COG-M'!P1855</f>
        <v>0</v>
      </c>
    </row>
    <row r="2004" spans="1:4">
      <c r="C2004">
        <v>17</v>
      </c>
      <c r="D2004" s="159">
        <f>'COG-M'!P1856</f>
        <v>0</v>
      </c>
    </row>
    <row r="2005" spans="1:4">
      <c r="C2005">
        <v>25</v>
      </c>
      <c r="D2005" s="159">
        <f>'COG-M'!P1857</f>
        <v>0</v>
      </c>
    </row>
    <row r="2006" spans="1:4">
      <c r="C2006">
        <v>26</v>
      </c>
      <c r="D2006" s="159">
        <f>'COG-M'!P1858</f>
        <v>0</v>
      </c>
    </row>
    <row r="2007" spans="1:4">
      <c r="C2007">
        <v>27</v>
      </c>
      <c r="D2007" s="159">
        <f>'COG-M'!P1859</f>
        <v>0</v>
      </c>
    </row>
    <row r="2008" spans="1:4">
      <c r="A2008">
        <v>5000</v>
      </c>
      <c r="B2008" t="s">
        <v>285</v>
      </c>
      <c r="D2008" s="159">
        <f>'COG-M'!P1860</f>
        <v>1126010</v>
      </c>
    </row>
    <row r="2009" spans="1:4">
      <c r="A2009">
        <v>5100</v>
      </c>
      <c r="B2009" t="s">
        <v>286</v>
      </c>
      <c r="D2009" s="159">
        <f>'COG-M'!P1861</f>
        <v>66000</v>
      </c>
    </row>
    <row r="2010" spans="1:4">
      <c r="A2010">
        <v>511</v>
      </c>
      <c r="B2010" t="s">
        <v>287</v>
      </c>
      <c r="C2010">
        <v>11</v>
      </c>
      <c r="D2010" s="159">
        <f>'COG-M'!P1862</f>
        <v>0</v>
      </c>
    </row>
    <row r="2011" spans="1:4">
      <c r="C2011">
        <v>12</v>
      </c>
      <c r="D2011" s="159">
        <f>'COG-M'!P1863</f>
        <v>0</v>
      </c>
    </row>
    <row r="2012" spans="1:4">
      <c r="C2012">
        <v>13</v>
      </c>
      <c r="D2012" s="159">
        <f>'COG-M'!P1864</f>
        <v>0</v>
      </c>
    </row>
    <row r="2013" spans="1:4">
      <c r="C2013">
        <v>14</v>
      </c>
      <c r="D2013" s="159">
        <f>'COG-M'!P1865</f>
        <v>0</v>
      </c>
    </row>
    <row r="2014" spans="1:4">
      <c r="C2014">
        <v>15</v>
      </c>
      <c r="D2014" s="159">
        <f>'COG-M'!P1866</f>
        <v>10000</v>
      </c>
    </row>
    <row r="2015" spans="1:4">
      <c r="C2015">
        <v>16</v>
      </c>
      <c r="D2015" s="159">
        <f>'COG-M'!P1867</f>
        <v>0</v>
      </c>
    </row>
    <row r="2016" spans="1:4">
      <c r="C2016">
        <v>17</v>
      </c>
      <c r="D2016" s="159">
        <f>'COG-M'!P1868</f>
        <v>0</v>
      </c>
    </row>
    <row r="2017" spans="1:4">
      <c r="C2017">
        <v>25</v>
      </c>
      <c r="D2017" s="159">
        <f>'COG-M'!P1869</f>
        <v>10000</v>
      </c>
    </row>
    <row r="2018" spans="1:4">
      <c r="C2018">
        <v>26</v>
      </c>
      <c r="D2018" s="159">
        <f>'COG-M'!P1870</f>
        <v>0</v>
      </c>
    </row>
    <row r="2019" spans="1:4">
      <c r="C2019">
        <v>27</v>
      </c>
      <c r="D2019" s="159">
        <f>'COG-M'!P1871</f>
        <v>0</v>
      </c>
    </row>
    <row r="2020" spans="1:4">
      <c r="A2020">
        <v>512</v>
      </c>
      <c r="B2020" t="s">
        <v>288</v>
      </c>
      <c r="C2020">
        <v>11</v>
      </c>
      <c r="D2020" s="159">
        <f>'COG-M'!P1872</f>
        <v>0</v>
      </c>
    </row>
    <row r="2021" spans="1:4">
      <c r="C2021">
        <v>12</v>
      </c>
      <c r="D2021" s="159">
        <f>'COG-M'!P1873</f>
        <v>0</v>
      </c>
    </row>
    <row r="2022" spans="1:4">
      <c r="C2022">
        <v>13</v>
      </c>
      <c r="D2022" s="159">
        <f>'COG-M'!P1874</f>
        <v>0</v>
      </c>
    </row>
    <row r="2023" spans="1:4">
      <c r="C2023">
        <v>14</v>
      </c>
      <c r="D2023" s="159">
        <f>'COG-M'!P1875</f>
        <v>0</v>
      </c>
    </row>
    <row r="2024" spans="1:4">
      <c r="C2024">
        <v>15</v>
      </c>
      <c r="D2024" s="159">
        <f>'COG-M'!P1876</f>
        <v>6000</v>
      </c>
    </row>
    <row r="2025" spans="1:4">
      <c r="C2025">
        <v>16</v>
      </c>
      <c r="D2025" s="159">
        <f>'COG-M'!P1877</f>
        <v>0</v>
      </c>
    </row>
    <row r="2026" spans="1:4">
      <c r="C2026">
        <v>17</v>
      </c>
      <c r="D2026" s="159">
        <f>'COG-M'!P1878</f>
        <v>0</v>
      </c>
    </row>
    <row r="2027" spans="1:4">
      <c r="C2027">
        <v>25</v>
      </c>
      <c r="D2027" s="159">
        <f>'COG-M'!P1879</f>
        <v>0</v>
      </c>
    </row>
    <row r="2028" spans="1:4">
      <c r="C2028">
        <v>26</v>
      </c>
      <c r="D2028" s="159">
        <f>'COG-M'!P1880</f>
        <v>0</v>
      </c>
    </row>
    <row r="2029" spans="1:4">
      <c r="C2029">
        <v>27</v>
      </c>
      <c r="D2029" s="159">
        <f>'COG-M'!P1881</f>
        <v>0</v>
      </c>
    </row>
    <row r="2030" spans="1:4">
      <c r="A2030">
        <v>513</v>
      </c>
      <c r="B2030" t="s">
        <v>289</v>
      </c>
      <c r="C2030">
        <v>11</v>
      </c>
      <c r="D2030" s="159">
        <f>'COG-M'!P1882</f>
        <v>0</v>
      </c>
    </row>
    <row r="2031" spans="1:4">
      <c r="C2031">
        <v>12</v>
      </c>
      <c r="D2031" s="159">
        <f>'COG-M'!P1883</f>
        <v>0</v>
      </c>
    </row>
    <row r="2032" spans="1:4">
      <c r="C2032">
        <v>13</v>
      </c>
      <c r="D2032" s="159">
        <f>'COG-M'!P1884</f>
        <v>0</v>
      </c>
    </row>
    <row r="2033" spans="1:4">
      <c r="C2033">
        <v>14</v>
      </c>
      <c r="D2033" s="159">
        <f>'COG-M'!P1885</f>
        <v>0</v>
      </c>
    </row>
    <row r="2034" spans="1:4">
      <c r="C2034">
        <v>15</v>
      </c>
      <c r="D2034" s="159">
        <f>'COG-M'!P1886</f>
        <v>0</v>
      </c>
    </row>
    <row r="2035" spans="1:4">
      <c r="C2035">
        <v>16</v>
      </c>
      <c r="D2035" s="159">
        <f>'COG-M'!P1887</f>
        <v>0</v>
      </c>
    </row>
    <row r="2036" spans="1:4">
      <c r="C2036">
        <v>17</v>
      </c>
      <c r="D2036" s="159">
        <f>'COG-M'!P1888</f>
        <v>0</v>
      </c>
    </row>
    <row r="2037" spans="1:4">
      <c r="C2037">
        <v>25</v>
      </c>
      <c r="D2037" s="159">
        <f>'COG-M'!P1889</f>
        <v>0</v>
      </c>
    </row>
    <row r="2038" spans="1:4">
      <c r="C2038">
        <v>26</v>
      </c>
      <c r="D2038" s="159">
        <f>'COG-M'!P1890</f>
        <v>0</v>
      </c>
    </row>
    <row r="2039" spans="1:4">
      <c r="C2039">
        <v>27</v>
      </c>
      <c r="D2039" s="159">
        <f>'COG-M'!P1891</f>
        <v>0</v>
      </c>
    </row>
    <row r="2040" spans="1:4">
      <c r="A2040">
        <v>514</v>
      </c>
      <c r="B2040" t="s">
        <v>290</v>
      </c>
      <c r="C2040">
        <v>11</v>
      </c>
      <c r="D2040" s="159">
        <f>'COG-M'!P1892</f>
        <v>0</v>
      </c>
    </row>
    <row r="2041" spans="1:4">
      <c r="C2041">
        <v>12</v>
      </c>
      <c r="D2041" s="159">
        <f>'COG-M'!P1893</f>
        <v>0</v>
      </c>
    </row>
    <row r="2042" spans="1:4">
      <c r="C2042">
        <v>13</v>
      </c>
      <c r="D2042" s="159">
        <f>'COG-M'!P1894</f>
        <v>0</v>
      </c>
    </row>
    <row r="2043" spans="1:4">
      <c r="C2043">
        <v>14</v>
      </c>
      <c r="D2043" s="159">
        <f>'COG-M'!P1895</f>
        <v>0</v>
      </c>
    </row>
    <row r="2044" spans="1:4">
      <c r="C2044">
        <v>15</v>
      </c>
      <c r="D2044" s="159">
        <f>'COG-M'!P1896</f>
        <v>0</v>
      </c>
    </row>
    <row r="2045" spans="1:4">
      <c r="C2045">
        <v>16</v>
      </c>
      <c r="D2045" s="159">
        <f>'COG-M'!P1897</f>
        <v>0</v>
      </c>
    </row>
    <row r="2046" spans="1:4">
      <c r="C2046">
        <v>17</v>
      </c>
      <c r="D2046" s="159">
        <f>'COG-M'!P1898</f>
        <v>0</v>
      </c>
    </row>
    <row r="2047" spans="1:4">
      <c r="C2047">
        <v>25</v>
      </c>
      <c r="D2047" s="159">
        <f>'COG-M'!P1899</f>
        <v>0</v>
      </c>
    </row>
    <row r="2048" spans="1:4">
      <c r="C2048">
        <v>26</v>
      </c>
      <c r="D2048" s="159">
        <f>'COG-M'!P1900</f>
        <v>0</v>
      </c>
    </row>
    <row r="2049" spans="1:4">
      <c r="C2049">
        <v>27</v>
      </c>
      <c r="D2049" s="159">
        <f>'COG-M'!P1901</f>
        <v>0</v>
      </c>
    </row>
    <row r="2050" spans="1:4">
      <c r="A2050">
        <v>515</v>
      </c>
      <c r="B2050" t="s">
        <v>291</v>
      </c>
      <c r="C2050">
        <v>11</v>
      </c>
      <c r="D2050" s="159">
        <f>'COG-M'!P1902</f>
        <v>0</v>
      </c>
    </row>
    <row r="2051" spans="1:4">
      <c r="C2051">
        <v>12</v>
      </c>
      <c r="D2051" s="159">
        <f>'COG-M'!P1903</f>
        <v>0</v>
      </c>
    </row>
    <row r="2052" spans="1:4">
      <c r="C2052">
        <v>13</v>
      </c>
      <c r="D2052" s="159">
        <f>'COG-M'!P1904</f>
        <v>0</v>
      </c>
    </row>
    <row r="2053" spans="1:4">
      <c r="C2053">
        <v>14</v>
      </c>
      <c r="D2053" s="159">
        <f>'COG-M'!P1905</f>
        <v>0</v>
      </c>
    </row>
    <row r="2054" spans="1:4">
      <c r="C2054">
        <v>15</v>
      </c>
      <c r="D2054" s="159">
        <f>'COG-M'!P1906</f>
        <v>30000</v>
      </c>
    </row>
    <row r="2055" spans="1:4">
      <c r="C2055">
        <v>16</v>
      </c>
      <c r="D2055" s="159">
        <f>'COG-M'!P1907</f>
        <v>0</v>
      </c>
    </row>
    <row r="2056" spans="1:4">
      <c r="C2056">
        <v>17</v>
      </c>
      <c r="D2056" s="159">
        <f>'COG-M'!P1908</f>
        <v>0</v>
      </c>
    </row>
    <row r="2057" spans="1:4">
      <c r="C2057">
        <v>25</v>
      </c>
      <c r="D2057" s="159">
        <f>'COG-M'!P1909</f>
        <v>10000</v>
      </c>
    </row>
    <row r="2058" spans="1:4">
      <c r="C2058">
        <v>26</v>
      </c>
      <c r="D2058" s="159">
        <f>'COG-M'!P1910</f>
        <v>0</v>
      </c>
    </row>
    <row r="2059" spans="1:4">
      <c r="C2059">
        <v>27</v>
      </c>
      <c r="D2059" s="159">
        <f>'COG-M'!P1911</f>
        <v>0</v>
      </c>
    </row>
    <row r="2060" spans="1:4">
      <c r="A2060">
        <v>519</v>
      </c>
      <c r="B2060" t="s">
        <v>292</v>
      </c>
      <c r="C2060">
        <v>11</v>
      </c>
      <c r="D2060" s="159">
        <f>'COG-M'!P1912</f>
        <v>0</v>
      </c>
    </row>
    <row r="2061" spans="1:4">
      <c r="C2061">
        <v>12</v>
      </c>
      <c r="D2061" s="159">
        <f>'COG-M'!P1913</f>
        <v>0</v>
      </c>
    </row>
    <row r="2062" spans="1:4">
      <c r="C2062">
        <v>13</v>
      </c>
      <c r="D2062" s="159">
        <f>'COG-M'!P1914</f>
        <v>0</v>
      </c>
    </row>
    <row r="2063" spans="1:4">
      <c r="C2063">
        <v>14</v>
      </c>
      <c r="D2063" s="159">
        <f>'COG-M'!P1915</f>
        <v>0</v>
      </c>
    </row>
    <row r="2064" spans="1:4">
      <c r="C2064">
        <v>15</v>
      </c>
      <c r="D2064" s="159">
        <f>'COG-M'!P1916</f>
        <v>0</v>
      </c>
    </row>
    <row r="2065" spans="1:4">
      <c r="C2065">
        <v>16</v>
      </c>
      <c r="D2065" s="159">
        <f>'COG-M'!P1917</f>
        <v>0</v>
      </c>
    </row>
    <row r="2066" spans="1:4">
      <c r="C2066">
        <v>17</v>
      </c>
      <c r="D2066" s="159">
        <f>'COG-M'!P1918</f>
        <v>0</v>
      </c>
    </row>
    <row r="2067" spans="1:4">
      <c r="C2067">
        <v>25</v>
      </c>
      <c r="D2067" s="159">
        <f>'COG-M'!P1919</f>
        <v>0</v>
      </c>
    </row>
    <row r="2068" spans="1:4">
      <c r="C2068">
        <v>26</v>
      </c>
      <c r="D2068" s="159">
        <f>'COG-M'!P1920</f>
        <v>0</v>
      </c>
    </row>
    <row r="2069" spans="1:4">
      <c r="C2069">
        <v>27</v>
      </c>
      <c r="D2069" s="159">
        <f>'COG-M'!P1921</f>
        <v>0</v>
      </c>
    </row>
    <row r="2070" spans="1:4">
      <c r="A2070">
        <v>5200</v>
      </c>
      <c r="B2070" t="s">
        <v>293</v>
      </c>
      <c r="D2070" s="159">
        <f>'COG-M'!P1922</f>
        <v>40000</v>
      </c>
    </row>
    <row r="2071" spans="1:4">
      <c r="A2071">
        <v>521</v>
      </c>
      <c r="B2071" t="s">
        <v>294</v>
      </c>
      <c r="C2071">
        <v>11</v>
      </c>
      <c r="D2071" s="159">
        <f>'COG-M'!P1923</f>
        <v>0</v>
      </c>
    </row>
    <row r="2072" spans="1:4">
      <c r="C2072">
        <v>12</v>
      </c>
      <c r="D2072" s="159">
        <f>'COG-M'!P1924</f>
        <v>0</v>
      </c>
    </row>
    <row r="2073" spans="1:4">
      <c r="C2073">
        <v>13</v>
      </c>
      <c r="D2073" s="159">
        <f>'COG-M'!P1925</f>
        <v>0</v>
      </c>
    </row>
    <row r="2074" spans="1:4">
      <c r="C2074">
        <v>14</v>
      </c>
      <c r="D2074" s="159">
        <f>'COG-M'!P1926</f>
        <v>0</v>
      </c>
    </row>
    <row r="2075" spans="1:4">
      <c r="C2075">
        <v>15</v>
      </c>
      <c r="D2075" s="159">
        <f>'COG-M'!P1927</f>
        <v>20000</v>
      </c>
    </row>
    <row r="2076" spans="1:4">
      <c r="C2076">
        <v>16</v>
      </c>
      <c r="D2076" s="159">
        <f>'COG-M'!P1928</f>
        <v>0</v>
      </c>
    </row>
    <row r="2077" spans="1:4">
      <c r="C2077">
        <v>17</v>
      </c>
      <c r="D2077" s="159">
        <f>'COG-M'!P1929</f>
        <v>0</v>
      </c>
    </row>
    <row r="2078" spans="1:4">
      <c r="C2078">
        <v>25</v>
      </c>
      <c r="D2078" s="159">
        <f>'COG-M'!P1930</f>
        <v>0</v>
      </c>
    </row>
    <row r="2079" spans="1:4">
      <c r="C2079">
        <v>26</v>
      </c>
      <c r="D2079" s="159">
        <f>'COG-M'!P1931</f>
        <v>0</v>
      </c>
    </row>
    <row r="2080" spans="1:4">
      <c r="C2080">
        <v>27</v>
      </c>
      <c r="D2080" s="159">
        <f>'COG-M'!P1932</f>
        <v>0</v>
      </c>
    </row>
    <row r="2081" spans="1:4">
      <c r="A2081">
        <v>522</v>
      </c>
      <c r="B2081" t="s">
        <v>295</v>
      </c>
      <c r="C2081">
        <v>11</v>
      </c>
      <c r="D2081" s="159">
        <f>'COG-M'!P1933</f>
        <v>0</v>
      </c>
    </row>
    <row r="2082" spans="1:4">
      <c r="C2082">
        <v>12</v>
      </c>
      <c r="D2082" s="159">
        <f>'COG-M'!P1934</f>
        <v>0</v>
      </c>
    </row>
    <row r="2083" spans="1:4">
      <c r="C2083">
        <v>13</v>
      </c>
      <c r="D2083" s="159">
        <f>'COG-M'!P1935</f>
        <v>0</v>
      </c>
    </row>
    <row r="2084" spans="1:4">
      <c r="C2084">
        <v>14</v>
      </c>
      <c r="D2084" s="159">
        <f>'COG-M'!P1936</f>
        <v>0</v>
      </c>
    </row>
    <row r="2085" spans="1:4">
      <c r="C2085">
        <v>15</v>
      </c>
      <c r="D2085" s="159">
        <f>'COG-M'!P1937</f>
        <v>0</v>
      </c>
    </row>
    <row r="2086" spans="1:4">
      <c r="C2086">
        <v>16</v>
      </c>
      <c r="D2086" s="159">
        <f>'COG-M'!P1938</f>
        <v>0</v>
      </c>
    </row>
    <row r="2087" spans="1:4">
      <c r="C2087">
        <v>17</v>
      </c>
      <c r="D2087" s="159">
        <f>'COG-M'!P1939</f>
        <v>0</v>
      </c>
    </row>
    <row r="2088" spans="1:4">
      <c r="C2088">
        <v>25</v>
      </c>
      <c r="D2088" s="159">
        <f>'COG-M'!P1940</f>
        <v>0</v>
      </c>
    </row>
    <row r="2089" spans="1:4">
      <c r="C2089">
        <v>26</v>
      </c>
      <c r="D2089" s="159">
        <f>'COG-M'!P1941</f>
        <v>0</v>
      </c>
    </row>
    <row r="2090" spans="1:4">
      <c r="C2090">
        <v>27</v>
      </c>
      <c r="D2090" s="159">
        <f>'COG-M'!P1942</f>
        <v>0</v>
      </c>
    </row>
    <row r="2091" spans="1:4">
      <c r="A2091">
        <v>523</v>
      </c>
      <c r="B2091" t="s">
        <v>296</v>
      </c>
      <c r="C2091">
        <v>11</v>
      </c>
      <c r="D2091" s="159">
        <f>'COG-M'!P1943</f>
        <v>0</v>
      </c>
    </row>
    <row r="2092" spans="1:4">
      <c r="C2092">
        <v>12</v>
      </c>
      <c r="D2092" s="159">
        <f>'COG-M'!P1944</f>
        <v>0</v>
      </c>
    </row>
    <row r="2093" spans="1:4">
      <c r="C2093">
        <v>13</v>
      </c>
      <c r="D2093" s="159">
        <f>'COG-M'!P1945</f>
        <v>0</v>
      </c>
    </row>
    <row r="2094" spans="1:4">
      <c r="C2094">
        <v>14</v>
      </c>
      <c r="D2094" s="159">
        <f>'COG-M'!P1946</f>
        <v>0</v>
      </c>
    </row>
    <row r="2095" spans="1:4">
      <c r="C2095">
        <v>15</v>
      </c>
      <c r="D2095" s="159">
        <f>'COG-M'!P1947</f>
        <v>10000</v>
      </c>
    </row>
    <row r="2096" spans="1:4">
      <c r="C2096">
        <v>16</v>
      </c>
      <c r="D2096" s="159">
        <f>'COG-M'!P1948</f>
        <v>0</v>
      </c>
    </row>
    <row r="2097" spans="1:4">
      <c r="C2097">
        <v>17</v>
      </c>
      <c r="D2097" s="159">
        <f>'COG-M'!P1949</f>
        <v>0</v>
      </c>
    </row>
    <row r="2098" spans="1:4">
      <c r="C2098">
        <v>25</v>
      </c>
      <c r="D2098" s="159">
        <f>'COG-M'!P1950</f>
        <v>0</v>
      </c>
    </row>
    <row r="2099" spans="1:4">
      <c r="C2099">
        <v>26</v>
      </c>
      <c r="D2099" s="159">
        <f>'COG-M'!P1951</f>
        <v>0</v>
      </c>
    </row>
    <row r="2100" spans="1:4">
      <c r="C2100">
        <v>27</v>
      </c>
      <c r="D2100" s="159">
        <f>'COG-M'!P1952</f>
        <v>0</v>
      </c>
    </row>
    <row r="2101" spans="1:4">
      <c r="A2101">
        <v>529</v>
      </c>
      <c r="B2101" t="s">
        <v>297</v>
      </c>
      <c r="C2101">
        <v>11</v>
      </c>
      <c r="D2101" s="159">
        <f>'COG-M'!P1953</f>
        <v>0</v>
      </c>
    </row>
    <row r="2102" spans="1:4">
      <c r="C2102">
        <v>12</v>
      </c>
      <c r="D2102" s="159">
        <f>'COG-M'!P1954</f>
        <v>0</v>
      </c>
    </row>
    <row r="2103" spans="1:4">
      <c r="C2103">
        <v>13</v>
      </c>
      <c r="D2103" s="159">
        <f>'COG-M'!P1955</f>
        <v>0</v>
      </c>
    </row>
    <row r="2104" spans="1:4">
      <c r="C2104">
        <v>14</v>
      </c>
      <c r="D2104" s="159">
        <f>'COG-M'!P1956</f>
        <v>0</v>
      </c>
    </row>
    <row r="2105" spans="1:4">
      <c r="C2105">
        <v>15</v>
      </c>
      <c r="D2105" s="159">
        <f>'COG-M'!P1957</f>
        <v>10000</v>
      </c>
    </row>
    <row r="2106" spans="1:4">
      <c r="C2106">
        <v>16</v>
      </c>
      <c r="D2106" s="159">
        <f>'COG-M'!P1958</f>
        <v>0</v>
      </c>
    </row>
    <row r="2107" spans="1:4">
      <c r="C2107">
        <v>17</v>
      </c>
      <c r="D2107" s="159">
        <f>'COG-M'!P1959</f>
        <v>0</v>
      </c>
    </row>
    <row r="2108" spans="1:4">
      <c r="C2108">
        <v>25</v>
      </c>
      <c r="D2108" s="159">
        <f>'COG-M'!P1960</f>
        <v>0</v>
      </c>
    </row>
    <row r="2109" spans="1:4">
      <c r="C2109">
        <v>26</v>
      </c>
      <c r="D2109" s="159">
        <f>'COG-M'!P1961</f>
        <v>0</v>
      </c>
    </row>
    <row r="2110" spans="1:4">
      <c r="C2110">
        <v>27</v>
      </c>
      <c r="D2110" s="159">
        <f>'COG-M'!P1962</f>
        <v>0</v>
      </c>
    </row>
    <row r="2111" spans="1:4">
      <c r="A2111">
        <v>5300</v>
      </c>
      <c r="B2111" t="s">
        <v>298</v>
      </c>
      <c r="D2111" s="159">
        <f>'COG-M'!P1963</f>
        <v>0</v>
      </c>
    </row>
    <row r="2112" spans="1:4">
      <c r="A2112">
        <v>531</v>
      </c>
      <c r="B2112" t="s">
        <v>299</v>
      </c>
      <c r="C2112">
        <v>11</v>
      </c>
      <c r="D2112" s="159">
        <f>'COG-M'!P1964</f>
        <v>0</v>
      </c>
    </row>
    <row r="2113" spans="1:4">
      <c r="C2113">
        <v>12</v>
      </c>
      <c r="D2113" s="159">
        <f>'COG-M'!P1965</f>
        <v>0</v>
      </c>
    </row>
    <row r="2114" spans="1:4">
      <c r="C2114">
        <v>13</v>
      </c>
      <c r="D2114" s="159">
        <f>'COG-M'!P1966</f>
        <v>0</v>
      </c>
    </row>
    <row r="2115" spans="1:4">
      <c r="C2115">
        <v>14</v>
      </c>
      <c r="D2115" s="159">
        <f>'COG-M'!P1967</f>
        <v>0</v>
      </c>
    </row>
    <row r="2116" spans="1:4">
      <c r="C2116">
        <v>15</v>
      </c>
      <c r="D2116" s="159">
        <f>'COG-M'!P1968</f>
        <v>0</v>
      </c>
    </row>
    <row r="2117" spans="1:4">
      <c r="C2117">
        <v>16</v>
      </c>
      <c r="D2117" s="159">
        <f>'COG-M'!P1969</f>
        <v>0</v>
      </c>
    </row>
    <row r="2118" spans="1:4">
      <c r="C2118">
        <v>17</v>
      </c>
      <c r="D2118" s="159">
        <f>'COG-M'!P1970</f>
        <v>0</v>
      </c>
    </row>
    <row r="2119" spans="1:4">
      <c r="C2119">
        <v>25</v>
      </c>
      <c r="D2119" s="159">
        <f>'COG-M'!P1971</f>
        <v>0</v>
      </c>
    </row>
    <row r="2120" spans="1:4">
      <c r="C2120">
        <v>26</v>
      </c>
      <c r="D2120" s="159">
        <f>'COG-M'!P1972</f>
        <v>0</v>
      </c>
    </row>
    <row r="2121" spans="1:4">
      <c r="C2121">
        <v>27</v>
      </c>
      <c r="D2121" s="159">
        <f>'COG-M'!P1973</f>
        <v>0</v>
      </c>
    </row>
    <row r="2122" spans="1:4">
      <c r="A2122">
        <v>532</v>
      </c>
      <c r="B2122" t="s">
        <v>300</v>
      </c>
      <c r="C2122">
        <v>11</v>
      </c>
      <c r="D2122" s="159">
        <f>'COG-M'!P1974</f>
        <v>0</v>
      </c>
    </row>
    <row r="2123" spans="1:4">
      <c r="C2123">
        <v>12</v>
      </c>
      <c r="D2123" s="159">
        <f>'COG-M'!P1975</f>
        <v>0</v>
      </c>
    </row>
    <row r="2124" spans="1:4">
      <c r="C2124">
        <v>13</v>
      </c>
      <c r="D2124" s="159">
        <f>'COG-M'!P1976</f>
        <v>0</v>
      </c>
    </row>
    <row r="2125" spans="1:4">
      <c r="C2125">
        <v>14</v>
      </c>
      <c r="D2125" s="159">
        <f>'COG-M'!P1977</f>
        <v>0</v>
      </c>
    </row>
    <row r="2126" spans="1:4">
      <c r="C2126">
        <v>15</v>
      </c>
      <c r="D2126" s="159">
        <f>'COG-M'!P1978</f>
        <v>0</v>
      </c>
    </row>
    <row r="2127" spans="1:4">
      <c r="C2127">
        <v>16</v>
      </c>
      <c r="D2127" s="159">
        <f>'COG-M'!P1979</f>
        <v>0</v>
      </c>
    </row>
    <row r="2128" spans="1:4">
      <c r="C2128">
        <v>17</v>
      </c>
      <c r="D2128" s="159">
        <f>'COG-M'!P1980</f>
        <v>0</v>
      </c>
    </row>
    <row r="2129" spans="1:4">
      <c r="C2129">
        <v>25</v>
      </c>
      <c r="D2129" s="159">
        <f>'COG-M'!P1981</f>
        <v>0</v>
      </c>
    </row>
    <row r="2130" spans="1:4">
      <c r="C2130">
        <v>26</v>
      </c>
      <c r="D2130" s="159">
        <f>'COG-M'!P1982</f>
        <v>0</v>
      </c>
    </row>
    <row r="2131" spans="1:4">
      <c r="C2131">
        <v>27</v>
      </c>
      <c r="D2131" s="159">
        <f>'COG-M'!P1983</f>
        <v>0</v>
      </c>
    </row>
    <row r="2132" spans="1:4">
      <c r="A2132">
        <v>5400</v>
      </c>
      <c r="B2132" t="s">
        <v>301</v>
      </c>
      <c r="D2132" s="159">
        <f>'COG-M'!P1984</f>
        <v>960010</v>
      </c>
    </row>
    <row r="2133" spans="1:4">
      <c r="A2133">
        <v>541</v>
      </c>
      <c r="B2133" t="s">
        <v>712</v>
      </c>
      <c r="C2133">
        <v>11</v>
      </c>
      <c r="D2133" s="159">
        <f>'COG-M'!P1985</f>
        <v>0</v>
      </c>
    </row>
    <row r="2134" spans="1:4">
      <c r="C2134">
        <v>12</v>
      </c>
      <c r="D2134" s="159">
        <f>'COG-M'!P1986</f>
        <v>0</v>
      </c>
    </row>
    <row r="2135" spans="1:4">
      <c r="C2135">
        <v>13</v>
      </c>
      <c r="D2135" s="159">
        <f>'COG-M'!P1987</f>
        <v>0</v>
      </c>
    </row>
    <row r="2136" spans="1:4">
      <c r="C2136">
        <v>14</v>
      </c>
      <c r="D2136" s="159">
        <f>'COG-M'!P1988</f>
        <v>0</v>
      </c>
    </row>
    <row r="2137" spans="1:4">
      <c r="C2137">
        <v>15</v>
      </c>
      <c r="D2137" s="159">
        <f>'COG-M'!P1989</f>
        <v>0</v>
      </c>
    </row>
    <row r="2138" spans="1:4">
      <c r="C2138">
        <v>16</v>
      </c>
      <c r="D2138" s="159">
        <f>'COG-M'!P1990</f>
        <v>0</v>
      </c>
    </row>
    <row r="2139" spans="1:4">
      <c r="C2139">
        <v>17</v>
      </c>
      <c r="D2139" s="159">
        <f>'COG-M'!P1991</f>
        <v>0</v>
      </c>
    </row>
    <row r="2140" spans="1:4">
      <c r="C2140">
        <v>25</v>
      </c>
      <c r="D2140" s="159">
        <f>'COG-M'!P1992</f>
        <v>960010</v>
      </c>
    </row>
    <row r="2141" spans="1:4">
      <c r="C2141">
        <v>26</v>
      </c>
      <c r="D2141" s="159">
        <f>'COG-M'!P1993</f>
        <v>0</v>
      </c>
    </row>
    <row r="2142" spans="1:4">
      <c r="C2142">
        <v>27</v>
      </c>
      <c r="D2142" s="159">
        <f>'COG-M'!P1994</f>
        <v>0</v>
      </c>
    </row>
    <row r="2143" spans="1:4">
      <c r="A2143">
        <v>542</v>
      </c>
      <c r="B2143" t="s">
        <v>302</v>
      </c>
      <c r="C2143">
        <v>11</v>
      </c>
      <c r="D2143" s="159">
        <f>'COG-M'!P1995</f>
        <v>0</v>
      </c>
    </row>
    <row r="2144" spans="1:4">
      <c r="C2144">
        <v>12</v>
      </c>
      <c r="D2144" s="159">
        <f>'COG-M'!P1996</f>
        <v>0</v>
      </c>
    </row>
    <row r="2145" spans="1:4">
      <c r="C2145">
        <v>13</v>
      </c>
      <c r="D2145" s="159">
        <f>'COG-M'!P1997</f>
        <v>0</v>
      </c>
    </row>
    <row r="2146" spans="1:4">
      <c r="C2146">
        <v>14</v>
      </c>
      <c r="D2146" s="159">
        <f>'COG-M'!P1998</f>
        <v>0</v>
      </c>
    </row>
    <row r="2147" spans="1:4">
      <c r="C2147">
        <v>15</v>
      </c>
      <c r="D2147" s="159">
        <f>'COG-M'!P1999</f>
        <v>0</v>
      </c>
    </row>
    <row r="2148" spans="1:4">
      <c r="C2148">
        <v>16</v>
      </c>
      <c r="D2148" s="159">
        <f>'COG-M'!P2000</f>
        <v>0</v>
      </c>
    </row>
    <row r="2149" spans="1:4">
      <c r="C2149">
        <v>17</v>
      </c>
      <c r="D2149" s="159">
        <f>'COG-M'!P2001</f>
        <v>0</v>
      </c>
    </row>
    <row r="2150" spans="1:4">
      <c r="C2150">
        <v>25</v>
      </c>
      <c r="D2150" s="159">
        <f>'COG-M'!P2002</f>
        <v>0</v>
      </c>
    </row>
    <row r="2151" spans="1:4">
      <c r="C2151">
        <v>26</v>
      </c>
      <c r="D2151" s="159">
        <f>'COG-M'!P2003</f>
        <v>0</v>
      </c>
    </row>
    <row r="2152" spans="1:4">
      <c r="C2152">
        <v>27</v>
      </c>
      <c r="D2152" s="159">
        <f>'COG-M'!P2004</f>
        <v>0</v>
      </c>
    </row>
    <row r="2153" spans="1:4">
      <c r="A2153">
        <v>543</v>
      </c>
      <c r="B2153" t="s">
        <v>303</v>
      </c>
      <c r="C2153">
        <v>11</v>
      </c>
      <c r="D2153" s="159">
        <f>'COG-M'!P2005</f>
        <v>0</v>
      </c>
    </row>
    <row r="2154" spans="1:4">
      <c r="C2154">
        <v>12</v>
      </c>
      <c r="D2154" s="159">
        <f>'COG-M'!P2006</f>
        <v>0</v>
      </c>
    </row>
    <row r="2155" spans="1:4">
      <c r="C2155">
        <v>13</v>
      </c>
      <c r="D2155" s="159">
        <f>'COG-M'!P2007</f>
        <v>0</v>
      </c>
    </row>
    <row r="2156" spans="1:4">
      <c r="C2156">
        <v>14</v>
      </c>
      <c r="D2156" s="159">
        <f>'COG-M'!P2008</f>
        <v>0</v>
      </c>
    </row>
    <row r="2157" spans="1:4">
      <c r="C2157">
        <v>15</v>
      </c>
      <c r="D2157" s="159">
        <f>'COG-M'!P2009</f>
        <v>0</v>
      </c>
    </row>
    <row r="2158" spans="1:4">
      <c r="C2158">
        <v>16</v>
      </c>
      <c r="D2158" s="159">
        <f>'COG-M'!P2010</f>
        <v>0</v>
      </c>
    </row>
    <row r="2159" spans="1:4">
      <c r="C2159">
        <v>17</v>
      </c>
      <c r="D2159" s="159">
        <f>'COG-M'!P2011</f>
        <v>0</v>
      </c>
    </row>
    <row r="2160" spans="1:4">
      <c r="C2160">
        <v>25</v>
      </c>
      <c r="D2160" s="159">
        <f>'COG-M'!P2012</f>
        <v>0</v>
      </c>
    </row>
    <row r="2161" spans="1:4">
      <c r="C2161">
        <v>26</v>
      </c>
      <c r="D2161" s="159">
        <f>'COG-M'!P2013</f>
        <v>0</v>
      </c>
    </row>
    <row r="2162" spans="1:4">
      <c r="C2162">
        <v>27</v>
      </c>
      <c r="D2162" s="159">
        <f>'COG-M'!P2014</f>
        <v>0</v>
      </c>
    </row>
    <row r="2163" spans="1:4">
      <c r="A2163">
        <v>544</v>
      </c>
      <c r="B2163" t="s">
        <v>304</v>
      </c>
      <c r="C2163">
        <v>11</v>
      </c>
      <c r="D2163" s="159">
        <f>'COG-M'!P2015</f>
        <v>0</v>
      </c>
    </row>
    <row r="2164" spans="1:4">
      <c r="C2164">
        <v>12</v>
      </c>
      <c r="D2164" s="159">
        <f>'COG-M'!P2016</f>
        <v>0</v>
      </c>
    </row>
    <row r="2165" spans="1:4">
      <c r="C2165">
        <v>13</v>
      </c>
      <c r="D2165" s="159">
        <f>'COG-M'!P2017</f>
        <v>0</v>
      </c>
    </row>
    <row r="2166" spans="1:4">
      <c r="C2166">
        <v>14</v>
      </c>
      <c r="D2166" s="159">
        <f>'COG-M'!P2018</f>
        <v>0</v>
      </c>
    </row>
    <row r="2167" spans="1:4">
      <c r="C2167">
        <v>15</v>
      </c>
      <c r="D2167" s="159">
        <f>'COG-M'!P2019</f>
        <v>0</v>
      </c>
    </row>
    <row r="2168" spans="1:4">
      <c r="C2168">
        <v>16</v>
      </c>
      <c r="D2168" s="159">
        <f>'COG-M'!P2020</f>
        <v>0</v>
      </c>
    </row>
    <row r="2169" spans="1:4">
      <c r="C2169">
        <v>17</v>
      </c>
      <c r="D2169" s="159">
        <f>'COG-M'!P2021</f>
        <v>0</v>
      </c>
    </row>
    <row r="2170" spans="1:4">
      <c r="C2170">
        <v>25</v>
      </c>
      <c r="D2170" s="159">
        <f>'COG-M'!P2022</f>
        <v>0</v>
      </c>
    </row>
    <row r="2171" spans="1:4">
      <c r="C2171">
        <v>26</v>
      </c>
      <c r="D2171" s="159">
        <f>'COG-M'!P2023</f>
        <v>0</v>
      </c>
    </row>
    <row r="2172" spans="1:4">
      <c r="C2172">
        <v>27</v>
      </c>
      <c r="D2172" s="159">
        <f>'COG-M'!P2024</f>
        <v>0</v>
      </c>
    </row>
    <row r="2173" spans="1:4">
      <c r="A2173">
        <v>545</v>
      </c>
      <c r="B2173" t="s">
        <v>305</v>
      </c>
      <c r="C2173">
        <v>11</v>
      </c>
      <c r="D2173" s="159">
        <f>'COG-M'!P2025</f>
        <v>0</v>
      </c>
    </row>
    <row r="2174" spans="1:4">
      <c r="C2174">
        <v>12</v>
      </c>
      <c r="D2174" s="159">
        <f>'COG-M'!P2026</f>
        <v>0</v>
      </c>
    </row>
    <row r="2175" spans="1:4">
      <c r="C2175">
        <v>13</v>
      </c>
      <c r="D2175" s="159">
        <f>'COG-M'!P2027</f>
        <v>0</v>
      </c>
    </row>
    <row r="2176" spans="1:4">
      <c r="C2176">
        <v>14</v>
      </c>
      <c r="D2176" s="159">
        <f>'COG-M'!P2028</f>
        <v>0</v>
      </c>
    </row>
    <row r="2177" spans="1:4">
      <c r="C2177">
        <v>15</v>
      </c>
      <c r="D2177" s="159">
        <f>'COG-M'!P2029</f>
        <v>0</v>
      </c>
    </row>
    <row r="2178" spans="1:4">
      <c r="C2178">
        <v>16</v>
      </c>
      <c r="D2178" s="159">
        <f>'COG-M'!P2030</f>
        <v>0</v>
      </c>
    </row>
    <row r="2179" spans="1:4">
      <c r="C2179">
        <v>17</v>
      </c>
      <c r="D2179" s="159">
        <f>'COG-M'!P2031</f>
        <v>0</v>
      </c>
    </row>
    <row r="2180" spans="1:4">
      <c r="C2180">
        <v>25</v>
      </c>
      <c r="D2180" s="159">
        <f>'COG-M'!P2032</f>
        <v>0</v>
      </c>
    </row>
    <row r="2181" spans="1:4">
      <c r="C2181">
        <v>26</v>
      </c>
      <c r="D2181" s="159">
        <f>'COG-M'!P2033</f>
        <v>0</v>
      </c>
    </row>
    <row r="2182" spans="1:4">
      <c r="C2182">
        <v>27</v>
      </c>
      <c r="D2182" s="159">
        <f>'COG-M'!P2034</f>
        <v>0</v>
      </c>
    </row>
    <row r="2183" spans="1:4">
      <c r="A2183">
        <v>549</v>
      </c>
      <c r="B2183" t="s">
        <v>306</v>
      </c>
      <c r="C2183">
        <v>11</v>
      </c>
      <c r="D2183" s="159">
        <f>'COG-M'!P2035</f>
        <v>0</v>
      </c>
    </row>
    <row r="2184" spans="1:4">
      <c r="C2184">
        <v>12</v>
      </c>
      <c r="D2184" s="159">
        <f>'COG-M'!P2036</f>
        <v>0</v>
      </c>
    </row>
    <row r="2185" spans="1:4">
      <c r="C2185">
        <v>13</v>
      </c>
      <c r="D2185" s="159">
        <f>'COG-M'!P2037</f>
        <v>0</v>
      </c>
    </row>
    <row r="2186" spans="1:4">
      <c r="C2186">
        <v>14</v>
      </c>
      <c r="D2186" s="159">
        <f>'COG-M'!P2038</f>
        <v>0</v>
      </c>
    </row>
    <row r="2187" spans="1:4">
      <c r="C2187">
        <v>15</v>
      </c>
      <c r="D2187" s="159">
        <f>'COG-M'!P2039</f>
        <v>0</v>
      </c>
    </row>
    <row r="2188" spans="1:4">
      <c r="C2188">
        <v>16</v>
      </c>
      <c r="D2188" s="159">
        <f>'COG-M'!P2040</f>
        <v>0</v>
      </c>
    </row>
    <row r="2189" spans="1:4">
      <c r="C2189">
        <v>17</v>
      </c>
      <c r="D2189" s="159">
        <f>'COG-M'!P2041</f>
        <v>0</v>
      </c>
    </row>
    <row r="2190" spans="1:4">
      <c r="C2190">
        <v>25</v>
      </c>
      <c r="D2190" s="159">
        <f>'COG-M'!P2042</f>
        <v>0</v>
      </c>
    </row>
    <row r="2191" spans="1:4">
      <c r="C2191">
        <v>26</v>
      </c>
      <c r="D2191" s="159">
        <f>'COG-M'!P2043</f>
        <v>0</v>
      </c>
    </row>
    <row r="2192" spans="1:4">
      <c r="C2192">
        <v>27</v>
      </c>
      <c r="D2192" s="159">
        <f>'COG-M'!P2044</f>
        <v>0</v>
      </c>
    </row>
    <row r="2193" spans="1:4">
      <c r="A2193">
        <v>5500</v>
      </c>
      <c r="B2193" t="s">
        <v>307</v>
      </c>
      <c r="D2193" s="159">
        <f>'COG-M'!P2045</f>
        <v>0</v>
      </c>
    </row>
    <row r="2194" spans="1:4">
      <c r="A2194">
        <v>551</v>
      </c>
      <c r="B2194" t="s">
        <v>308</v>
      </c>
      <c r="C2194">
        <v>11</v>
      </c>
      <c r="D2194" s="159">
        <f>'COG-M'!P2046</f>
        <v>0</v>
      </c>
    </row>
    <row r="2195" spans="1:4">
      <c r="C2195">
        <v>12</v>
      </c>
      <c r="D2195" s="159">
        <f>'COG-M'!P2047</f>
        <v>0</v>
      </c>
    </row>
    <row r="2196" spans="1:4">
      <c r="C2196">
        <v>13</v>
      </c>
      <c r="D2196" s="159">
        <f>'COG-M'!P2048</f>
        <v>0</v>
      </c>
    </row>
    <row r="2197" spans="1:4">
      <c r="C2197">
        <v>14</v>
      </c>
      <c r="D2197" s="159">
        <f>'COG-M'!P2049</f>
        <v>0</v>
      </c>
    </row>
    <row r="2198" spans="1:4">
      <c r="C2198">
        <v>15</v>
      </c>
      <c r="D2198" s="159">
        <f>'COG-M'!P2050</f>
        <v>0</v>
      </c>
    </row>
    <row r="2199" spans="1:4">
      <c r="C2199">
        <v>16</v>
      </c>
      <c r="D2199" s="159">
        <f>'COG-M'!P2051</f>
        <v>0</v>
      </c>
    </row>
    <row r="2200" spans="1:4">
      <c r="C2200">
        <v>17</v>
      </c>
      <c r="D2200" s="159">
        <f>'COG-M'!P2052</f>
        <v>0</v>
      </c>
    </row>
    <row r="2201" spans="1:4">
      <c r="C2201">
        <v>25</v>
      </c>
      <c r="D2201" s="159">
        <f>'COG-M'!P2053</f>
        <v>0</v>
      </c>
    </row>
    <row r="2202" spans="1:4">
      <c r="C2202">
        <v>26</v>
      </c>
      <c r="D2202" s="159">
        <f>'COG-M'!P2054</f>
        <v>0</v>
      </c>
    </row>
    <row r="2203" spans="1:4">
      <c r="C2203">
        <v>27</v>
      </c>
      <c r="D2203" s="159">
        <f>'COG-M'!P2055</f>
        <v>0</v>
      </c>
    </row>
    <row r="2204" spans="1:4">
      <c r="A2204">
        <v>5600</v>
      </c>
      <c r="B2204" t="s">
        <v>309</v>
      </c>
      <c r="D2204" s="159">
        <f>'COG-M'!P2056</f>
        <v>60000</v>
      </c>
    </row>
    <row r="2205" spans="1:4">
      <c r="A2205">
        <v>561</v>
      </c>
      <c r="B2205" t="s">
        <v>310</v>
      </c>
      <c r="C2205">
        <v>11</v>
      </c>
      <c r="D2205" s="159">
        <f>'COG-M'!P2057</f>
        <v>0</v>
      </c>
    </row>
    <row r="2206" spans="1:4">
      <c r="C2206">
        <v>12</v>
      </c>
      <c r="D2206" s="159">
        <f>'COG-M'!P2058</f>
        <v>0</v>
      </c>
    </row>
    <row r="2207" spans="1:4">
      <c r="C2207">
        <v>13</v>
      </c>
      <c r="D2207" s="159">
        <f>'COG-M'!P2059</f>
        <v>0</v>
      </c>
    </row>
    <row r="2208" spans="1:4">
      <c r="C2208">
        <v>14</v>
      </c>
      <c r="D2208" s="159">
        <f>'COG-M'!P2060</f>
        <v>0</v>
      </c>
    </row>
    <row r="2209" spans="1:4">
      <c r="C2209">
        <v>15</v>
      </c>
      <c r="D2209" s="159">
        <f>'COG-M'!P2061</f>
        <v>0</v>
      </c>
    </row>
    <row r="2210" spans="1:4">
      <c r="C2210">
        <v>16</v>
      </c>
      <c r="D2210" s="159">
        <f>'COG-M'!P2062</f>
        <v>0</v>
      </c>
    </row>
    <row r="2211" spans="1:4">
      <c r="C2211">
        <v>17</v>
      </c>
      <c r="D2211" s="159">
        <f>'COG-M'!P2063</f>
        <v>0</v>
      </c>
    </row>
    <row r="2212" spans="1:4">
      <c r="C2212">
        <v>25</v>
      </c>
      <c r="D2212" s="159">
        <f>'COG-M'!P2064</f>
        <v>0</v>
      </c>
    </row>
    <row r="2213" spans="1:4">
      <c r="C2213">
        <v>26</v>
      </c>
      <c r="D2213" s="159">
        <f>'COG-M'!P2065</f>
        <v>0</v>
      </c>
    </row>
    <row r="2214" spans="1:4">
      <c r="C2214">
        <v>27</v>
      </c>
      <c r="D2214" s="159">
        <f>'COG-M'!P2066</f>
        <v>0</v>
      </c>
    </row>
    <row r="2215" spans="1:4">
      <c r="A2215">
        <v>562</v>
      </c>
      <c r="B2215" t="s">
        <v>311</v>
      </c>
      <c r="C2215">
        <v>11</v>
      </c>
      <c r="D2215" s="159">
        <f>'COG-M'!P2067</f>
        <v>0</v>
      </c>
    </row>
    <row r="2216" spans="1:4">
      <c r="C2216">
        <v>12</v>
      </c>
      <c r="D2216" s="159">
        <f>'COG-M'!P2068</f>
        <v>0</v>
      </c>
    </row>
    <row r="2217" spans="1:4">
      <c r="C2217">
        <v>13</v>
      </c>
      <c r="D2217" s="159">
        <f>'COG-M'!P2069</f>
        <v>0</v>
      </c>
    </row>
    <row r="2218" spans="1:4">
      <c r="C2218">
        <v>14</v>
      </c>
      <c r="D2218" s="159">
        <f>'COG-M'!P2070</f>
        <v>0</v>
      </c>
    </row>
    <row r="2219" spans="1:4">
      <c r="C2219">
        <v>15</v>
      </c>
      <c r="D2219" s="159">
        <f>'COG-M'!P2071</f>
        <v>0</v>
      </c>
    </row>
    <row r="2220" spans="1:4">
      <c r="C2220">
        <v>16</v>
      </c>
      <c r="D2220" s="159">
        <f>'COG-M'!P2072</f>
        <v>0</v>
      </c>
    </row>
    <row r="2221" spans="1:4">
      <c r="C2221">
        <v>17</v>
      </c>
      <c r="D2221" s="159">
        <f>'COG-M'!P2073</f>
        <v>0</v>
      </c>
    </row>
    <row r="2222" spans="1:4">
      <c r="C2222">
        <v>25</v>
      </c>
      <c r="D2222" s="159">
        <f>'COG-M'!P2074</f>
        <v>0</v>
      </c>
    </row>
    <row r="2223" spans="1:4">
      <c r="C2223">
        <v>26</v>
      </c>
      <c r="D2223" s="159">
        <f>'COG-M'!P2075</f>
        <v>0</v>
      </c>
    </row>
    <row r="2224" spans="1:4">
      <c r="C2224">
        <v>27</v>
      </c>
      <c r="D2224" s="159">
        <f>'COG-M'!P2076</f>
        <v>0</v>
      </c>
    </row>
    <row r="2225" spans="1:4">
      <c r="A2225">
        <v>563</v>
      </c>
      <c r="B2225" t="s">
        <v>312</v>
      </c>
      <c r="C2225">
        <v>11</v>
      </c>
      <c r="D2225" s="159">
        <f>'COG-M'!P2077</f>
        <v>0</v>
      </c>
    </row>
    <row r="2226" spans="1:4">
      <c r="C2226">
        <v>12</v>
      </c>
      <c r="D2226" s="159">
        <f>'COG-M'!P2078</f>
        <v>0</v>
      </c>
    </row>
    <row r="2227" spans="1:4">
      <c r="C2227">
        <v>13</v>
      </c>
      <c r="D2227" s="159">
        <f>'COG-M'!P2079</f>
        <v>0</v>
      </c>
    </row>
    <row r="2228" spans="1:4">
      <c r="C2228">
        <v>14</v>
      </c>
      <c r="D2228" s="159">
        <f>'COG-M'!P2080</f>
        <v>0</v>
      </c>
    </row>
    <row r="2229" spans="1:4">
      <c r="C2229">
        <v>15</v>
      </c>
      <c r="D2229" s="159">
        <f>'COG-M'!P2081</f>
        <v>0</v>
      </c>
    </row>
    <row r="2230" spans="1:4">
      <c r="C2230">
        <v>16</v>
      </c>
      <c r="D2230" s="159">
        <f>'COG-M'!P2082</f>
        <v>0</v>
      </c>
    </row>
    <row r="2231" spans="1:4">
      <c r="C2231">
        <v>17</v>
      </c>
      <c r="D2231" s="159">
        <f>'COG-M'!P2083</f>
        <v>0</v>
      </c>
    </row>
    <row r="2232" spans="1:4">
      <c r="C2232">
        <v>25</v>
      </c>
      <c r="D2232" s="159">
        <f>'COG-M'!P2084</f>
        <v>0</v>
      </c>
    </row>
    <row r="2233" spans="1:4">
      <c r="C2233">
        <v>26</v>
      </c>
      <c r="D2233" s="159">
        <f>'COG-M'!P2085</f>
        <v>0</v>
      </c>
    </row>
    <row r="2234" spans="1:4">
      <c r="C2234">
        <v>27</v>
      </c>
      <c r="D2234" s="159">
        <f>'COG-M'!P2086</f>
        <v>0</v>
      </c>
    </row>
    <row r="2235" spans="1:4">
      <c r="A2235">
        <v>564</v>
      </c>
      <c r="B2235" t="s">
        <v>313</v>
      </c>
      <c r="C2235">
        <v>11</v>
      </c>
      <c r="D2235" s="159">
        <f>'COG-M'!P2087</f>
        <v>0</v>
      </c>
    </row>
    <row r="2236" spans="1:4">
      <c r="C2236">
        <v>12</v>
      </c>
      <c r="D2236" s="159">
        <f>'COG-M'!P2088</f>
        <v>0</v>
      </c>
    </row>
    <row r="2237" spans="1:4">
      <c r="C2237">
        <v>13</v>
      </c>
      <c r="D2237" s="159">
        <f>'COG-M'!P2089</f>
        <v>0</v>
      </c>
    </row>
    <row r="2238" spans="1:4">
      <c r="C2238">
        <v>14</v>
      </c>
      <c r="D2238" s="159">
        <f>'COG-M'!P2090</f>
        <v>0</v>
      </c>
    </row>
    <row r="2239" spans="1:4">
      <c r="C2239">
        <v>15</v>
      </c>
      <c r="D2239" s="159">
        <f>'COG-M'!P2091</f>
        <v>0</v>
      </c>
    </row>
    <row r="2240" spans="1:4">
      <c r="C2240">
        <v>16</v>
      </c>
      <c r="D2240" s="159">
        <f>'COG-M'!P2092</f>
        <v>0</v>
      </c>
    </row>
    <row r="2241" spans="1:4">
      <c r="C2241">
        <v>17</v>
      </c>
      <c r="D2241" s="159">
        <f>'COG-M'!P2093</f>
        <v>0</v>
      </c>
    </row>
    <row r="2242" spans="1:4">
      <c r="C2242">
        <v>25</v>
      </c>
      <c r="D2242" s="159">
        <f>'COG-M'!P2094</f>
        <v>0</v>
      </c>
    </row>
    <row r="2243" spans="1:4">
      <c r="C2243">
        <v>26</v>
      </c>
      <c r="D2243" s="159">
        <f>'COG-M'!P2095</f>
        <v>0</v>
      </c>
    </row>
    <row r="2244" spans="1:4">
      <c r="C2244">
        <v>27</v>
      </c>
      <c r="D2244" s="159">
        <f>'COG-M'!P2096</f>
        <v>0</v>
      </c>
    </row>
    <row r="2245" spans="1:4">
      <c r="A2245">
        <v>565</v>
      </c>
      <c r="B2245" t="s">
        <v>314</v>
      </c>
      <c r="C2245">
        <v>11</v>
      </c>
      <c r="D2245" s="159">
        <f>'COG-M'!P2097</f>
        <v>0</v>
      </c>
    </row>
    <row r="2246" spans="1:4">
      <c r="C2246">
        <v>12</v>
      </c>
      <c r="D2246" s="159">
        <f>'COG-M'!P2098</f>
        <v>0</v>
      </c>
    </row>
    <row r="2247" spans="1:4">
      <c r="C2247">
        <v>13</v>
      </c>
      <c r="D2247" s="159">
        <f>'COG-M'!P2099</f>
        <v>0</v>
      </c>
    </row>
    <row r="2248" spans="1:4">
      <c r="C2248">
        <v>14</v>
      </c>
      <c r="D2248" s="159">
        <f>'COG-M'!P2100</f>
        <v>0</v>
      </c>
    </row>
    <row r="2249" spans="1:4">
      <c r="C2249">
        <v>15</v>
      </c>
      <c r="D2249" s="159">
        <f>'COG-M'!P2101</f>
        <v>10000</v>
      </c>
    </row>
    <row r="2250" spans="1:4">
      <c r="C2250">
        <v>16</v>
      </c>
      <c r="D2250" s="159">
        <f>'COG-M'!P2102</f>
        <v>0</v>
      </c>
    </row>
    <row r="2251" spans="1:4">
      <c r="C2251">
        <v>17</v>
      </c>
      <c r="D2251" s="159">
        <f>'COG-M'!P2103</f>
        <v>0</v>
      </c>
    </row>
    <row r="2252" spans="1:4">
      <c r="C2252">
        <v>25</v>
      </c>
      <c r="D2252" s="159">
        <f>'COG-M'!P2104</f>
        <v>10000</v>
      </c>
    </row>
    <row r="2253" spans="1:4">
      <c r="C2253">
        <v>26</v>
      </c>
      <c r="D2253" s="159">
        <f>'COG-M'!P2105</f>
        <v>0</v>
      </c>
    </row>
    <row r="2254" spans="1:4">
      <c r="C2254">
        <v>27</v>
      </c>
      <c r="D2254" s="159">
        <f>'COG-M'!P2106</f>
        <v>0</v>
      </c>
    </row>
    <row r="2255" spans="1:4">
      <c r="A2255">
        <v>566</v>
      </c>
      <c r="B2255" t="s">
        <v>315</v>
      </c>
      <c r="C2255">
        <v>11</v>
      </c>
      <c r="D2255" s="159">
        <f>'COG-M'!P2107</f>
        <v>0</v>
      </c>
    </row>
    <row r="2256" spans="1:4">
      <c r="C2256">
        <v>12</v>
      </c>
      <c r="D2256" s="159">
        <f>'COG-M'!P2108</f>
        <v>0</v>
      </c>
    </row>
    <row r="2257" spans="1:4">
      <c r="C2257">
        <v>13</v>
      </c>
      <c r="D2257" s="159">
        <f>'COG-M'!P2109</f>
        <v>0</v>
      </c>
    </row>
    <row r="2258" spans="1:4">
      <c r="C2258">
        <v>14</v>
      </c>
      <c r="D2258" s="159">
        <f>'COG-M'!P2110</f>
        <v>0</v>
      </c>
    </row>
    <row r="2259" spans="1:4">
      <c r="C2259">
        <v>15</v>
      </c>
      <c r="D2259" s="159">
        <f>'COG-M'!P2111</f>
        <v>10000</v>
      </c>
    </row>
    <row r="2260" spans="1:4">
      <c r="C2260">
        <v>16</v>
      </c>
      <c r="D2260" s="159">
        <f>'COG-M'!P2112</f>
        <v>0</v>
      </c>
    </row>
    <row r="2261" spans="1:4">
      <c r="C2261">
        <v>17</v>
      </c>
      <c r="D2261" s="159">
        <f>'COG-M'!P2113</f>
        <v>0</v>
      </c>
    </row>
    <row r="2262" spans="1:4">
      <c r="C2262">
        <v>25</v>
      </c>
      <c r="D2262" s="159">
        <f>'COG-M'!P2114</f>
        <v>0</v>
      </c>
    </row>
    <row r="2263" spans="1:4">
      <c r="C2263">
        <v>26</v>
      </c>
      <c r="D2263" s="159">
        <f>'COG-M'!P2115</f>
        <v>0</v>
      </c>
    </row>
    <row r="2264" spans="1:4">
      <c r="C2264">
        <v>27</v>
      </c>
      <c r="D2264" s="159">
        <f>'COG-M'!P2116</f>
        <v>0</v>
      </c>
    </row>
    <row r="2265" spans="1:4">
      <c r="A2265">
        <v>567</v>
      </c>
      <c r="B2265" t="s">
        <v>316</v>
      </c>
      <c r="C2265">
        <v>11</v>
      </c>
      <c r="D2265" s="159">
        <f>'COG-M'!P2117</f>
        <v>0</v>
      </c>
    </row>
    <row r="2266" spans="1:4">
      <c r="C2266">
        <v>12</v>
      </c>
      <c r="D2266" s="159">
        <f>'COG-M'!P2118</f>
        <v>0</v>
      </c>
    </row>
    <row r="2267" spans="1:4">
      <c r="C2267">
        <v>13</v>
      </c>
      <c r="D2267" s="159">
        <f>'COG-M'!P2119</f>
        <v>0</v>
      </c>
    </row>
    <row r="2268" spans="1:4">
      <c r="C2268">
        <v>14</v>
      </c>
      <c r="D2268" s="159">
        <f>'COG-M'!P2120</f>
        <v>0</v>
      </c>
    </row>
    <row r="2269" spans="1:4">
      <c r="C2269">
        <v>15</v>
      </c>
      <c r="D2269" s="159">
        <f>'COG-M'!P2121</f>
        <v>15000</v>
      </c>
    </row>
    <row r="2270" spans="1:4">
      <c r="C2270">
        <v>16</v>
      </c>
      <c r="D2270" s="159">
        <f>'COG-M'!P2122</f>
        <v>0</v>
      </c>
    </row>
    <row r="2271" spans="1:4">
      <c r="C2271">
        <v>17</v>
      </c>
      <c r="D2271" s="159">
        <f>'COG-M'!P2123</f>
        <v>0</v>
      </c>
    </row>
    <row r="2272" spans="1:4">
      <c r="C2272">
        <v>25</v>
      </c>
      <c r="D2272" s="159">
        <f>'COG-M'!P2124</f>
        <v>0</v>
      </c>
    </row>
    <row r="2273" spans="1:4">
      <c r="C2273">
        <v>26</v>
      </c>
      <c r="D2273" s="159">
        <f>'COG-M'!P2125</f>
        <v>0</v>
      </c>
    </row>
    <row r="2274" spans="1:4">
      <c r="C2274">
        <v>27</v>
      </c>
      <c r="D2274" s="159">
        <f>'COG-M'!P2126</f>
        <v>0</v>
      </c>
    </row>
    <row r="2275" spans="1:4">
      <c r="A2275">
        <v>569</v>
      </c>
      <c r="B2275" t="s">
        <v>317</v>
      </c>
      <c r="C2275">
        <v>11</v>
      </c>
      <c r="D2275" s="159">
        <f>'COG-M'!P2127</f>
        <v>0</v>
      </c>
    </row>
    <row r="2276" spans="1:4">
      <c r="C2276">
        <v>12</v>
      </c>
      <c r="D2276" s="159">
        <f>'COG-M'!P2128</f>
        <v>0</v>
      </c>
    </row>
    <row r="2277" spans="1:4">
      <c r="C2277">
        <v>13</v>
      </c>
      <c r="D2277" s="159">
        <f>'COG-M'!P2129</f>
        <v>0</v>
      </c>
    </row>
    <row r="2278" spans="1:4">
      <c r="C2278">
        <v>14</v>
      </c>
      <c r="D2278" s="159">
        <f>'COG-M'!P2130</f>
        <v>0</v>
      </c>
    </row>
    <row r="2279" spans="1:4">
      <c r="C2279">
        <v>15</v>
      </c>
      <c r="D2279" s="159">
        <f>'COG-M'!P2131</f>
        <v>15000</v>
      </c>
    </row>
    <row r="2280" spans="1:4">
      <c r="C2280">
        <v>16</v>
      </c>
      <c r="D2280" s="159">
        <f>'COG-M'!P2132</f>
        <v>0</v>
      </c>
    </row>
    <row r="2281" spans="1:4">
      <c r="C2281">
        <v>17</v>
      </c>
      <c r="D2281" s="159">
        <f>'COG-M'!P2133</f>
        <v>0</v>
      </c>
    </row>
    <row r="2282" spans="1:4">
      <c r="C2282">
        <v>25</v>
      </c>
      <c r="D2282" s="159">
        <f>'COG-M'!P2134</f>
        <v>0</v>
      </c>
    </row>
    <row r="2283" spans="1:4">
      <c r="C2283">
        <v>26</v>
      </c>
      <c r="D2283" s="159">
        <f>'COG-M'!P2135</f>
        <v>0</v>
      </c>
    </row>
    <row r="2284" spans="1:4">
      <c r="C2284">
        <v>27</v>
      </c>
      <c r="D2284" s="159">
        <f>'COG-M'!P2136</f>
        <v>0</v>
      </c>
    </row>
    <row r="2285" spans="1:4">
      <c r="A2285">
        <v>5700</v>
      </c>
      <c r="B2285" t="s">
        <v>318</v>
      </c>
      <c r="D2285" s="159">
        <f>'COG-M'!P2137</f>
        <v>0</v>
      </c>
    </row>
    <row r="2286" spans="1:4">
      <c r="A2286">
        <v>571</v>
      </c>
      <c r="B2286" t="s">
        <v>319</v>
      </c>
      <c r="C2286">
        <v>11</v>
      </c>
      <c r="D2286" s="159">
        <f>'COG-M'!P2138</f>
        <v>0</v>
      </c>
    </row>
    <row r="2287" spans="1:4">
      <c r="C2287">
        <v>12</v>
      </c>
      <c r="D2287" s="159">
        <f>'COG-M'!P2139</f>
        <v>0</v>
      </c>
    </row>
    <row r="2288" spans="1:4">
      <c r="C2288">
        <v>13</v>
      </c>
      <c r="D2288" s="159">
        <f>'COG-M'!P2140</f>
        <v>0</v>
      </c>
    </row>
    <row r="2289" spans="1:4">
      <c r="C2289">
        <v>14</v>
      </c>
      <c r="D2289" s="159">
        <f>'COG-M'!P2141</f>
        <v>0</v>
      </c>
    </row>
    <row r="2290" spans="1:4">
      <c r="C2290">
        <v>15</v>
      </c>
      <c r="D2290" s="159">
        <f>'COG-M'!P2142</f>
        <v>0</v>
      </c>
    </row>
    <row r="2291" spans="1:4">
      <c r="C2291">
        <v>16</v>
      </c>
      <c r="D2291" s="159">
        <f>'COG-M'!P2143</f>
        <v>0</v>
      </c>
    </row>
    <row r="2292" spans="1:4">
      <c r="C2292">
        <v>17</v>
      </c>
      <c r="D2292" s="159">
        <f>'COG-M'!P2144</f>
        <v>0</v>
      </c>
    </row>
    <row r="2293" spans="1:4">
      <c r="C2293">
        <v>25</v>
      </c>
      <c r="D2293" s="159">
        <f>'COG-M'!P2145</f>
        <v>0</v>
      </c>
    </row>
    <row r="2294" spans="1:4">
      <c r="C2294">
        <v>26</v>
      </c>
      <c r="D2294" s="159">
        <f>'COG-M'!P2146</f>
        <v>0</v>
      </c>
    </row>
    <row r="2295" spans="1:4">
      <c r="C2295">
        <v>27</v>
      </c>
      <c r="D2295" s="159">
        <f>'COG-M'!P2147</f>
        <v>0</v>
      </c>
    </row>
    <row r="2296" spans="1:4">
      <c r="A2296">
        <v>572</v>
      </c>
      <c r="B2296" t="s">
        <v>320</v>
      </c>
      <c r="C2296">
        <v>11</v>
      </c>
      <c r="D2296" s="159">
        <f>'COG-M'!P2148</f>
        <v>0</v>
      </c>
    </row>
    <row r="2297" spans="1:4">
      <c r="C2297">
        <v>12</v>
      </c>
      <c r="D2297" s="159">
        <f>'COG-M'!P2149</f>
        <v>0</v>
      </c>
    </row>
    <row r="2298" spans="1:4">
      <c r="C2298">
        <v>13</v>
      </c>
      <c r="D2298" s="159">
        <f>'COG-M'!P2150</f>
        <v>0</v>
      </c>
    </row>
    <row r="2299" spans="1:4">
      <c r="C2299">
        <v>14</v>
      </c>
      <c r="D2299" s="159">
        <f>'COG-M'!P2151</f>
        <v>0</v>
      </c>
    </row>
    <row r="2300" spans="1:4">
      <c r="C2300">
        <v>15</v>
      </c>
      <c r="D2300" s="159">
        <f>'COG-M'!P2152</f>
        <v>0</v>
      </c>
    </row>
    <row r="2301" spans="1:4">
      <c r="C2301">
        <v>16</v>
      </c>
      <c r="D2301" s="159">
        <f>'COG-M'!P2153</f>
        <v>0</v>
      </c>
    </row>
    <row r="2302" spans="1:4">
      <c r="C2302">
        <v>17</v>
      </c>
      <c r="D2302" s="159">
        <f>'COG-M'!P2154</f>
        <v>0</v>
      </c>
    </row>
    <row r="2303" spans="1:4">
      <c r="C2303">
        <v>25</v>
      </c>
      <c r="D2303" s="159">
        <f>'COG-M'!P2155</f>
        <v>0</v>
      </c>
    </row>
    <row r="2304" spans="1:4">
      <c r="C2304">
        <v>26</v>
      </c>
      <c r="D2304" s="159">
        <f>'COG-M'!P2156</f>
        <v>0</v>
      </c>
    </row>
    <row r="2305" spans="1:4">
      <c r="C2305">
        <v>27</v>
      </c>
      <c r="D2305" s="159">
        <f>'COG-M'!P2157</f>
        <v>0</v>
      </c>
    </row>
    <row r="2306" spans="1:4">
      <c r="A2306">
        <v>573</v>
      </c>
      <c r="B2306" t="s">
        <v>321</v>
      </c>
      <c r="C2306">
        <v>11</v>
      </c>
      <c r="D2306" s="159">
        <f>'COG-M'!P2158</f>
        <v>0</v>
      </c>
    </row>
    <row r="2307" spans="1:4">
      <c r="C2307">
        <v>12</v>
      </c>
      <c r="D2307" s="159">
        <f>'COG-M'!P2159</f>
        <v>0</v>
      </c>
    </row>
    <row r="2308" spans="1:4">
      <c r="C2308">
        <v>13</v>
      </c>
      <c r="D2308" s="159">
        <f>'COG-M'!P2160</f>
        <v>0</v>
      </c>
    </row>
    <row r="2309" spans="1:4">
      <c r="C2309">
        <v>14</v>
      </c>
      <c r="D2309" s="159">
        <f>'COG-M'!P2161</f>
        <v>0</v>
      </c>
    </row>
    <row r="2310" spans="1:4">
      <c r="C2310">
        <v>15</v>
      </c>
      <c r="D2310" s="159">
        <f>'COG-M'!P2162</f>
        <v>0</v>
      </c>
    </row>
    <row r="2311" spans="1:4">
      <c r="C2311">
        <v>16</v>
      </c>
      <c r="D2311" s="159">
        <f>'COG-M'!P2163</f>
        <v>0</v>
      </c>
    </row>
    <row r="2312" spans="1:4">
      <c r="C2312">
        <v>17</v>
      </c>
      <c r="D2312" s="159">
        <f>'COG-M'!P2164</f>
        <v>0</v>
      </c>
    </row>
    <row r="2313" spans="1:4">
      <c r="C2313">
        <v>25</v>
      </c>
      <c r="D2313" s="159">
        <f>'COG-M'!P2165</f>
        <v>0</v>
      </c>
    </row>
    <row r="2314" spans="1:4">
      <c r="C2314">
        <v>26</v>
      </c>
      <c r="D2314" s="159">
        <f>'COG-M'!P2166</f>
        <v>0</v>
      </c>
    </row>
    <row r="2315" spans="1:4">
      <c r="C2315">
        <v>27</v>
      </c>
      <c r="D2315" s="159">
        <f>'COG-M'!P2167</f>
        <v>0</v>
      </c>
    </row>
    <row r="2316" spans="1:4">
      <c r="A2316">
        <v>574</v>
      </c>
      <c r="B2316" t="s">
        <v>322</v>
      </c>
      <c r="C2316">
        <v>11</v>
      </c>
      <c r="D2316" s="159">
        <f>'COG-M'!P2168</f>
        <v>0</v>
      </c>
    </row>
    <row r="2317" spans="1:4">
      <c r="C2317">
        <v>12</v>
      </c>
      <c r="D2317" s="159">
        <f>'COG-M'!P2169</f>
        <v>0</v>
      </c>
    </row>
    <row r="2318" spans="1:4">
      <c r="C2318">
        <v>13</v>
      </c>
      <c r="D2318" s="159">
        <f>'COG-M'!P2170</f>
        <v>0</v>
      </c>
    </row>
    <row r="2319" spans="1:4">
      <c r="C2319">
        <v>14</v>
      </c>
      <c r="D2319" s="159">
        <f>'COG-M'!P2171</f>
        <v>0</v>
      </c>
    </row>
    <row r="2320" spans="1:4">
      <c r="C2320">
        <v>15</v>
      </c>
      <c r="D2320" s="159">
        <f>'COG-M'!P2172</f>
        <v>0</v>
      </c>
    </row>
    <row r="2321" spans="1:4">
      <c r="C2321">
        <v>16</v>
      </c>
      <c r="D2321" s="159">
        <f>'COG-M'!P2173</f>
        <v>0</v>
      </c>
    </row>
    <row r="2322" spans="1:4">
      <c r="C2322">
        <v>17</v>
      </c>
      <c r="D2322" s="159">
        <f>'COG-M'!P2174</f>
        <v>0</v>
      </c>
    </row>
    <row r="2323" spans="1:4">
      <c r="C2323">
        <v>25</v>
      </c>
      <c r="D2323" s="159">
        <f>'COG-M'!P2175</f>
        <v>0</v>
      </c>
    </row>
    <row r="2324" spans="1:4">
      <c r="C2324">
        <v>26</v>
      </c>
      <c r="D2324" s="159">
        <f>'COG-M'!P2176</f>
        <v>0</v>
      </c>
    </row>
    <row r="2325" spans="1:4">
      <c r="C2325">
        <v>27</v>
      </c>
      <c r="D2325" s="159">
        <f>'COG-M'!P2177</f>
        <v>0</v>
      </c>
    </row>
    <row r="2326" spans="1:4">
      <c r="A2326">
        <v>575</v>
      </c>
      <c r="B2326" t="s">
        <v>323</v>
      </c>
      <c r="C2326">
        <v>11</v>
      </c>
      <c r="D2326" s="159">
        <f>'COG-M'!P2178</f>
        <v>0</v>
      </c>
    </row>
    <row r="2327" spans="1:4">
      <c r="C2327">
        <v>12</v>
      </c>
      <c r="D2327" s="159">
        <f>'COG-M'!P2179</f>
        <v>0</v>
      </c>
    </row>
    <row r="2328" spans="1:4">
      <c r="C2328">
        <v>13</v>
      </c>
      <c r="D2328" s="159">
        <f>'COG-M'!P2180</f>
        <v>0</v>
      </c>
    </row>
    <row r="2329" spans="1:4">
      <c r="C2329">
        <v>14</v>
      </c>
      <c r="D2329" s="159">
        <f>'COG-M'!P2181</f>
        <v>0</v>
      </c>
    </row>
    <row r="2330" spans="1:4">
      <c r="C2330">
        <v>15</v>
      </c>
      <c r="D2330" s="159">
        <f>'COG-M'!P2182</f>
        <v>0</v>
      </c>
    </row>
    <row r="2331" spans="1:4">
      <c r="C2331">
        <v>16</v>
      </c>
      <c r="D2331" s="159">
        <f>'COG-M'!P2183</f>
        <v>0</v>
      </c>
    </row>
    <row r="2332" spans="1:4">
      <c r="C2332">
        <v>17</v>
      </c>
      <c r="D2332" s="159">
        <f>'COG-M'!P2184</f>
        <v>0</v>
      </c>
    </row>
    <row r="2333" spans="1:4">
      <c r="C2333">
        <v>25</v>
      </c>
      <c r="D2333" s="159">
        <f>'COG-M'!P2185</f>
        <v>0</v>
      </c>
    </row>
    <row r="2334" spans="1:4">
      <c r="C2334">
        <v>26</v>
      </c>
      <c r="D2334" s="159">
        <f>'COG-M'!P2186</f>
        <v>0</v>
      </c>
    </row>
    <row r="2335" spans="1:4">
      <c r="C2335">
        <v>27</v>
      </c>
      <c r="D2335" s="159">
        <f>'COG-M'!P2187</f>
        <v>0</v>
      </c>
    </row>
    <row r="2336" spans="1:4">
      <c r="A2336">
        <v>576</v>
      </c>
      <c r="B2336" t="s">
        <v>324</v>
      </c>
      <c r="C2336">
        <v>11</v>
      </c>
      <c r="D2336" s="159">
        <f>'COG-M'!P2188</f>
        <v>0</v>
      </c>
    </row>
    <row r="2337" spans="1:4">
      <c r="C2337">
        <v>12</v>
      </c>
      <c r="D2337" s="159">
        <f>'COG-M'!P2189</f>
        <v>0</v>
      </c>
    </row>
    <row r="2338" spans="1:4">
      <c r="C2338">
        <v>13</v>
      </c>
      <c r="D2338" s="159">
        <f>'COG-M'!P2190</f>
        <v>0</v>
      </c>
    </row>
    <row r="2339" spans="1:4">
      <c r="C2339">
        <v>14</v>
      </c>
      <c r="D2339" s="159">
        <f>'COG-M'!P2191</f>
        <v>0</v>
      </c>
    </row>
    <row r="2340" spans="1:4">
      <c r="C2340">
        <v>15</v>
      </c>
      <c r="D2340" s="159">
        <f>'COG-M'!P2192</f>
        <v>0</v>
      </c>
    </row>
    <row r="2341" spans="1:4">
      <c r="C2341">
        <v>16</v>
      </c>
      <c r="D2341" s="159">
        <f>'COG-M'!P2193</f>
        <v>0</v>
      </c>
    </row>
    <row r="2342" spans="1:4">
      <c r="C2342">
        <v>17</v>
      </c>
      <c r="D2342" s="159">
        <f>'COG-M'!P2194</f>
        <v>0</v>
      </c>
    </row>
    <row r="2343" spans="1:4">
      <c r="C2343">
        <v>25</v>
      </c>
      <c r="D2343" s="159">
        <f>'COG-M'!P2195</f>
        <v>0</v>
      </c>
    </row>
    <row r="2344" spans="1:4">
      <c r="C2344">
        <v>26</v>
      </c>
      <c r="D2344" s="159">
        <f>'COG-M'!P2196</f>
        <v>0</v>
      </c>
    </row>
    <row r="2345" spans="1:4">
      <c r="C2345">
        <v>27</v>
      </c>
      <c r="D2345" s="159">
        <f>'COG-M'!P2197</f>
        <v>0</v>
      </c>
    </row>
    <row r="2346" spans="1:4">
      <c r="A2346">
        <v>577</v>
      </c>
      <c r="B2346" t="s">
        <v>325</v>
      </c>
      <c r="C2346">
        <v>11</v>
      </c>
      <c r="D2346" s="159">
        <f>'COG-M'!P2198</f>
        <v>0</v>
      </c>
    </row>
    <row r="2347" spans="1:4">
      <c r="C2347">
        <v>12</v>
      </c>
      <c r="D2347" s="159">
        <f>'COG-M'!P2199</f>
        <v>0</v>
      </c>
    </row>
    <row r="2348" spans="1:4">
      <c r="C2348">
        <v>13</v>
      </c>
      <c r="D2348" s="159">
        <f>'COG-M'!P2200</f>
        <v>0</v>
      </c>
    </row>
    <row r="2349" spans="1:4">
      <c r="C2349">
        <v>14</v>
      </c>
      <c r="D2349" s="159">
        <f>'COG-M'!P2201</f>
        <v>0</v>
      </c>
    </row>
    <row r="2350" spans="1:4">
      <c r="C2350">
        <v>15</v>
      </c>
      <c r="D2350" s="159">
        <f>'COG-M'!P2202</f>
        <v>0</v>
      </c>
    </row>
    <row r="2351" spans="1:4">
      <c r="C2351">
        <v>16</v>
      </c>
      <c r="D2351" s="159">
        <f>'COG-M'!P2203</f>
        <v>0</v>
      </c>
    </row>
    <row r="2352" spans="1:4">
      <c r="C2352">
        <v>17</v>
      </c>
      <c r="D2352" s="159">
        <f>'COG-M'!P2204</f>
        <v>0</v>
      </c>
    </row>
    <row r="2353" spans="1:4">
      <c r="C2353">
        <v>25</v>
      </c>
      <c r="D2353" s="159">
        <f>'COG-M'!P2205</f>
        <v>0</v>
      </c>
    </row>
    <row r="2354" spans="1:4">
      <c r="C2354">
        <v>26</v>
      </c>
      <c r="D2354" s="159">
        <f>'COG-M'!P2206</f>
        <v>0</v>
      </c>
    </row>
    <row r="2355" spans="1:4">
      <c r="C2355">
        <v>27</v>
      </c>
      <c r="D2355" s="159">
        <f>'COG-M'!P2207</f>
        <v>0</v>
      </c>
    </row>
    <row r="2356" spans="1:4">
      <c r="A2356">
        <v>578</v>
      </c>
      <c r="B2356" t="s">
        <v>326</v>
      </c>
      <c r="C2356">
        <v>11</v>
      </c>
      <c r="D2356" s="159">
        <f>'COG-M'!P2208</f>
        <v>0</v>
      </c>
    </row>
    <row r="2357" spans="1:4">
      <c r="C2357">
        <v>12</v>
      </c>
      <c r="D2357" s="159">
        <f>'COG-M'!P2209</f>
        <v>0</v>
      </c>
    </row>
    <row r="2358" spans="1:4">
      <c r="C2358">
        <v>13</v>
      </c>
      <c r="D2358" s="159">
        <f>'COG-M'!P2210</f>
        <v>0</v>
      </c>
    </row>
    <row r="2359" spans="1:4">
      <c r="C2359">
        <v>14</v>
      </c>
      <c r="D2359" s="159">
        <f>'COG-M'!P2211</f>
        <v>0</v>
      </c>
    </row>
    <row r="2360" spans="1:4">
      <c r="C2360">
        <v>15</v>
      </c>
      <c r="D2360" s="159">
        <f>'COG-M'!P2212</f>
        <v>0</v>
      </c>
    </row>
    <row r="2361" spans="1:4">
      <c r="C2361">
        <v>16</v>
      </c>
      <c r="D2361" s="159">
        <f>'COG-M'!P2213</f>
        <v>0</v>
      </c>
    </row>
    <row r="2362" spans="1:4">
      <c r="C2362">
        <v>17</v>
      </c>
      <c r="D2362" s="159">
        <f>'COG-M'!P2214</f>
        <v>0</v>
      </c>
    </row>
    <row r="2363" spans="1:4">
      <c r="C2363">
        <v>25</v>
      </c>
      <c r="D2363" s="159">
        <f>'COG-M'!P2215</f>
        <v>0</v>
      </c>
    </row>
    <row r="2364" spans="1:4">
      <c r="C2364">
        <v>26</v>
      </c>
      <c r="D2364" s="159">
        <f>'COG-M'!P2216</f>
        <v>0</v>
      </c>
    </row>
    <row r="2365" spans="1:4">
      <c r="C2365">
        <v>27</v>
      </c>
      <c r="D2365" s="159">
        <f>'COG-M'!P2217</f>
        <v>0</v>
      </c>
    </row>
    <row r="2366" spans="1:4">
      <c r="A2366">
        <v>579</v>
      </c>
      <c r="B2366" t="s">
        <v>327</v>
      </c>
      <c r="C2366">
        <v>11</v>
      </c>
      <c r="D2366" s="159">
        <f>'COG-M'!P2218</f>
        <v>0</v>
      </c>
    </row>
    <row r="2367" spans="1:4">
      <c r="C2367">
        <v>12</v>
      </c>
      <c r="D2367" s="159">
        <f>'COG-M'!P2219</f>
        <v>0</v>
      </c>
    </row>
    <row r="2368" spans="1:4">
      <c r="C2368">
        <v>13</v>
      </c>
      <c r="D2368" s="159">
        <f>'COG-M'!P2220</f>
        <v>0</v>
      </c>
    </row>
    <row r="2369" spans="1:4">
      <c r="C2369">
        <v>14</v>
      </c>
      <c r="D2369" s="159">
        <f>'COG-M'!P2221</f>
        <v>0</v>
      </c>
    </row>
    <row r="2370" spans="1:4">
      <c r="C2370">
        <v>15</v>
      </c>
      <c r="D2370" s="159">
        <f>'COG-M'!P2222</f>
        <v>0</v>
      </c>
    </row>
    <row r="2371" spans="1:4">
      <c r="C2371">
        <v>16</v>
      </c>
      <c r="D2371" s="159">
        <f>'COG-M'!P2223</f>
        <v>0</v>
      </c>
    </row>
    <row r="2372" spans="1:4">
      <c r="C2372">
        <v>17</v>
      </c>
      <c r="D2372" s="159">
        <f>'COG-M'!P2224</f>
        <v>0</v>
      </c>
    </row>
    <row r="2373" spans="1:4">
      <c r="C2373">
        <v>25</v>
      </c>
      <c r="D2373" s="159">
        <f>'COG-M'!P2225</f>
        <v>0</v>
      </c>
    </row>
    <row r="2374" spans="1:4">
      <c r="C2374">
        <v>26</v>
      </c>
      <c r="D2374" s="159">
        <f>'COG-M'!P2226</f>
        <v>0</v>
      </c>
    </row>
    <row r="2375" spans="1:4">
      <c r="C2375">
        <v>27</v>
      </c>
      <c r="D2375" s="159">
        <f>'COG-M'!P2227</f>
        <v>0</v>
      </c>
    </row>
    <row r="2376" spans="1:4">
      <c r="A2376">
        <v>5800</v>
      </c>
      <c r="B2376" t="s">
        <v>328</v>
      </c>
      <c r="D2376" s="159">
        <f>'COG-M'!P2228</f>
        <v>0</v>
      </c>
    </row>
    <row r="2377" spans="1:4">
      <c r="A2377">
        <v>581</v>
      </c>
      <c r="B2377" t="s">
        <v>329</v>
      </c>
      <c r="C2377">
        <v>11</v>
      </c>
      <c r="D2377" s="159">
        <f>'COG-M'!P2229</f>
        <v>0</v>
      </c>
    </row>
    <row r="2378" spans="1:4">
      <c r="C2378">
        <v>12</v>
      </c>
      <c r="D2378" s="159">
        <f>'COG-M'!P2230</f>
        <v>0</v>
      </c>
    </row>
    <row r="2379" spans="1:4">
      <c r="C2379">
        <v>13</v>
      </c>
      <c r="D2379" s="159">
        <f>'COG-M'!P2231</f>
        <v>0</v>
      </c>
    </row>
    <row r="2380" spans="1:4">
      <c r="C2380">
        <v>14</v>
      </c>
      <c r="D2380" s="159">
        <f>'COG-M'!P2232</f>
        <v>0</v>
      </c>
    </row>
    <row r="2381" spans="1:4">
      <c r="C2381">
        <v>15</v>
      </c>
      <c r="D2381" s="159">
        <f>'COG-M'!P2233</f>
        <v>0</v>
      </c>
    </row>
    <row r="2382" spans="1:4">
      <c r="C2382">
        <v>16</v>
      </c>
      <c r="D2382" s="159">
        <f>'COG-M'!P2234</f>
        <v>0</v>
      </c>
    </row>
    <row r="2383" spans="1:4">
      <c r="C2383">
        <v>17</v>
      </c>
      <c r="D2383" s="159">
        <f>'COG-M'!P2235</f>
        <v>0</v>
      </c>
    </row>
    <row r="2384" spans="1:4">
      <c r="C2384">
        <v>25</v>
      </c>
      <c r="D2384" s="159">
        <f>'COG-M'!P2236</f>
        <v>0</v>
      </c>
    </row>
    <row r="2385" spans="1:4">
      <c r="C2385">
        <v>26</v>
      </c>
      <c r="D2385" s="159">
        <f>'COG-M'!P2237</f>
        <v>0</v>
      </c>
    </row>
    <row r="2386" spans="1:4">
      <c r="C2386">
        <v>27</v>
      </c>
      <c r="D2386" s="159">
        <f>'COG-M'!P2238</f>
        <v>0</v>
      </c>
    </row>
    <row r="2387" spans="1:4">
      <c r="A2387">
        <v>582</v>
      </c>
      <c r="B2387" t="s">
        <v>330</v>
      </c>
      <c r="C2387">
        <v>11</v>
      </c>
      <c r="D2387" s="159">
        <f>'COG-M'!P2239</f>
        <v>0</v>
      </c>
    </row>
    <row r="2388" spans="1:4">
      <c r="C2388">
        <v>12</v>
      </c>
      <c r="D2388" s="159">
        <f>'COG-M'!P2240</f>
        <v>0</v>
      </c>
    </row>
    <row r="2389" spans="1:4">
      <c r="C2389">
        <v>13</v>
      </c>
      <c r="D2389" s="159">
        <f>'COG-M'!P2241</f>
        <v>0</v>
      </c>
    </row>
    <row r="2390" spans="1:4">
      <c r="C2390">
        <v>14</v>
      </c>
      <c r="D2390" s="159">
        <f>'COG-M'!P2242</f>
        <v>0</v>
      </c>
    </row>
    <row r="2391" spans="1:4">
      <c r="C2391">
        <v>15</v>
      </c>
      <c r="D2391" s="159">
        <f>'COG-M'!P2243</f>
        <v>0</v>
      </c>
    </row>
    <row r="2392" spans="1:4">
      <c r="C2392">
        <v>16</v>
      </c>
      <c r="D2392" s="159">
        <f>'COG-M'!P2244</f>
        <v>0</v>
      </c>
    </row>
    <row r="2393" spans="1:4">
      <c r="C2393">
        <v>17</v>
      </c>
      <c r="D2393" s="159">
        <f>'COG-M'!P2245</f>
        <v>0</v>
      </c>
    </row>
    <row r="2394" spans="1:4">
      <c r="C2394">
        <v>25</v>
      </c>
      <c r="D2394" s="159">
        <f>'COG-M'!P2246</f>
        <v>0</v>
      </c>
    </row>
    <row r="2395" spans="1:4">
      <c r="C2395">
        <v>26</v>
      </c>
      <c r="D2395" s="159">
        <f>'COG-M'!P2247</f>
        <v>0</v>
      </c>
    </row>
    <row r="2396" spans="1:4">
      <c r="C2396">
        <v>27</v>
      </c>
      <c r="D2396" s="159">
        <f>'COG-M'!P2248</f>
        <v>0</v>
      </c>
    </row>
    <row r="2397" spans="1:4">
      <c r="A2397">
        <v>583</v>
      </c>
      <c r="B2397" t="s">
        <v>331</v>
      </c>
      <c r="C2397">
        <v>11</v>
      </c>
      <c r="D2397" s="159">
        <f>'COG-M'!P2249</f>
        <v>0</v>
      </c>
    </row>
    <row r="2398" spans="1:4">
      <c r="C2398">
        <v>12</v>
      </c>
      <c r="D2398" s="159">
        <f>'COG-M'!P2250</f>
        <v>0</v>
      </c>
    </row>
    <row r="2399" spans="1:4">
      <c r="C2399">
        <v>13</v>
      </c>
      <c r="D2399" s="159">
        <f>'COG-M'!P2251</f>
        <v>0</v>
      </c>
    </row>
    <row r="2400" spans="1:4">
      <c r="C2400">
        <v>14</v>
      </c>
      <c r="D2400" s="159">
        <f>'COG-M'!P2252</f>
        <v>0</v>
      </c>
    </row>
    <row r="2401" spans="1:4">
      <c r="C2401">
        <v>15</v>
      </c>
      <c r="D2401" s="159">
        <f>'COG-M'!P2253</f>
        <v>0</v>
      </c>
    </row>
    <row r="2402" spans="1:4">
      <c r="C2402">
        <v>16</v>
      </c>
      <c r="D2402" s="159">
        <f>'COG-M'!P2254</f>
        <v>0</v>
      </c>
    </row>
    <row r="2403" spans="1:4">
      <c r="C2403">
        <v>17</v>
      </c>
      <c r="D2403" s="159">
        <f>'COG-M'!P2255</f>
        <v>0</v>
      </c>
    </row>
    <row r="2404" spans="1:4">
      <c r="C2404">
        <v>25</v>
      </c>
      <c r="D2404" s="159">
        <f>'COG-M'!P2256</f>
        <v>0</v>
      </c>
    </row>
    <row r="2405" spans="1:4">
      <c r="C2405">
        <v>26</v>
      </c>
      <c r="D2405" s="159">
        <f>'COG-M'!P2257</f>
        <v>0</v>
      </c>
    </row>
    <row r="2406" spans="1:4">
      <c r="C2406">
        <v>27</v>
      </c>
      <c r="D2406" s="159">
        <f>'COG-M'!P2258</f>
        <v>0</v>
      </c>
    </row>
    <row r="2407" spans="1:4">
      <c r="A2407">
        <v>589</v>
      </c>
      <c r="B2407" t="s">
        <v>332</v>
      </c>
      <c r="C2407">
        <v>11</v>
      </c>
      <c r="D2407" s="159">
        <f>'COG-M'!P2259</f>
        <v>0</v>
      </c>
    </row>
    <row r="2408" spans="1:4">
      <c r="C2408">
        <v>12</v>
      </c>
      <c r="D2408" s="159">
        <f>'COG-M'!P2260</f>
        <v>0</v>
      </c>
    </row>
    <row r="2409" spans="1:4">
      <c r="C2409">
        <v>13</v>
      </c>
      <c r="D2409" s="159">
        <f>'COG-M'!P2261</f>
        <v>0</v>
      </c>
    </row>
    <row r="2410" spans="1:4">
      <c r="C2410">
        <v>14</v>
      </c>
      <c r="D2410" s="159">
        <f>'COG-M'!P2262</f>
        <v>0</v>
      </c>
    </row>
    <row r="2411" spans="1:4">
      <c r="C2411">
        <v>15</v>
      </c>
      <c r="D2411" s="159">
        <f>'COG-M'!P2263</f>
        <v>0</v>
      </c>
    </row>
    <row r="2412" spans="1:4">
      <c r="C2412">
        <v>16</v>
      </c>
      <c r="D2412" s="159">
        <f>'COG-M'!P2264</f>
        <v>0</v>
      </c>
    </row>
    <row r="2413" spans="1:4">
      <c r="C2413">
        <v>17</v>
      </c>
      <c r="D2413" s="159">
        <f>'COG-M'!P2265</f>
        <v>0</v>
      </c>
    </row>
    <row r="2414" spans="1:4">
      <c r="C2414">
        <v>25</v>
      </c>
      <c r="D2414" s="159">
        <f>'COG-M'!P2266</f>
        <v>0</v>
      </c>
    </row>
    <row r="2415" spans="1:4">
      <c r="C2415">
        <v>26</v>
      </c>
      <c r="D2415" s="159">
        <f>'COG-M'!P2267</f>
        <v>0</v>
      </c>
    </row>
    <row r="2416" spans="1:4">
      <c r="C2416">
        <v>27</v>
      </c>
      <c r="D2416" s="159">
        <f>'COG-M'!P2268</f>
        <v>0</v>
      </c>
    </row>
    <row r="2417" spans="1:4">
      <c r="A2417">
        <v>5900</v>
      </c>
      <c r="B2417" t="s">
        <v>333</v>
      </c>
      <c r="D2417" s="159">
        <f>'COG-M'!P2269</f>
        <v>0</v>
      </c>
    </row>
    <row r="2418" spans="1:4">
      <c r="A2418">
        <v>591</v>
      </c>
      <c r="B2418" t="s">
        <v>334</v>
      </c>
      <c r="C2418">
        <v>11</v>
      </c>
      <c r="D2418" s="159">
        <f>'COG-M'!P2270</f>
        <v>0</v>
      </c>
    </row>
    <row r="2419" spans="1:4">
      <c r="C2419">
        <v>12</v>
      </c>
      <c r="D2419" s="159">
        <f>'COG-M'!P2271</f>
        <v>0</v>
      </c>
    </row>
    <row r="2420" spans="1:4">
      <c r="C2420">
        <v>13</v>
      </c>
      <c r="D2420" s="159">
        <f>'COG-M'!P2272</f>
        <v>0</v>
      </c>
    </row>
    <row r="2421" spans="1:4">
      <c r="C2421">
        <v>14</v>
      </c>
      <c r="D2421" s="159">
        <f>'COG-M'!P2273</f>
        <v>0</v>
      </c>
    </row>
    <row r="2422" spans="1:4">
      <c r="C2422">
        <v>15</v>
      </c>
      <c r="D2422" s="159">
        <f>'COG-M'!P2274</f>
        <v>0</v>
      </c>
    </row>
    <row r="2423" spans="1:4">
      <c r="C2423">
        <v>16</v>
      </c>
      <c r="D2423" s="159">
        <f>'COG-M'!P2275</f>
        <v>0</v>
      </c>
    </row>
    <row r="2424" spans="1:4">
      <c r="C2424">
        <v>17</v>
      </c>
      <c r="D2424" s="159">
        <f>'COG-M'!P2276</f>
        <v>0</v>
      </c>
    </row>
    <row r="2425" spans="1:4">
      <c r="C2425">
        <v>25</v>
      </c>
      <c r="D2425" s="159">
        <f>'COG-M'!P2277</f>
        <v>0</v>
      </c>
    </row>
    <row r="2426" spans="1:4">
      <c r="C2426">
        <v>26</v>
      </c>
      <c r="D2426" s="159">
        <f>'COG-M'!P2278</f>
        <v>0</v>
      </c>
    </row>
    <row r="2427" spans="1:4">
      <c r="C2427">
        <v>27</v>
      </c>
      <c r="D2427" s="159">
        <f>'COG-M'!P2279</f>
        <v>0</v>
      </c>
    </row>
    <row r="2428" spans="1:4">
      <c r="A2428">
        <v>592</v>
      </c>
      <c r="B2428" t="s">
        <v>335</v>
      </c>
      <c r="C2428">
        <v>11</v>
      </c>
      <c r="D2428" s="159">
        <f>'COG-M'!P2280</f>
        <v>0</v>
      </c>
    </row>
    <row r="2429" spans="1:4">
      <c r="C2429">
        <v>12</v>
      </c>
      <c r="D2429" s="159">
        <f>'COG-M'!P2281</f>
        <v>0</v>
      </c>
    </row>
    <row r="2430" spans="1:4">
      <c r="C2430">
        <v>13</v>
      </c>
      <c r="D2430" s="159">
        <f>'COG-M'!P2282</f>
        <v>0</v>
      </c>
    </row>
    <row r="2431" spans="1:4">
      <c r="C2431">
        <v>14</v>
      </c>
      <c r="D2431" s="159">
        <f>'COG-M'!P2283</f>
        <v>0</v>
      </c>
    </row>
    <row r="2432" spans="1:4">
      <c r="C2432">
        <v>15</v>
      </c>
      <c r="D2432" s="159">
        <f>'COG-M'!P2284</f>
        <v>0</v>
      </c>
    </row>
    <row r="2433" spans="1:4">
      <c r="C2433">
        <v>16</v>
      </c>
      <c r="D2433" s="159">
        <f>'COG-M'!P2285</f>
        <v>0</v>
      </c>
    </row>
    <row r="2434" spans="1:4">
      <c r="C2434">
        <v>17</v>
      </c>
      <c r="D2434" s="159">
        <f>'COG-M'!P2286</f>
        <v>0</v>
      </c>
    </row>
    <row r="2435" spans="1:4">
      <c r="C2435">
        <v>25</v>
      </c>
      <c r="D2435" s="159">
        <f>'COG-M'!P2287</f>
        <v>0</v>
      </c>
    </row>
    <row r="2436" spans="1:4">
      <c r="C2436">
        <v>26</v>
      </c>
      <c r="D2436" s="159">
        <f>'COG-M'!P2288</f>
        <v>0</v>
      </c>
    </row>
    <row r="2437" spans="1:4">
      <c r="C2437">
        <v>27</v>
      </c>
      <c r="D2437" s="159">
        <f>'COG-M'!P2289</f>
        <v>0</v>
      </c>
    </row>
    <row r="2438" spans="1:4">
      <c r="A2438">
        <v>593</v>
      </c>
      <c r="B2438" t="s">
        <v>336</v>
      </c>
      <c r="C2438">
        <v>11</v>
      </c>
      <c r="D2438" s="159">
        <f>'COG-M'!P2290</f>
        <v>0</v>
      </c>
    </row>
    <row r="2439" spans="1:4">
      <c r="C2439">
        <v>12</v>
      </c>
      <c r="D2439" s="159">
        <f>'COG-M'!P2291</f>
        <v>0</v>
      </c>
    </row>
    <row r="2440" spans="1:4">
      <c r="C2440">
        <v>13</v>
      </c>
      <c r="D2440" s="159">
        <f>'COG-M'!P2292</f>
        <v>0</v>
      </c>
    </row>
    <row r="2441" spans="1:4">
      <c r="C2441">
        <v>14</v>
      </c>
      <c r="D2441" s="159">
        <f>'COG-M'!P2293</f>
        <v>0</v>
      </c>
    </row>
    <row r="2442" spans="1:4">
      <c r="C2442">
        <v>15</v>
      </c>
      <c r="D2442" s="159">
        <f>'COG-M'!P2294</f>
        <v>0</v>
      </c>
    </row>
    <row r="2443" spans="1:4">
      <c r="C2443">
        <v>16</v>
      </c>
      <c r="D2443" s="159">
        <f>'COG-M'!P2295</f>
        <v>0</v>
      </c>
    </row>
    <row r="2444" spans="1:4">
      <c r="C2444">
        <v>17</v>
      </c>
      <c r="D2444" s="159">
        <f>'COG-M'!P2296</f>
        <v>0</v>
      </c>
    </row>
    <row r="2445" spans="1:4">
      <c r="C2445">
        <v>25</v>
      </c>
      <c r="D2445" s="159">
        <f>'COG-M'!P2297</f>
        <v>0</v>
      </c>
    </row>
    <row r="2446" spans="1:4">
      <c r="C2446">
        <v>26</v>
      </c>
      <c r="D2446" s="159">
        <f>'COG-M'!P2298</f>
        <v>0</v>
      </c>
    </row>
    <row r="2447" spans="1:4">
      <c r="C2447">
        <v>27</v>
      </c>
      <c r="D2447" s="159">
        <f>'COG-M'!P2299</f>
        <v>0</v>
      </c>
    </row>
    <row r="2448" spans="1:4">
      <c r="A2448">
        <v>594</v>
      </c>
      <c r="B2448" t="s">
        <v>337</v>
      </c>
      <c r="C2448">
        <v>11</v>
      </c>
      <c r="D2448" s="159">
        <f>'COG-M'!P2300</f>
        <v>0</v>
      </c>
    </row>
    <row r="2449" spans="1:4">
      <c r="C2449">
        <v>12</v>
      </c>
      <c r="D2449" s="159">
        <f>'COG-M'!P2301</f>
        <v>0</v>
      </c>
    </row>
    <row r="2450" spans="1:4">
      <c r="C2450">
        <v>13</v>
      </c>
      <c r="D2450" s="159">
        <f>'COG-M'!P2302</f>
        <v>0</v>
      </c>
    </row>
    <row r="2451" spans="1:4">
      <c r="C2451">
        <v>14</v>
      </c>
      <c r="D2451" s="159">
        <f>'COG-M'!P2303</f>
        <v>0</v>
      </c>
    </row>
    <row r="2452" spans="1:4">
      <c r="C2452">
        <v>15</v>
      </c>
      <c r="D2452" s="159">
        <f>'COG-M'!P2304</f>
        <v>0</v>
      </c>
    </row>
    <row r="2453" spans="1:4">
      <c r="C2453">
        <v>16</v>
      </c>
      <c r="D2453" s="159">
        <f>'COG-M'!P2305</f>
        <v>0</v>
      </c>
    </row>
    <row r="2454" spans="1:4">
      <c r="C2454">
        <v>17</v>
      </c>
      <c r="D2454" s="159">
        <f>'COG-M'!P2306</f>
        <v>0</v>
      </c>
    </row>
    <row r="2455" spans="1:4">
      <c r="C2455">
        <v>25</v>
      </c>
      <c r="D2455" s="159">
        <f>'COG-M'!P2307</f>
        <v>0</v>
      </c>
    </row>
    <row r="2456" spans="1:4">
      <c r="C2456">
        <v>26</v>
      </c>
      <c r="D2456" s="159">
        <f>'COG-M'!P2308</f>
        <v>0</v>
      </c>
    </row>
    <row r="2457" spans="1:4">
      <c r="C2457">
        <v>27</v>
      </c>
      <c r="D2457" s="159">
        <f>'COG-M'!P2309</f>
        <v>0</v>
      </c>
    </row>
    <row r="2458" spans="1:4">
      <c r="A2458">
        <v>595</v>
      </c>
      <c r="B2458" t="s">
        <v>338</v>
      </c>
      <c r="C2458">
        <v>11</v>
      </c>
      <c r="D2458" s="159">
        <f>'COG-M'!P2310</f>
        <v>0</v>
      </c>
    </row>
    <row r="2459" spans="1:4">
      <c r="C2459">
        <v>12</v>
      </c>
      <c r="D2459" s="159">
        <f>'COG-M'!P2311</f>
        <v>0</v>
      </c>
    </row>
    <row r="2460" spans="1:4">
      <c r="C2460">
        <v>13</v>
      </c>
      <c r="D2460" s="159">
        <f>'COG-M'!P2312</f>
        <v>0</v>
      </c>
    </row>
    <row r="2461" spans="1:4">
      <c r="C2461">
        <v>14</v>
      </c>
      <c r="D2461" s="159">
        <f>'COG-M'!P2313</f>
        <v>0</v>
      </c>
    </row>
    <row r="2462" spans="1:4">
      <c r="C2462">
        <v>15</v>
      </c>
      <c r="D2462" s="159">
        <f>'COG-M'!P2314</f>
        <v>0</v>
      </c>
    </row>
    <row r="2463" spans="1:4">
      <c r="C2463">
        <v>16</v>
      </c>
      <c r="D2463" s="159">
        <f>'COG-M'!P2315</f>
        <v>0</v>
      </c>
    </row>
    <row r="2464" spans="1:4">
      <c r="C2464">
        <v>17</v>
      </c>
      <c r="D2464" s="159">
        <f>'COG-M'!P2316</f>
        <v>0</v>
      </c>
    </row>
    <row r="2465" spans="1:4">
      <c r="C2465">
        <v>25</v>
      </c>
      <c r="D2465" s="159">
        <f>'COG-M'!P2317</f>
        <v>0</v>
      </c>
    </row>
    <row r="2466" spans="1:4">
      <c r="C2466">
        <v>26</v>
      </c>
      <c r="D2466" s="159">
        <f>'COG-M'!P2318</f>
        <v>0</v>
      </c>
    </row>
    <row r="2467" spans="1:4">
      <c r="C2467">
        <v>27</v>
      </c>
      <c r="D2467" s="159">
        <f>'COG-M'!P2319</f>
        <v>0</v>
      </c>
    </row>
    <row r="2468" spans="1:4">
      <c r="A2468">
        <v>596</v>
      </c>
      <c r="B2468" t="s">
        <v>339</v>
      </c>
      <c r="C2468">
        <v>11</v>
      </c>
      <c r="D2468" s="159">
        <f>'COG-M'!P2320</f>
        <v>0</v>
      </c>
    </row>
    <row r="2469" spans="1:4">
      <c r="C2469">
        <v>12</v>
      </c>
      <c r="D2469" s="159">
        <f>'COG-M'!P2321</f>
        <v>0</v>
      </c>
    </row>
    <row r="2470" spans="1:4">
      <c r="C2470">
        <v>13</v>
      </c>
      <c r="D2470" s="159">
        <f>'COG-M'!P2322</f>
        <v>0</v>
      </c>
    </row>
    <row r="2471" spans="1:4">
      <c r="C2471">
        <v>14</v>
      </c>
      <c r="D2471" s="159">
        <f>'COG-M'!P2323</f>
        <v>0</v>
      </c>
    </row>
    <row r="2472" spans="1:4">
      <c r="C2472">
        <v>15</v>
      </c>
      <c r="D2472" s="159">
        <f>'COG-M'!P2324</f>
        <v>0</v>
      </c>
    </row>
    <row r="2473" spans="1:4">
      <c r="C2473">
        <v>16</v>
      </c>
      <c r="D2473" s="159">
        <f>'COG-M'!P2325</f>
        <v>0</v>
      </c>
    </row>
    <row r="2474" spans="1:4">
      <c r="C2474">
        <v>17</v>
      </c>
      <c r="D2474" s="159">
        <f>'COG-M'!P2326</f>
        <v>0</v>
      </c>
    </row>
    <row r="2475" spans="1:4">
      <c r="C2475">
        <v>25</v>
      </c>
      <c r="D2475" s="159">
        <f>'COG-M'!P2327</f>
        <v>0</v>
      </c>
    </row>
    <row r="2476" spans="1:4">
      <c r="C2476">
        <v>26</v>
      </c>
      <c r="D2476" s="159">
        <f>'COG-M'!P2328</f>
        <v>0</v>
      </c>
    </row>
    <row r="2477" spans="1:4">
      <c r="C2477">
        <v>27</v>
      </c>
      <c r="D2477" s="159">
        <f>'COG-M'!P2329</f>
        <v>0</v>
      </c>
    </row>
    <row r="2478" spans="1:4">
      <c r="A2478">
        <v>597</v>
      </c>
      <c r="B2478" t="s">
        <v>340</v>
      </c>
      <c r="C2478">
        <v>11</v>
      </c>
      <c r="D2478" s="159">
        <f>'COG-M'!P2330</f>
        <v>0</v>
      </c>
    </row>
    <row r="2479" spans="1:4">
      <c r="C2479">
        <v>12</v>
      </c>
      <c r="D2479" s="159">
        <f>'COG-M'!P2331</f>
        <v>0</v>
      </c>
    </row>
    <row r="2480" spans="1:4">
      <c r="C2480">
        <v>13</v>
      </c>
      <c r="D2480" s="159">
        <f>'COG-M'!P2332</f>
        <v>0</v>
      </c>
    </row>
    <row r="2481" spans="1:4">
      <c r="C2481">
        <v>14</v>
      </c>
      <c r="D2481" s="159">
        <f>'COG-M'!P2333</f>
        <v>0</v>
      </c>
    </row>
    <row r="2482" spans="1:4">
      <c r="C2482">
        <v>15</v>
      </c>
      <c r="D2482" s="159">
        <f>'COG-M'!P2334</f>
        <v>0</v>
      </c>
    </row>
    <row r="2483" spans="1:4">
      <c r="C2483">
        <v>16</v>
      </c>
      <c r="D2483" s="159">
        <f>'COG-M'!P2335</f>
        <v>0</v>
      </c>
    </row>
    <row r="2484" spans="1:4">
      <c r="C2484">
        <v>17</v>
      </c>
      <c r="D2484" s="159">
        <f>'COG-M'!P2336</f>
        <v>0</v>
      </c>
    </row>
    <row r="2485" spans="1:4">
      <c r="C2485">
        <v>25</v>
      </c>
      <c r="D2485" s="159">
        <f>'COG-M'!P2337</f>
        <v>0</v>
      </c>
    </row>
    <row r="2486" spans="1:4">
      <c r="C2486">
        <v>26</v>
      </c>
      <c r="D2486" s="159">
        <f>'COG-M'!P2338</f>
        <v>0</v>
      </c>
    </row>
    <row r="2487" spans="1:4">
      <c r="C2487">
        <v>27</v>
      </c>
      <c r="D2487" s="159">
        <f>'COG-M'!P2339</f>
        <v>0</v>
      </c>
    </row>
    <row r="2488" spans="1:4">
      <c r="A2488">
        <v>598</v>
      </c>
      <c r="B2488" t="s">
        <v>341</v>
      </c>
      <c r="C2488">
        <v>11</v>
      </c>
      <c r="D2488" s="159">
        <f>'COG-M'!P2340</f>
        <v>0</v>
      </c>
    </row>
    <row r="2489" spans="1:4">
      <c r="C2489">
        <v>12</v>
      </c>
      <c r="D2489" s="159">
        <f>'COG-M'!P2341</f>
        <v>0</v>
      </c>
    </row>
    <row r="2490" spans="1:4">
      <c r="C2490">
        <v>13</v>
      </c>
      <c r="D2490" s="159">
        <f>'COG-M'!P2342</f>
        <v>0</v>
      </c>
    </row>
    <row r="2491" spans="1:4">
      <c r="C2491">
        <v>14</v>
      </c>
      <c r="D2491" s="159">
        <f>'COG-M'!P2343</f>
        <v>0</v>
      </c>
    </row>
    <row r="2492" spans="1:4">
      <c r="C2492">
        <v>15</v>
      </c>
      <c r="D2492" s="159">
        <f>'COG-M'!P2344</f>
        <v>0</v>
      </c>
    </row>
    <row r="2493" spans="1:4">
      <c r="C2493">
        <v>16</v>
      </c>
      <c r="D2493" s="159">
        <f>'COG-M'!P2345</f>
        <v>0</v>
      </c>
    </row>
    <row r="2494" spans="1:4">
      <c r="C2494">
        <v>17</v>
      </c>
      <c r="D2494" s="159">
        <f>'COG-M'!P2346</f>
        <v>0</v>
      </c>
    </row>
    <row r="2495" spans="1:4">
      <c r="C2495">
        <v>25</v>
      </c>
      <c r="D2495" s="159">
        <f>'COG-M'!P2347</f>
        <v>0</v>
      </c>
    </row>
    <row r="2496" spans="1:4">
      <c r="C2496">
        <v>26</v>
      </c>
      <c r="D2496" s="159">
        <f>'COG-M'!P2348</f>
        <v>0</v>
      </c>
    </row>
    <row r="2497" spans="1:4">
      <c r="C2497">
        <v>27</v>
      </c>
      <c r="D2497" s="159">
        <f>'COG-M'!P2349</f>
        <v>0</v>
      </c>
    </row>
    <row r="2498" spans="1:4">
      <c r="A2498">
        <v>599</v>
      </c>
      <c r="B2498" t="s">
        <v>342</v>
      </c>
      <c r="C2498">
        <v>11</v>
      </c>
      <c r="D2498" s="159">
        <f>'COG-M'!P2350</f>
        <v>0</v>
      </c>
    </row>
    <row r="2499" spans="1:4">
      <c r="C2499">
        <v>12</v>
      </c>
      <c r="D2499" s="159">
        <f>'COG-M'!P2351</f>
        <v>0</v>
      </c>
    </row>
    <row r="2500" spans="1:4">
      <c r="C2500">
        <v>13</v>
      </c>
      <c r="D2500" s="159">
        <f>'COG-M'!P2352</f>
        <v>0</v>
      </c>
    </row>
    <row r="2501" spans="1:4">
      <c r="C2501">
        <v>14</v>
      </c>
      <c r="D2501" s="159">
        <f>'COG-M'!P2353</f>
        <v>0</v>
      </c>
    </row>
    <row r="2502" spans="1:4">
      <c r="C2502">
        <v>15</v>
      </c>
      <c r="D2502" s="159">
        <f>'COG-M'!P2354</f>
        <v>0</v>
      </c>
    </row>
    <row r="2503" spans="1:4">
      <c r="C2503">
        <v>16</v>
      </c>
      <c r="D2503" s="159">
        <f>'COG-M'!P2355</f>
        <v>0</v>
      </c>
    </row>
    <row r="2504" spans="1:4">
      <c r="C2504">
        <v>17</v>
      </c>
      <c r="D2504" s="159">
        <f>'COG-M'!P2356</f>
        <v>0</v>
      </c>
    </row>
    <row r="2505" spans="1:4">
      <c r="C2505">
        <v>25</v>
      </c>
      <c r="D2505" s="159">
        <f>'COG-M'!P2357</f>
        <v>0</v>
      </c>
    </row>
    <row r="2506" spans="1:4">
      <c r="C2506">
        <v>26</v>
      </c>
      <c r="D2506" s="159">
        <f>'COG-M'!P2358</f>
        <v>0</v>
      </c>
    </row>
    <row r="2507" spans="1:4">
      <c r="C2507">
        <v>27</v>
      </c>
      <c r="D2507" s="159">
        <f>'COG-M'!P2359</f>
        <v>0</v>
      </c>
    </row>
    <row r="2508" spans="1:4">
      <c r="A2508">
        <v>6000</v>
      </c>
      <c r="B2508" t="s">
        <v>343</v>
      </c>
      <c r="D2508" s="159">
        <f>'COG-M'!P2360</f>
        <v>29597780</v>
      </c>
    </row>
    <row r="2509" spans="1:4">
      <c r="A2509">
        <v>6100</v>
      </c>
      <c r="B2509" t="s">
        <v>344</v>
      </c>
      <c r="D2509" s="159">
        <f>'COG-M'!P2361</f>
        <v>29597780</v>
      </c>
    </row>
    <row r="2510" spans="1:4">
      <c r="A2510">
        <v>611</v>
      </c>
      <c r="B2510" t="s">
        <v>345</v>
      </c>
      <c r="C2510">
        <v>11</v>
      </c>
      <c r="D2510" s="159">
        <f>'COG-M'!P2362</f>
        <v>0</v>
      </c>
    </row>
    <row r="2511" spans="1:4">
      <c r="C2511">
        <v>12</v>
      </c>
      <c r="D2511" s="159">
        <f>'COG-M'!P2363</f>
        <v>0</v>
      </c>
    </row>
    <row r="2512" spans="1:4">
      <c r="C2512">
        <v>13</v>
      </c>
      <c r="D2512" s="159">
        <f>'COG-M'!P2364</f>
        <v>0</v>
      </c>
    </row>
    <row r="2513" spans="1:4">
      <c r="C2513">
        <v>14</v>
      </c>
      <c r="D2513" s="159">
        <f>'COG-M'!P2365</f>
        <v>0</v>
      </c>
    </row>
    <row r="2514" spans="1:4">
      <c r="C2514">
        <v>15</v>
      </c>
      <c r="D2514" s="159">
        <f>'COG-M'!P2366</f>
        <v>0</v>
      </c>
    </row>
    <row r="2515" spans="1:4">
      <c r="C2515">
        <v>16</v>
      </c>
      <c r="D2515" s="159">
        <f>'COG-M'!P2367</f>
        <v>0</v>
      </c>
    </row>
    <row r="2516" spans="1:4">
      <c r="C2516">
        <v>17</v>
      </c>
      <c r="D2516" s="159">
        <f>'COG-M'!P2368</f>
        <v>0</v>
      </c>
    </row>
    <row r="2517" spans="1:4">
      <c r="C2517">
        <v>25</v>
      </c>
      <c r="D2517" s="159">
        <f>'COG-M'!P2369</f>
        <v>0</v>
      </c>
    </row>
    <row r="2518" spans="1:4">
      <c r="C2518">
        <v>26</v>
      </c>
      <c r="D2518" s="159">
        <f>'COG-M'!P2370</f>
        <v>0</v>
      </c>
    </row>
    <row r="2519" spans="1:4">
      <c r="C2519">
        <v>27</v>
      </c>
      <c r="D2519" s="159">
        <f>'COG-M'!P2371</f>
        <v>0</v>
      </c>
    </row>
    <row r="2520" spans="1:4">
      <c r="A2520">
        <v>612</v>
      </c>
      <c r="B2520" t="s">
        <v>346</v>
      </c>
      <c r="C2520">
        <v>11</v>
      </c>
      <c r="D2520" s="159">
        <f>'COG-M'!P2372</f>
        <v>0</v>
      </c>
    </row>
    <row r="2521" spans="1:4">
      <c r="C2521">
        <v>12</v>
      </c>
      <c r="D2521" s="159">
        <f>'COG-M'!P2373</f>
        <v>0</v>
      </c>
    </row>
    <row r="2522" spans="1:4">
      <c r="C2522">
        <v>13</v>
      </c>
      <c r="D2522" s="159">
        <f>'COG-M'!P2374</f>
        <v>0</v>
      </c>
    </row>
    <row r="2523" spans="1:4">
      <c r="C2523">
        <v>14</v>
      </c>
      <c r="D2523" s="159">
        <f>'COG-M'!P2375</f>
        <v>0</v>
      </c>
    </row>
    <row r="2524" spans="1:4">
      <c r="C2524">
        <v>15</v>
      </c>
      <c r="D2524" s="159">
        <f>'COG-M'!P2376</f>
        <v>0</v>
      </c>
    </row>
    <row r="2525" spans="1:4">
      <c r="C2525">
        <v>16</v>
      </c>
      <c r="D2525" s="159">
        <f>'COG-M'!P2377</f>
        <v>0</v>
      </c>
    </row>
    <row r="2526" spans="1:4">
      <c r="C2526">
        <v>17</v>
      </c>
      <c r="D2526" s="159">
        <f>'COG-M'!P2378</f>
        <v>0</v>
      </c>
    </row>
    <row r="2527" spans="1:4">
      <c r="C2527">
        <v>25</v>
      </c>
      <c r="D2527" s="159">
        <f>'COG-M'!P2379</f>
        <v>0</v>
      </c>
    </row>
    <row r="2528" spans="1:4">
      <c r="C2528">
        <v>26</v>
      </c>
      <c r="D2528" s="159">
        <f>'COG-M'!P2380</f>
        <v>0</v>
      </c>
    </row>
    <row r="2529" spans="1:4">
      <c r="C2529">
        <v>27</v>
      </c>
      <c r="D2529" s="159">
        <f>'COG-M'!P2381</f>
        <v>0</v>
      </c>
    </row>
    <row r="2530" spans="1:4">
      <c r="A2530">
        <v>613</v>
      </c>
      <c r="B2530" t="s">
        <v>347</v>
      </c>
      <c r="C2530">
        <v>11</v>
      </c>
      <c r="D2530" s="159">
        <f>'COG-M'!P2382</f>
        <v>0</v>
      </c>
    </row>
    <row r="2531" spans="1:4">
      <c r="C2531">
        <v>12</v>
      </c>
      <c r="D2531" s="159">
        <f>'COG-M'!P2383</f>
        <v>0</v>
      </c>
    </row>
    <row r="2532" spans="1:4">
      <c r="C2532">
        <v>13</v>
      </c>
      <c r="D2532" s="159">
        <f>'COG-M'!P2384</f>
        <v>0</v>
      </c>
    </row>
    <row r="2533" spans="1:4">
      <c r="C2533">
        <v>14</v>
      </c>
      <c r="D2533" s="159">
        <f>'COG-M'!P2385</f>
        <v>0</v>
      </c>
    </row>
    <row r="2534" spans="1:4">
      <c r="C2534">
        <v>15</v>
      </c>
      <c r="D2534" s="159">
        <f>'COG-M'!P2386</f>
        <v>0</v>
      </c>
    </row>
    <row r="2535" spans="1:4">
      <c r="C2535">
        <v>16</v>
      </c>
      <c r="D2535" s="159">
        <f>'COG-M'!P2387</f>
        <v>0</v>
      </c>
    </row>
    <row r="2536" spans="1:4">
      <c r="C2536">
        <v>17</v>
      </c>
      <c r="D2536" s="159">
        <f>'COG-M'!P2388</f>
        <v>0</v>
      </c>
    </row>
    <row r="2537" spans="1:4">
      <c r="C2537">
        <v>25</v>
      </c>
      <c r="D2537" s="159">
        <f>'COG-M'!P2389</f>
        <v>0</v>
      </c>
    </row>
    <row r="2538" spans="1:4">
      <c r="C2538">
        <v>26</v>
      </c>
      <c r="D2538" s="159">
        <f>'COG-M'!P2390</f>
        <v>0</v>
      </c>
    </row>
    <row r="2539" spans="1:4">
      <c r="C2539">
        <v>27</v>
      </c>
      <c r="D2539" s="159">
        <f>'COG-M'!P2391</f>
        <v>0</v>
      </c>
    </row>
    <row r="2540" spans="1:4">
      <c r="A2540">
        <v>614</v>
      </c>
      <c r="B2540" t="s">
        <v>348</v>
      </c>
      <c r="C2540">
        <v>11</v>
      </c>
      <c r="D2540" s="159">
        <f>'COG-M'!P2392</f>
        <v>0</v>
      </c>
    </row>
    <row r="2541" spans="1:4">
      <c r="C2541">
        <v>12</v>
      </c>
      <c r="D2541" s="159">
        <f>'COG-M'!P2393</f>
        <v>0</v>
      </c>
    </row>
    <row r="2542" spans="1:4">
      <c r="C2542">
        <v>13</v>
      </c>
      <c r="D2542" s="159">
        <f>'COG-M'!P2394</f>
        <v>0</v>
      </c>
    </row>
    <row r="2543" spans="1:4">
      <c r="C2543">
        <v>14</v>
      </c>
      <c r="D2543" s="159">
        <f>'COG-M'!P2395</f>
        <v>0</v>
      </c>
    </row>
    <row r="2544" spans="1:4">
      <c r="C2544">
        <v>15</v>
      </c>
      <c r="D2544" s="159">
        <f>'COG-M'!P2396</f>
        <v>0</v>
      </c>
    </row>
    <row r="2545" spans="1:4">
      <c r="C2545">
        <v>16</v>
      </c>
      <c r="D2545" s="159">
        <f>'COG-M'!P2397</f>
        <v>0</v>
      </c>
    </row>
    <row r="2546" spans="1:4">
      <c r="C2546">
        <v>17</v>
      </c>
      <c r="D2546" s="159">
        <f>'COG-M'!P2398</f>
        <v>0</v>
      </c>
    </row>
    <row r="2547" spans="1:4">
      <c r="C2547">
        <v>25</v>
      </c>
      <c r="D2547" s="159">
        <f>'COG-M'!P2399</f>
        <v>24371830</v>
      </c>
    </row>
    <row r="2548" spans="1:4">
      <c r="C2548">
        <v>26</v>
      </c>
      <c r="D2548" s="159">
        <f>'COG-M'!P2400</f>
        <v>5225950</v>
      </c>
    </row>
    <row r="2549" spans="1:4">
      <c r="C2549">
        <v>27</v>
      </c>
      <c r="D2549" s="159">
        <f>'COG-M'!P2401</f>
        <v>0</v>
      </c>
    </row>
    <row r="2550" spans="1:4">
      <c r="A2550">
        <v>615</v>
      </c>
      <c r="B2550" t="s">
        <v>349</v>
      </c>
      <c r="C2550">
        <v>11</v>
      </c>
      <c r="D2550" s="159">
        <f>'COG-M'!P2402</f>
        <v>0</v>
      </c>
    </row>
    <row r="2551" spans="1:4">
      <c r="C2551">
        <v>12</v>
      </c>
      <c r="D2551" s="159">
        <f>'COG-M'!P2403</f>
        <v>0</v>
      </c>
    </row>
    <row r="2552" spans="1:4">
      <c r="C2552">
        <v>13</v>
      </c>
      <c r="D2552" s="159">
        <f>'COG-M'!P2404</f>
        <v>0</v>
      </c>
    </row>
    <row r="2553" spans="1:4">
      <c r="C2553">
        <v>14</v>
      </c>
      <c r="D2553" s="159">
        <f>'COG-M'!P2405</f>
        <v>0</v>
      </c>
    </row>
    <row r="2554" spans="1:4">
      <c r="C2554">
        <v>15</v>
      </c>
      <c r="D2554" s="159">
        <f>'COG-M'!P2406</f>
        <v>0</v>
      </c>
    </row>
    <row r="2555" spans="1:4">
      <c r="C2555">
        <v>16</v>
      </c>
      <c r="D2555" s="159">
        <f>'COG-M'!P2407</f>
        <v>0</v>
      </c>
    </row>
    <row r="2556" spans="1:4">
      <c r="C2556">
        <v>17</v>
      </c>
      <c r="D2556" s="159">
        <f>'COG-M'!P2408</f>
        <v>0</v>
      </c>
    </row>
    <row r="2557" spans="1:4">
      <c r="C2557">
        <v>25</v>
      </c>
      <c r="D2557" s="159">
        <f>'COG-M'!P2409</f>
        <v>0</v>
      </c>
    </row>
    <row r="2558" spans="1:4">
      <c r="C2558">
        <v>26</v>
      </c>
      <c r="D2558" s="159">
        <f>'COG-M'!P2410</f>
        <v>0</v>
      </c>
    </row>
    <row r="2559" spans="1:4">
      <c r="C2559">
        <v>27</v>
      </c>
      <c r="D2559" s="159">
        <f>'COG-M'!P2411</f>
        <v>0</v>
      </c>
    </row>
    <row r="2560" spans="1:4">
      <c r="A2560">
        <v>616</v>
      </c>
      <c r="B2560" t="s">
        <v>350</v>
      </c>
      <c r="C2560">
        <v>11</v>
      </c>
      <c r="D2560" s="159">
        <f>'COG-M'!P2412</f>
        <v>0</v>
      </c>
    </row>
    <row r="2561" spans="1:4">
      <c r="C2561">
        <v>12</v>
      </c>
      <c r="D2561" s="159">
        <f>'COG-M'!P2413</f>
        <v>0</v>
      </c>
    </row>
    <row r="2562" spans="1:4">
      <c r="C2562">
        <v>13</v>
      </c>
      <c r="D2562" s="159">
        <f>'COG-M'!P2414</f>
        <v>0</v>
      </c>
    </row>
    <row r="2563" spans="1:4">
      <c r="C2563">
        <v>14</v>
      </c>
      <c r="D2563" s="159">
        <f>'COG-M'!P2415</f>
        <v>0</v>
      </c>
    </row>
    <row r="2564" spans="1:4">
      <c r="C2564">
        <v>15</v>
      </c>
      <c r="D2564" s="159">
        <f>'COG-M'!P2416</f>
        <v>0</v>
      </c>
    </row>
    <row r="2565" spans="1:4">
      <c r="C2565">
        <v>16</v>
      </c>
      <c r="D2565" s="159">
        <f>'COG-M'!P2417</f>
        <v>0</v>
      </c>
    </row>
    <row r="2566" spans="1:4">
      <c r="C2566">
        <v>17</v>
      </c>
      <c r="D2566" s="159">
        <f>'COG-M'!P2418</f>
        <v>0</v>
      </c>
    </row>
    <row r="2567" spans="1:4">
      <c r="C2567">
        <v>25</v>
      </c>
      <c r="D2567" s="159">
        <f>'COG-M'!P2419</f>
        <v>0</v>
      </c>
    </row>
    <row r="2568" spans="1:4">
      <c r="C2568">
        <v>26</v>
      </c>
      <c r="D2568" s="159">
        <f>'COG-M'!P2420</f>
        <v>0</v>
      </c>
    </row>
    <row r="2569" spans="1:4">
      <c r="C2569">
        <v>27</v>
      </c>
      <c r="D2569" s="159">
        <f>'COG-M'!P2421</f>
        <v>0</v>
      </c>
    </row>
    <row r="2570" spans="1:4">
      <c r="A2570">
        <v>617</v>
      </c>
      <c r="B2570" t="s">
        <v>351</v>
      </c>
      <c r="C2570">
        <v>11</v>
      </c>
      <c r="D2570" s="159">
        <f>'COG-M'!P2422</f>
        <v>0</v>
      </c>
    </row>
    <row r="2571" spans="1:4">
      <c r="C2571">
        <v>12</v>
      </c>
      <c r="D2571" s="159">
        <f>'COG-M'!P2423</f>
        <v>0</v>
      </c>
    </row>
    <row r="2572" spans="1:4">
      <c r="C2572">
        <v>13</v>
      </c>
      <c r="D2572" s="159">
        <f>'COG-M'!P2424</f>
        <v>0</v>
      </c>
    </row>
    <row r="2573" spans="1:4">
      <c r="C2573">
        <v>14</v>
      </c>
      <c r="D2573" s="159">
        <f>'COG-M'!P2425</f>
        <v>0</v>
      </c>
    </row>
    <row r="2574" spans="1:4">
      <c r="C2574">
        <v>15</v>
      </c>
      <c r="D2574" s="159">
        <f>'COG-M'!P2426</f>
        <v>0</v>
      </c>
    </row>
    <row r="2575" spans="1:4">
      <c r="C2575">
        <v>16</v>
      </c>
      <c r="D2575" s="159">
        <f>'COG-M'!P2427</f>
        <v>0</v>
      </c>
    </row>
    <row r="2576" spans="1:4">
      <c r="C2576">
        <v>17</v>
      </c>
      <c r="D2576" s="159">
        <f>'COG-M'!P2428</f>
        <v>0</v>
      </c>
    </row>
    <row r="2577" spans="1:4">
      <c r="C2577">
        <v>25</v>
      </c>
      <c r="D2577" s="159">
        <f>'COG-M'!P2429</f>
        <v>0</v>
      </c>
    </row>
    <row r="2578" spans="1:4">
      <c r="C2578">
        <v>26</v>
      </c>
      <c r="D2578" s="159">
        <f>'COG-M'!P2430</f>
        <v>0</v>
      </c>
    </row>
    <row r="2579" spans="1:4">
      <c r="C2579">
        <v>27</v>
      </c>
      <c r="D2579" s="159">
        <f>'COG-M'!P2431</f>
        <v>0</v>
      </c>
    </row>
    <row r="2580" spans="1:4">
      <c r="A2580">
        <v>619</v>
      </c>
      <c r="B2580" t="s">
        <v>713</v>
      </c>
      <c r="C2580">
        <v>11</v>
      </c>
      <c r="D2580" s="159">
        <f>'COG-M'!P2432</f>
        <v>0</v>
      </c>
    </row>
    <row r="2581" spans="1:4">
      <c r="C2581">
        <v>12</v>
      </c>
      <c r="D2581" s="159">
        <f>'COG-M'!P2433</f>
        <v>0</v>
      </c>
    </row>
    <row r="2582" spans="1:4">
      <c r="C2582">
        <v>13</v>
      </c>
      <c r="D2582" s="159">
        <f>'COG-M'!P2434</f>
        <v>0</v>
      </c>
    </row>
    <row r="2583" spans="1:4">
      <c r="C2583">
        <v>14</v>
      </c>
      <c r="D2583" s="159">
        <f>'COG-M'!P2435</f>
        <v>0</v>
      </c>
    </row>
    <row r="2584" spans="1:4">
      <c r="C2584">
        <v>15</v>
      </c>
      <c r="D2584" s="159">
        <f>'COG-M'!P2436</f>
        <v>0</v>
      </c>
    </row>
    <row r="2585" spans="1:4">
      <c r="C2585">
        <v>16</v>
      </c>
      <c r="D2585" s="159">
        <f>'COG-M'!P2437</f>
        <v>0</v>
      </c>
    </row>
    <row r="2586" spans="1:4">
      <c r="C2586">
        <v>17</v>
      </c>
      <c r="D2586" s="159">
        <f>'COG-M'!P2438</f>
        <v>0</v>
      </c>
    </row>
    <row r="2587" spans="1:4">
      <c r="C2587">
        <v>25</v>
      </c>
      <c r="D2587" s="159">
        <f>'COG-M'!P2439</f>
        <v>0</v>
      </c>
    </row>
    <row r="2588" spans="1:4">
      <c r="C2588">
        <v>26</v>
      </c>
      <c r="D2588" s="159">
        <f>'COG-M'!P2440</f>
        <v>0</v>
      </c>
    </row>
    <row r="2589" spans="1:4">
      <c r="C2589">
        <v>27</v>
      </c>
      <c r="D2589" s="159">
        <f>'COG-M'!P2441</f>
        <v>0</v>
      </c>
    </row>
    <row r="2590" spans="1:4">
      <c r="A2590">
        <v>6200</v>
      </c>
      <c r="B2590" t="s">
        <v>352</v>
      </c>
      <c r="D2590" s="159">
        <f>'COG-M'!P2442</f>
        <v>0</v>
      </c>
    </row>
    <row r="2591" spans="1:4">
      <c r="A2591">
        <v>621</v>
      </c>
      <c r="B2591" t="s">
        <v>345</v>
      </c>
      <c r="C2591">
        <v>11</v>
      </c>
      <c r="D2591" s="159">
        <f>'COG-M'!P2443</f>
        <v>0</v>
      </c>
    </row>
    <row r="2592" spans="1:4">
      <c r="C2592">
        <v>12</v>
      </c>
      <c r="D2592" s="159">
        <f>'COG-M'!P2444</f>
        <v>0</v>
      </c>
    </row>
    <row r="2593" spans="1:4">
      <c r="C2593">
        <v>13</v>
      </c>
      <c r="D2593" s="159">
        <f>'COG-M'!P2445</f>
        <v>0</v>
      </c>
    </row>
    <row r="2594" spans="1:4">
      <c r="C2594">
        <v>14</v>
      </c>
      <c r="D2594" s="159">
        <f>'COG-M'!P2446</f>
        <v>0</v>
      </c>
    </row>
    <row r="2595" spans="1:4">
      <c r="C2595">
        <v>15</v>
      </c>
      <c r="D2595" s="159">
        <f>'COG-M'!P2447</f>
        <v>0</v>
      </c>
    </row>
    <row r="2596" spans="1:4">
      <c r="C2596">
        <v>16</v>
      </c>
      <c r="D2596" s="159">
        <f>'COG-M'!P2448</f>
        <v>0</v>
      </c>
    </row>
    <row r="2597" spans="1:4">
      <c r="C2597">
        <v>17</v>
      </c>
      <c r="D2597" s="159">
        <f>'COG-M'!P2449</f>
        <v>0</v>
      </c>
    </row>
    <row r="2598" spans="1:4">
      <c r="C2598">
        <v>25</v>
      </c>
      <c r="D2598" s="159">
        <f>'COG-M'!P2450</f>
        <v>0</v>
      </c>
    </row>
    <row r="2599" spans="1:4">
      <c r="C2599">
        <v>26</v>
      </c>
      <c r="D2599" s="159">
        <f>'COG-M'!P2451</f>
        <v>0</v>
      </c>
    </row>
    <row r="2600" spans="1:4">
      <c r="C2600">
        <v>27</v>
      </c>
      <c r="D2600" s="159">
        <f>'COG-M'!P2452</f>
        <v>0</v>
      </c>
    </row>
    <row r="2601" spans="1:4">
      <c r="A2601">
        <v>622</v>
      </c>
      <c r="B2601" t="s">
        <v>353</v>
      </c>
      <c r="C2601">
        <v>11</v>
      </c>
      <c r="D2601" s="159">
        <f>'COG-M'!P2453</f>
        <v>0</v>
      </c>
    </row>
    <row r="2602" spans="1:4">
      <c r="C2602">
        <v>12</v>
      </c>
      <c r="D2602" s="159">
        <f>'COG-M'!P2454</f>
        <v>0</v>
      </c>
    </row>
    <row r="2603" spans="1:4">
      <c r="C2603">
        <v>13</v>
      </c>
      <c r="D2603" s="159">
        <f>'COG-M'!P2455</f>
        <v>0</v>
      </c>
    </row>
    <row r="2604" spans="1:4">
      <c r="C2604">
        <v>14</v>
      </c>
      <c r="D2604" s="159">
        <f>'COG-M'!P2456</f>
        <v>0</v>
      </c>
    </row>
    <row r="2605" spans="1:4">
      <c r="C2605">
        <v>15</v>
      </c>
      <c r="D2605" s="159">
        <f>'COG-M'!P2457</f>
        <v>0</v>
      </c>
    </row>
    <row r="2606" spans="1:4">
      <c r="C2606">
        <v>16</v>
      </c>
      <c r="D2606" s="159">
        <f>'COG-M'!P2458</f>
        <v>0</v>
      </c>
    </row>
    <row r="2607" spans="1:4">
      <c r="C2607">
        <v>17</v>
      </c>
      <c r="D2607" s="159">
        <f>'COG-M'!P2459</f>
        <v>0</v>
      </c>
    </row>
    <row r="2608" spans="1:4">
      <c r="C2608">
        <v>25</v>
      </c>
      <c r="D2608" s="159">
        <f>'COG-M'!P2460</f>
        <v>0</v>
      </c>
    </row>
    <row r="2609" spans="1:4">
      <c r="C2609">
        <v>26</v>
      </c>
      <c r="D2609" s="159">
        <f>'COG-M'!P2461</f>
        <v>0</v>
      </c>
    </row>
    <row r="2610" spans="1:4">
      <c r="C2610">
        <v>27</v>
      </c>
      <c r="D2610" s="159">
        <f>'COG-M'!P2462</f>
        <v>0</v>
      </c>
    </row>
    <row r="2611" spans="1:4">
      <c r="A2611">
        <v>623</v>
      </c>
      <c r="B2611" t="s">
        <v>354</v>
      </c>
      <c r="C2611">
        <v>11</v>
      </c>
      <c r="D2611" s="159">
        <f>'COG-M'!P2463</f>
        <v>0</v>
      </c>
    </row>
    <row r="2612" spans="1:4">
      <c r="C2612">
        <v>12</v>
      </c>
      <c r="D2612" s="159">
        <f>'COG-M'!P2464</f>
        <v>0</v>
      </c>
    </row>
    <row r="2613" spans="1:4">
      <c r="C2613">
        <v>13</v>
      </c>
      <c r="D2613" s="159">
        <f>'COG-M'!P2465</f>
        <v>0</v>
      </c>
    </row>
    <row r="2614" spans="1:4">
      <c r="C2614">
        <v>14</v>
      </c>
      <c r="D2614" s="159">
        <f>'COG-M'!P2466</f>
        <v>0</v>
      </c>
    </row>
    <row r="2615" spans="1:4">
      <c r="C2615">
        <v>15</v>
      </c>
      <c r="D2615" s="159">
        <f>'COG-M'!P2467</f>
        <v>0</v>
      </c>
    </row>
    <row r="2616" spans="1:4">
      <c r="C2616">
        <v>16</v>
      </c>
      <c r="D2616" s="159">
        <f>'COG-M'!P2468</f>
        <v>0</v>
      </c>
    </row>
    <row r="2617" spans="1:4">
      <c r="C2617">
        <v>17</v>
      </c>
      <c r="D2617" s="159">
        <f>'COG-M'!P2469</f>
        <v>0</v>
      </c>
    </row>
    <row r="2618" spans="1:4">
      <c r="C2618">
        <v>25</v>
      </c>
      <c r="D2618" s="159">
        <f>'COG-M'!P2470</f>
        <v>0</v>
      </c>
    </row>
    <row r="2619" spans="1:4">
      <c r="C2619">
        <v>26</v>
      </c>
      <c r="D2619" s="159">
        <f>'COG-M'!P2471</f>
        <v>0</v>
      </c>
    </row>
    <row r="2620" spans="1:4">
      <c r="C2620">
        <v>27</v>
      </c>
      <c r="D2620" s="159">
        <f>'COG-M'!P2472</f>
        <v>0</v>
      </c>
    </row>
    <row r="2621" spans="1:4">
      <c r="A2621">
        <v>624</v>
      </c>
      <c r="B2621" t="s">
        <v>348</v>
      </c>
      <c r="C2621">
        <v>11</v>
      </c>
      <c r="D2621" s="159">
        <f>'COG-M'!P2473</f>
        <v>0</v>
      </c>
    </row>
    <row r="2622" spans="1:4">
      <c r="C2622">
        <v>12</v>
      </c>
      <c r="D2622" s="159">
        <f>'COG-M'!P2474</f>
        <v>0</v>
      </c>
    </row>
    <row r="2623" spans="1:4">
      <c r="C2623">
        <v>13</v>
      </c>
      <c r="D2623" s="159">
        <f>'COG-M'!P2475</f>
        <v>0</v>
      </c>
    </row>
    <row r="2624" spans="1:4">
      <c r="C2624">
        <v>14</v>
      </c>
      <c r="D2624" s="159">
        <f>'COG-M'!P2476</f>
        <v>0</v>
      </c>
    </row>
    <row r="2625" spans="1:4">
      <c r="C2625">
        <v>15</v>
      </c>
      <c r="D2625" s="159">
        <f>'COG-M'!P2477</f>
        <v>0</v>
      </c>
    </row>
    <row r="2626" spans="1:4">
      <c r="C2626">
        <v>16</v>
      </c>
      <c r="D2626" s="159">
        <f>'COG-M'!P2478</f>
        <v>0</v>
      </c>
    </row>
    <row r="2627" spans="1:4">
      <c r="C2627">
        <v>17</v>
      </c>
      <c r="D2627" s="159">
        <f>'COG-M'!P2479</f>
        <v>0</v>
      </c>
    </row>
    <row r="2628" spans="1:4">
      <c r="C2628">
        <v>25</v>
      </c>
      <c r="D2628" s="159">
        <f>'COG-M'!P2480</f>
        <v>0</v>
      </c>
    </row>
    <row r="2629" spans="1:4">
      <c r="C2629">
        <v>26</v>
      </c>
      <c r="D2629" s="159">
        <f>'COG-M'!P2481</f>
        <v>0</v>
      </c>
    </row>
    <row r="2630" spans="1:4">
      <c r="C2630">
        <v>27</v>
      </c>
      <c r="D2630" s="159">
        <f>'COG-M'!P2482</f>
        <v>0</v>
      </c>
    </row>
    <row r="2631" spans="1:4">
      <c r="A2631">
        <v>625</v>
      </c>
      <c r="B2631" t="s">
        <v>349</v>
      </c>
      <c r="C2631">
        <v>11</v>
      </c>
      <c r="D2631" s="159">
        <f>'COG-M'!P2483</f>
        <v>0</v>
      </c>
    </row>
    <row r="2632" spans="1:4">
      <c r="C2632">
        <v>12</v>
      </c>
      <c r="D2632" s="159">
        <f>'COG-M'!P2484</f>
        <v>0</v>
      </c>
    </row>
    <row r="2633" spans="1:4">
      <c r="C2633">
        <v>13</v>
      </c>
      <c r="D2633" s="159">
        <f>'COG-M'!P2485</f>
        <v>0</v>
      </c>
    </row>
    <row r="2634" spans="1:4">
      <c r="C2634">
        <v>14</v>
      </c>
      <c r="D2634" s="159">
        <f>'COG-M'!P2486</f>
        <v>0</v>
      </c>
    </row>
    <row r="2635" spans="1:4">
      <c r="C2635">
        <v>15</v>
      </c>
      <c r="D2635" s="159">
        <f>'COG-M'!P2487</f>
        <v>0</v>
      </c>
    </row>
    <row r="2636" spans="1:4">
      <c r="C2636">
        <v>16</v>
      </c>
      <c r="D2636" s="159">
        <f>'COG-M'!P2488</f>
        <v>0</v>
      </c>
    </row>
    <row r="2637" spans="1:4">
      <c r="C2637">
        <v>17</v>
      </c>
      <c r="D2637" s="159">
        <f>'COG-M'!P2489</f>
        <v>0</v>
      </c>
    </row>
    <row r="2638" spans="1:4">
      <c r="C2638">
        <v>25</v>
      </c>
      <c r="D2638" s="159">
        <f>'COG-M'!P2490</f>
        <v>0</v>
      </c>
    </row>
    <row r="2639" spans="1:4">
      <c r="C2639">
        <v>26</v>
      </c>
      <c r="D2639" s="159">
        <f>'COG-M'!P2491</f>
        <v>0</v>
      </c>
    </row>
    <row r="2640" spans="1:4">
      <c r="C2640">
        <v>27</v>
      </c>
      <c r="D2640" s="159">
        <f>'COG-M'!P2492</f>
        <v>0</v>
      </c>
    </row>
    <row r="2641" spans="1:4">
      <c r="A2641">
        <v>626</v>
      </c>
      <c r="B2641" t="s">
        <v>350</v>
      </c>
      <c r="C2641">
        <v>11</v>
      </c>
      <c r="D2641" s="159">
        <f>'COG-M'!P2493</f>
        <v>0</v>
      </c>
    </row>
    <row r="2642" spans="1:4">
      <c r="C2642">
        <v>12</v>
      </c>
      <c r="D2642" s="159">
        <f>'COG-M'!P2494</f>
        <v>0</v>
      </c>
    </row>
    <row r="2643" spans="1:4">
      <c r="C2643">
        <v>13</v>
      </c>
      <c r="D2643" s="159">
        <f>'COG-M'!P2495</f>
        <v>0</v>
      </c>
    </row>
    <row r="2644" spans="1:4">
      <c r="C2644">
        <v>14</v>
      </c>
      <c r="D2644" s="159">
        <f>'COG-M'!P2496</f>
        <v>0</v>
      </c>
    </row>
    <row r="2645" spans="1:4">
      <c r="C2645">
        <v>15</v>
      </c>
      <c r="D2645" s="159">
        <f>'COG-M'!P2497</f>
        <v>0</v>
      </c>
    </row>
    <row r="2646" spans="1:4">
      <c r="C2646">
        <v>16</v>
      </c>
      <c r="D2646" s="159">
        <f>'COG-M'!P2498</f>
        <v>0</v>
      </c>
    </row>
    <row r="2647" spans="1:4">
      <c r="C2647">
        <v>17</v>
      </c>
      <c r="D2647" s="159">
        <f>'COG-M'!P2499</f>
        <v>0</v>
      </c>
    </row>
    <row r="2648" spans="1:4">
      <c r="C2648">
        <v>25</v>
      </c>
      <c r="D2648" s="159">
        <f>'COG-M'!P2500</f>
        <v>0</v>
      </c>
    </row>
    <row r="2649" spans="1:4">
      <c r="C2649">
        <v>26</v>
      </c>
      <c r="D2649" s="159">
        <f>'COG-M'!P2501</f>
        <v>0</v>
      </c>
    </row>
    <row r="2650" spans="1:4">
      <c r="C2650">
        <v>27</v>
      </c>
      <c r="D2650" s="159">
        <f>'COG-M'!P2502</f>
        <v>0</v>
      </c>
    </row>
    <row r="2651" spans="1:4">
      <c r="A2651">
        <v>627</v>
      </c>
      <c r="B2651" t="s">
        <v>351</v>
      </c>
      <c r="C2651">
        <v>11</v>
      </c>
      <c r="D2651" s="159">
        <f>'COG-M'!P2503</f>
        <v>0</v>
      </c>
    </row>
    <row r="2652" spans="1:4">
      <c r="C2652">
        <v>12</v>
      </c>
      <c r="D2652" s="159">
        <f>'COG-M'!P2504</f>
        <v>0</v>
      </c>
    </row>
    <row r="2653" spans="1:4">
      <c r="C2653">
        <v>13</v>
      </c>
      <c r="D2653" s="159">
        <f>'COG-M'!P2505</f>
        <v>0</v>
      </c>
    </row>
    <row r="2654" spans="1:4">
      <c r="C2654">
        <v>14</v>
      </c>
      <c r="D2654" s="159">
        <f>'COG-M'!P2506</f>
        <v>0</v>
      </c>
    </row>
    <row r="2655" spans="1:4">
      <c r="C2655">
        <v>15</v>
      </c>
      <c r="D2655" s="159">
        <f>'COG-M'!P2507</f>
        <v>0</v>
      </c>
    </row>
    <row r="2656" spans="1:4">
      <c r="C2656">
        <v>16</v>
      </c>
      <c r="D2656" s="159">
        <f>'COG-M'!P2508</f>
        <v>0</v>
      </c>
    </row>
    <row r="2657" spans="1:4">
      <c r="C2657">
        <v>17</v>
      </c>
      <c r="D2657" s="159">
        <f>'COG-M'!P2509</f>
        <v>0</v>
      </c>
    </row>
    <row r="2658" spans="1:4">
      <c r="C2658">
        <v>25</v>
      </c>
      <c r="D2658" s="159">
        <f>'COG-M'!P2510</f>
        <v>0</v>
      </c>
    </row>
    <row r="2659" spans="1:4">
      <c r="C2659">
        <v>26</v>
      </c>
      <c r="D2659" s="159">
        <f>'COG-M'!P2511</f>
        <v>0</v>
      </c>
    </row>
    <row r="2660" spans="1:4">
      <c r="C2660">
        <v>27</v>
      </c>
      <c r="D2660" s="159">
        <f>'COG-M'!P2512</f>
        <v>0</v>
      </c>
    </row>
    <row r="2661" spans="1:4">
      <c r="A2661">
        <v>629</v>
      </c>
      <c r="B2661" t="s">
        <v>355</v>
      </c>
      <c r="C2661">
        <v>11</v>
      </c>
      <c r="D2661" s="159">
        <f>'COG-M'!P2513</f>
        <v>0</v>
      </c>
    </row>
    <row r="2662" spans="1:4">
      <c r="C2662">
        <v>12</v>
      </c>
      <c r="D2662" s="159">
        <f>'COG-M'!P2514</f>
        <v>0</v>
      </c>
    </row>
    <row r="2663" spans="1:4">
      <c r="C2663">
        <v>13</v>
      </c>
      <c r="D2663" s="159">
        <f>'COG-M'!P2515</f>
        <v>0</v>
      </c>
    </row>
    <row r="2664" spans="1:4">
      <c r="C2664">
        <v>14</v>
      </c>
      <c r="D2664" s="159">
        <f>'COG-M'!P2516</f>
        <v>0</v>
      </c>
    </row>
    <row r="2665" spans="1:4">
      <c r="C2665">
        <v>15</v>
      </c>
      <c r="D2665" s="159">
        <f>'COG-M'!P2517</f>
        <v>0</v>
      </c>
    </row>
    <row r="2666" spans="1:4">
      <c r="C2666">
        <v>16</v>
      </c>
      <c r="D2666" s="159">
        <f>'COG-M'!P2518</f>
        <v>0</v>
      </c>
    </row>
    <row r="2667" spans="1:4">
      <c r="C2667">
        <v>17</v>
      </c>
      <c r="D2667" s="159">
        <f>'COG-M'!P2519</f>
        <v>0</v>
      </c>
    </row>
    <row r="2668" spans="1:4">
      <c r="C2668">
        <v>25</v>
      </c>
      <c r="D2668" s="159">
        <f>'COG-M'!P2520</f>
        <v>0</v>
      </c>
    </row>
    <row r="2669" spans="1:4">
      <c r="C2669">
        <v>26</v>
      </c>
      <c r="D2669" s="159">
        <f>'COG-M'!P2521</f>
        <v>0</v>
      </c>
    </row>
    <row r="2670" spans="1:4">
      <c r="C2670">
        <v>27</v>
      </c>
      <c r="D2670" s="159">
        <f>'COG-M'!P2522</f>
        <v>0</v>
      </c>
    </row>
    <row r="2671" spans="1:4">
      <c r="A2671">
        <v>6300</v>
      </c>
      <c r="B2671" t="s">
        <v>356</v>
      </c>
      <c r="D2671" s="159">
        <f>'COG-M'!P2523</f>
        <v>0</v>
      </c>
    </row>
    <row r="2672" spans="1:4">
      <c r="A2672">
        <v>631</v>
      </c>
      <c r="B2672" t="s">
        <v>357</v>
      </c>
      <c r="C2672">
        <v>11</v>
      </c>
      <c r="D2672" s="159">
        <f>'COG-M'!P2524</f>
        <v>0</v>
      </c>
    </row>
    <row r="2673" spans="1:4">
      <c r="C2673">
        <v>12</v>
      </c>
      <c r="D2673" s="159">
        <f>'COG-M'!P2525</f>
        <v>0</v>
      </c>
    </row>
    <row r="2674" spans="1:4">
      <c r="C2674">
        <v>13</v>
      </c>
      <c r="D2674" s="159">
        <f>'COG-M'!P2526</f>
        <v>0</v>
      </c>
    </row>
    <row r="2675" spans="1:4">
      <c r="C2675">
        <v>14</v>
      </c>
      <c r="D2675" s="159">
        <f>'COG-M'!P2527</f>
        <v>0</v>
      </c>
    </row>
    <row r="2676" spans="1:4">
      <c r="C2676">
        <v>15</v>
      </c>
      <c r="D2676" s="159">
        <f>'COG-M'!P2528</f>
        <v>0</v>
      </c>
    </row>
    <row r="2677" spans="1:4">
      <c r="C2677">
        <v>16</v>
      </c>
      <c r="D2677" s="159">
        <f>'COG-M'!P2529</f>
        <v>0</v>
      </c>
    </row>
    <row r="2678" spans="1:4">
      <c r="C2678">
        <v>17</v>
      </c>
      <c r="D2678" s="159">
        <f>'COG-M'!P2530</f>
        <v>0</v>
      </c>
    </row>
    <row r="2679" spans="1:4">
      <c r="C2679">
        <v>25</v>
      </c>
      <c r="D2679" s="159">
        <f>'COG-M'!P2531</f>
        <v>0</v>
      </c>
    </row>
    <row r="2680" spans="1:4">
      <c r="C2680">
        <v>26</v>
      </c>
      <c r="D2680" s="159">
        <f>'COG-M'!P2532</f>
        <v>0</v>
      </c>
    </row>
    <row r="2681" spans="1:4">
      <c r="C2681">
        <v>27</v>
      </c>
      <c r="D2681" s="159">
        <f>'COG-M'!P2533</f>
        <v>0</v>
      </c>
    </row>
    <row r="2682" spans="1:4">
      <c r="A2682">
        <v>632</v>
      </c>
      <c r="B2682" t="s">
        <v>358</v>
      </c>
      <c r="C2682">
        <v>11</v>
      </c>
      <c r="D2682" s="159">
        <f>'COG-M'!P2534</f>
        <v>0</v>
      </c>
    </row>
    <row r="2683" spans="1:4">
      <c r="C2683">
        <v>12</v>
      </c>
      <c r="D2683" s="159">
        <f>'COG-M'!P2535</f>
        <v>0</v>
      </c>
    </row>
    <row r="2684" spans="1:4">
      <c r="C2684">
        <v>13</v>
      </c>
      <c r="D2684" s="159">
        <f>'COG-M'!P2536</f>
        <v>0</v>
      </c>
    </row>
    <row r="2685" spans="1:4">
      <c r="C2685">
        <v>14</v>
      </c>
      <c r="D2685" s="159">
        <f>'COG-M'!P2537</f>
        <v>0</v>
      </c>
    </row>
    <row r="2686" spans="1:4">
      <c r="C2686">
        <v>15</v>
      </c>
      <c r="D2686" s="159">
        <f>'COG-M'!P2538</f>
        <v>0</v>
      </c>
    </row>
    <row r="2687" spans="1:4">
      <c r="C2687">
        <v>16</v>
      </c>
      <c r="D2687" s="159">
        <f>'COG-M'!P2539</f>
        <v>0</v>
      </c>
    </row>
    <row r="2688" spans="1:4">
      <c r="C2688">
        <v>17</v>
      </c>
      <c r="D2688" s="159">
        <f>'COG-M'!P2540</f>
        <v>0</v>
      </c>
    </row>
    <row r="2689" spans="1:4">
      <c r="C2689">
        <v>25</v>
      </c>
      <c r="D2689" s="159">
        <f>'COG-M'!P2541</f>
        <v>0</v>
      </c>
    </row>
    <row r="2690" spans="1:4">
      <c r="C2690">
        <v>26</v>
      </c>
      <c r="D2690" s="159">
        <f>'COG-M'!P2542</f>
        <v>0</v>
      </c>
    </row>
    <row r="2691" spans="1:4">
      <c r="C2691">
        <v>27</v>
      </c>
      <c r="D2691" s="159">
        <f>'COG-M'!P2543</f>
        <v>0</v>
      </c>
    </row>
    <row r="2692" spans="1:4">
      <c r="A2692">
        <v>7000</v>
      </c>
      <c r="B2692" t="s">
        <v>359</v>
      </c>
      <c r="D2692" s="159">
        <f>'COG-M'!P2544</f>
        <v>0</v>
      </c>
    </row>
    <row r="2693" spans="1:4">
      <c r="A2693">
        <v>7100</v>
      </c>
      <c r="B2693" t="s">
        <v>360</v>
      </c>
      <c r="D2693" s="159">
        <f>'COG-M'!P2545</f>
        <v>0</v>
      </c>
    </row>
    <row r="2694" spans="1:4">
      <c r="A2694">
        <v>711</v>
      </c>
      <c r="B2694" t="s">
        <v>361</v>
      </c>
      <c r="C2694">
        <v>11</v>
      </c>
      <c r="D2694" s="159">
        <f>'COG-M'!P2546</f>
        <v>0</v>
      </c>
    </row>
    <row r="2695" spans="1:4">
      <c r="C2695">
        <v>12</v>
      </c>
      <c r="D2695" s="159">
        <f>'COG-M'!P2547</f>
        <v>0</v>
      </c>
    </row>
    <row r="2696" spans="1:4">
      <c r="C2696">
        <v>13</v>
      </c>
      <c r="D2696" s="159">
        <f>'COG-M'!P2548</f>
        <v>0</v>
      </c>
    </row>
    <row r="2697" spans="1:4">
      <c r="C2697">
        <v>14</v>
      </c>
      <c r="D2697" s="159">
        <f>'COG-M'!P2549</f>
        <v>0</v>
      </c>
    </row>
    <row r="2698" spans="1:4">
      <c r="C2698">
        <v>15</v>
      </c>
      <c r="D2698" s="159">
        <f>'COG-M'!P2550</f>
        <v>0</v>
      </c>
    </row>
    <row r="2699" spans="1:4">
      <c r="C2699">
        <v>16</v>
      </c>
      <c r="D2699" s="159">
        <f>'COG-M'!P2551</f>
        <v>0</v>
      </c>
    </row>
    <row r="2700" spans="1:4">
      <c r="C2700">
        <v>17</v>
      </c>
      <c r="D2700" s="159">
        <f>'COG-M'!P2552</f>
        <v>0</v>
      </c>
    </row>
    <row r="2701" spans="1:4">
      <c r="C2701">
        <v>25</v>
      </c>
      <c r="D2701" s="159">
        <f>'COG-M'!P2553</f>
        <v>0</v>
      </c>
    </row>
    <row r="2702" spans="1:4">
      <c r="C2702">
        <v>26</v>
      </c>
      <c r="D2702" s="159">
        <f>'COG-M'!P2554</f>
        <v>0</v>
      </c>
    </row>
    <row r="2703" spans="1:4">
      <c r="C2703">
        <v>27</v>
      </c>
      <c r="D2703" s="159">
        <f>'COG-M'!P2555</f>
        <v>0</v>
      </c>
    </row>
    <row r="2704" spans="1:4">
      <c r="A2704">
        <v>712</v>
      </c>
      <c r="B2704" t="s">
        <v>362</v>
      </c>
      <c r="D2704" s="159">
        <f>'COG-M'!P2556</f>
        <v>0</v>
      </c>
    </row>
    <row r="2705" spans="1:4">
      <c r="A2705">
        <v>7200</v>
      </c>
      <c r="B2705" t="s">
        <v>363</v>
      </c>
      <c r="D2705" s="159">
        <f>'COG-M'!P2557</f>
        <v>0</v>
      </c>
    </row>
    <row r="2706" spans="1:4">
      <c r="A2706">
        <v>721</v>
      </c>
      <c r="B2706" t="s">
        <v>364</v>
      </c>
      <c r="C2706">
        <v>11</v>
      </c>
      <c r="D2706" s="159">
        <f>'COG-M'!P2558</f>
        <v>0</v>
      </c>
    </row>
    <row r="2707" spans="1:4">
      <c r="C2707">
        <v>12</v>
      </c>
      <c r="D2707" s="159">
        <f>'COG-M'!P2559</f>
        <v>0</v>
      </c>
    </row>
    <row r="2708" spans="1:4">
      <c r="C2708">
        <v>13</v>
      </c>
      <c r="D2708" s="159">
        <f>'COG-M'!P2560</f>
        <v>0</v>
      </c>
    </row>
    <row r="2709" spans="1:4">
      <c r="C2709">
        <v>14</v>
      </c>
      <c r="D2709" s="159">
        <f>'COG-M'!P2561</f>
        <v>0</v>
      </c>
    </row>
    <row r="2710" spans="1:4">
      <c r="C2710">
        <v>15</v>
      </c>
      <c r="D2710" s="159">
        <f>'COG-M'!P2562</f>
        <v>0</v>
      </c>
    </row>
    <row r="2711" spans="1:4">
      <c r="C2711">
        <v>16</v>
      </c>
      <c r="D2711" s="159">
        <f>'COG-M'!P2563</f>
        <v>0</v>
      </c>
    </row>
    <row r="2712" spans="1:4">
      <c r="C2712">
        <v>17</v>
      </c>
      <c r="D2712" s="159">
        <f>'COG-M'!P2564</f>
        <v>0</v>
      </c>
    </row>
    <row r="2713" spans="1:4">
      <c r="C2713">
        <v>25</v>
      </c>
      <c r="D2713" s="159">
        <f>'COG-M'!P2565</f>
        <v>0</v>
      </c>
    </row>
    <row r="2714" spans="1:4">
      <c r="C2714">
        <v>26</v>
      </c>
      <c r="D2714" s="159">
        <f>'COG-M'!P2566</f>
        <v>0</v>
      </c>
    </row>
    <row r="2715" spans="1:4">
      <c r="C2715">
        <v>27</v>
      </c>
      <c r="D2715" s="159">
        <f>'COG-M'!P2567</f>
        <v>0</v>
      </c>
    </row>
    <row r="2716" spans="1:4">
      <c r="A2716">
        <v>722</v>
      </c>
      <c r="B2716" t="s">
        <v>365</v>
      </c>
      <c r="D2716" s="159">
        <f>'COG-M'!P2568</f>
        <v>0</v>
      </c>
    </row>
    <row r="2717" spans="1:4">
      <c r="A2717">
        <v>723</v>
      </c>
      <c r="B2717" t="s">
        <v>366</v>
      </c>
      <c r="D2717" s="159">
        <f>'COG-M'!P2569</f>
        <v>0</v>
      </c>
    </row>
    <row r="2718" spans="1:4">
      <c r="A2718">
        <v>724</v>
      </c>
      <c r="B2718" t="s">
        <v>367</v>
      </c>
      <c r="C2718">
        <v>11</v>
      </c>
      <c r="D2718" s="159">
        <f>'COG-M'!P2570</f>
        <v>0</v>
      </c>
    </row>
    <row r="2719" spans="1:4">
      <c r="C2719">
        <v>12</v>
      </c>
      <c r="D2719" s="159">
        <f>'COG-M'!P2571</f>
        <v>0</v>
      </c>
    </row>
    <row r="2720" spans="1:4">
      <c r="C2720">
        <v>13</v>
      </c>
      <c r="D2720" s="159">
        <f>'COG-M'!P2572</f>
        <v>0</v>
      </c>
    </row>
    <row r="2721" spans="1:4">
      <c r="C2721">
        <v>14</v>
      </c>
      <c r="D2721" s="159">
        <f>'COG-M'!P2573</f>
        <v>0</v>
      </c>
    </row>
    <row r="2722" spans="1:4">
      <c r="C2722">
        <v>15</v>
      </c>
      <c r="D2722" s="159">
        <f>'COG-M'!P2574</f>
        <v>0</v>
      </c>
    </row>
    <row r="2723" spans="1:4">
      <c r="C2723">
        <v>16</v>
      </c>
      <c r="D2723" s="159">
        <f>'COG-M'!P2575</f>
        <v>0</v>
      </c>
    </row>
    <row r="2724" spans="1:4">
      <c r="C2724">
        <v>17</v>
      </c>
      <c r="D2724" s="159">
        <f>'COG-M'!P2576</f>
        <v>0</v>
      </c>
    </row>
    <row r="2725" spans="1:4">
      <c r="C2725">
        <v>25</v>
      </c>
      <c r="D2725" s="159">
        <f>'COG-M'!P2577</f>
        <v>0</v>
      </c>
    </row>
    <row r="2726" spans="1:4">
      <c r="C2726">
        <v>26</v>
      </c>
      <c r="D2726" s="159">
        <f>'COG-M'!P2578</f>
        <v>0</v>
      </c>
    </row>
    <row r="2727" spans="1:4">
      <c r="C2727">
        <v>27</v>
      </c>
      <c r="D2727" s="159">
        <f>'COG-M'!P2579</f>
        <v>0</v>
      </c>
    </row>
    <row r="2728" spans="1:4">
      <c r="A2728">
        <v>725</v>
      </c>
      <c r="B2728" t="s">
        <v>368</v>
      </c>
      <c r="C2728">
        <v>11</v>
      </c>
      <c r="D2728" s="159">
        <f>'COG-M'!P2580</f>
        <v>0</v>
      </c>
    </row>
    <row r="2729" spans="1:4">
      <c r="C2729">
        <v>12</v>
      </c>
      <c r="D2729" s="159">
        <f>'COG-M'!P2581</f>
        <v>0</v>
      </c>
    </row>
    <row r="2730" spans="1:4">
      <c r="C2730">
        <v>13</v>
      </c>
      <c r="D2730" s="159">
        <f>'COG-M'!P2582</f>
        <v>0</v>
      </c>
    </row>
    <row r="2731" spans="1:4">
      <c r="C2731">
        <v>14</v>
      </c>
      <c r="D2731" s="159">
        <f>'COG-M'!P2583</f>
        <v>0</v>
      </c>
    </row>
    <row r="2732" spans="1:4">
      <c r="C2732">
        <v>15</v>
      </c>
      <c r="D2732" s="159">
        <f>'COG-M'!P2584</f>
        <v>0</v>
      </c>
    </row>
    <row r="2733" spans="1:4">
      <c r="C2733">
        <v>16</v>
      </c>
      <c r="D2733" s="159">
        <f>'COG-M'!P2585</f>
        <v>0</v>
      </c>
    </row>
    <row r="2734" spans="1:4">
      <c r="C2734">
        <v>17</v>
      </c>
      <c r="D2734" s="159">
        <f>'COG-M'!P2586</f>
        <v>0</v>
      </c>
    </row>
    <row r="2735" spans="1:4">
      <c r="C2735">
        <v>25</v>
      </c>
      <c r="D2735" s="159">
        <f>'COG-M'!P2587</f>
        <v>0</v>
      </c>
    </row>
    <row r="2736" spans="1:4">
      <c r="C2736">
        <v>26</v>
      </c>
      <c r="D2736" s="159">
        <f>'COG-M'!P2588</f>
        <v>0</v>
      </c>
    </row>
    <row r="2737" spans="1:4">
      <c r="C2737">
        <v>27</v>
      </c>
      <c r="D2737" s="159">
        <f>'COG-M'!P2589</f>
        <v>0</v>
      </c>
    </row>
    <row r="2738" spans="1:4">
      <c r="A2738">
        <v>726</v>
      </c>
      <c r="B2738" t="s">
        <v>369</v>
      </c>
      <c r="C2738">
        <v>11</v>
      </c>
      <c r="D2738" s="159">
        <f>'COG-M'!P2590</f>
        <v>0</v>
      </c>
    </row>
    <row r="2739" spans="1:4">
      <c r="C2739">
        <v>12</v>
      </c>
      <c r="D2739" s="159">
        <f>'COG-M'!P2591</f>
        <v>0</v>
      </c>
    </row>
    <row r="2740" spans="1:4">
      <c r="C2740">
        <v>13</v>
      </c>
      <c r="D2740" s="159">
        <f>'COG-M'!P2592</f>
        <v>0</v>
      </c>
    </row>
    <row r="2741" spans="1:4">
      <c r="C2741">
        <v>14</v>
      </c>
      <c r="D2741" s="159">
        <f>'COG-M'!P2593</f>
        <v>0</v>
      </c>
    </row>
    <row r="2742" spans="1:4">
      <c r="C2742">
        <v>15</v>
      </c>
      <c r="D2742" s="159">
        <f>'COG-M'!P2594</f>
        <v>0</v>
      </c>
    </row>
    <row r="2743" spans="1:4">
      <c r="C2743">
        <v>16</v>
      </c>
      <c r="D2743" s="159">
        <f>'COG-M'!P2595</f>
        <v>0</v>
      </c>
    </row>
    <row r="2744" spans="1:4">
      <c r="C2744">
        <v>17</v>
      </c>
      <c r="D2744" s="159">
        <f>'COG-M'!P2596</f>
        <v>0</v>
      </c>
    </row>
    <row r="2745" spans="1:4">
      <c r="C2745">
        <v>25</v>
      </c>
      <c r="D2745" s="159">
        <f>'COG-M'!P2597</f>
        <v>0</v>
      </c>
    </row>
    <row r="2746" spans="1:4">
      <c r="C2746">
        <v>26</v>
      </c>
      <c r="D2746" s="159">
        <f>'COG-M'!P2598</f>
        <v>0</v>
      </c>
    </row>
    <row r="2747" spans="1:4">
      <c r="C2747">
        <v>27</v>
      </c>
      <c r="D2747" s="159">
        <f>'COG-M'!P2599</f>
        <v>0</v>
      </c>
    </row>
    <row r="2748" spans="1:4">
      <c r="A2748">
        <v>727</v>
      </c>
      <c r="B2748" t="s">
        <v>370</v>
      </c>
      <c r="C2748">
        <v>11</v>
      </c>
      <c r="D2748" s="159">
        <f>'COG-M'!P2600</f>
        <v>0</v>
      </c>
    </row>
    <row r="2749" spans="1:4">
      <c r="C2749">
        <v>12</v>
      </c>
      <c r="D2749" s="159">
        <f>'COG-M'!P2601</f>
        <v>0</v>
      </c>
    </row>
    <row r="2750" spans="1:4">
      <c r="C2750">
        <v>13</v>
      </c>
      <c r="D2750" s="159">
        <f>'COG-M'!P2602</f>
        <v>0</v>
      </c>
    </row>
    <row r="2751" spans="1:4">
      <c r="C2751">
        <v>14</v>
      </c>
      <c r="D2751" s="159">
        <f>'COG-M'!P2603</f>
        <v>0</v>
      </c>
    </row>
    <row r="2752" spans="1:4">
      <c r="C2752">
        <v>15</v>
      </c>
      <c r="D2752" s="159">
        <f>'COG-M'!P2604</f>
        <v>0</v>
      </c>
    </row>
    <row r="2753" spans="1:4">
      <c r="C2753">
        <v>16</v>
      </c>
      <c r="D2753" s="159">
        <f>'COG-M'!P2605</f>
        <v>0</v>
      </c>
    </row>
    <row r="2754" spans="1:4">
      <c r="C2754">
        <v>17</v>
      </c>
      <c r="D2754" s="159">
        <f>'COG-M'!P2606</f>
        <v>0</v>
      </c>
    </row>
    <row r="2755" spans="1:4">
      <c r="C2755">
        <v>25</v>
      </c>
      <c r="D2755" s="159">
        <f>'COG-M'!P2607</f>
        <v>0</v>
      </c>
    </row>
    <row r="2756" spans="1:4">
      <c r="C2756">
        <v>26</v>
      </c>
      <c r="D2756" s="159">
        <f>'COG-M'!P2608</f>
        <v>0</v>
      </c>
    </row>
    <row r="2757" spans="1:4">
      <c r="C2757">
        <v>27</v>
      </c>
      <c r="D2757" s="159">
        <f>'COG-M'!P2609</f>
        <v>0</v>
      </c>
    </row>
    <row r="2758" spans="1:4">
      <c r="A2758">
        <v>728</v>
      </c>
      <c r="B2758" t="s">
        <v>371</v>
      </c>
      <c r="C2758">
        <v>11</v>
      </c>
      <c r="D2758" s="159">
        <f>'COG-M'!P2610</f>
        <v>0</v>
      </c>
    </row>
    <row r="2759" spans="1:4">
      <c r="C2759">
        <v>12</v>
      </c>
      <c r="D2759" s="159">
        <f>'COG-M'!P2611</f>
        <v>0</v>
      </c>
    </row>
    <row r="2760" spans="1:4">
      <c r="C2760">
        <v>13</v>
      </c>
      <c r="D2760" s="159">
        <f>'COG-M'!P2612</f>
        <v>0</v>
      </c>
    </row>
    <row r="2761" spans="1:4">
      <c r="C2761">
        <v>14</v>
      </c>
      <c r="D2761" s="159">
        <f>'COG-M'!P2613</f>
        <v>0</v>
      </c>
    </row>
    <row r="2762" spans="1:4">
      <c r="C2762">
        <v>15</v>
      </c>
      <c r="D2762" s="159">
        <f>'COG-M'!P2614</f>
        <v>0</v>
      </c>
    </row>
    <row r="2763" spans="1:4">
      <c r="C2763">
        <v>16</v>
      </c>
      <c r="D2763" s="159">
        <f>'COG-M'!P2615</f>
        <v>0</v>
      </c>
    </row>
    <row r="2764" spans="1:4">
      <c r="C2764">
        <v>17</v>
      </c>
      <c r="D2764" s="159">
        <f>'COG-M'!P2616</f>
        <v>0</v>
      </c>
    </row>
    <row r="2765" spans="1:4">
      <c r="C2765">
        <v>25</v>
      </c>
      <c r="D2765" s="159">
        <f>'COG-M'!P2617</f>
        <v>0</v>
      </c>
    </row>
    <row r="2766" spans="1:4">
      <c r="C2766">
        <v>26</v>
      </c>
      <c r="D2766" s="159">
        <f>'COG-M'!P2618</f>
        <v>0</v>
      </c>
    </row>
    <row r="2767" spans="1:4">
      <c r="C2767">
        <v>27</v>
      </c>
      <c r="D2767" s="159">
        <f>'COG-M'!P2619</f>
        <v>0</v>
      </c>
    </row>
    <row r="2768" spans="1:4">
      <c r="A2768">
        <v>729</v>
      </c>
      <c r="B2768" t="s">
        <v>372</v>
      </c>
      <c r="C2768">
        <v>11</v>
      </c>
      <c r="D2768" s="159">
        <f>'COG-M'!P2620</f>
        <v>0</v>
      </c>
    </row>
    <row r="2769" spans="1:4">
      <c r="C2769">
        <v>12</v>
      </c>
      <c r="D2769" s="159">
        <f>'COG-M'!P2621</f>
        <v>0</v>
      </c>
    </row>
    <row r="2770" spans="1:4">
      <c r="C2770">
        <v>13</v>
      </c>
      <c r="D2770" s="159">
        <f>'COG-M'!P2622</f>
        <v>0</v>
      </c>
    </row>
    <row r="2771" spans="1:4">
      <c r="C2771">
        <v>14</v>
      </c>
      <c r="D2771" s="159">
        <f>'COG-M'!P2623</f>
        <v>0</v>
      </c>
    </row>
    <row r="2772" spans="1:4">
      <c r="C2772">
        <v>15</v>
      </c>
      <c r="D2772" s="159">
        <f>'COG-M'!P2624</f>
        <v>0</v>
      </c>
    </row>
    <row r="2773" spans="1:4">
      <c r="C2773">
        <v>16</v>
      </c>
      <c r="D2773" s="159">
        <f>'COG-M'!P2625</f>
        <v>0</v>
      </c>
    </row>
    <row r="2774" spans="1:4">
      <c r="C2774">
        <v>17</v>
      </c>
      <c r="D2774" s="159">
        <f>'COG-M'!P2626</f>
        <v>0</v>
      </c>
    </row>
    <row r="2775" spans="1:4">
      <c r="C2775">
        <v>25</v>
      </c>
      <c r="D2775" s="159">
        <f>'COG-M'!P2627</f>
        <v>0</v>
      </c>
    </row>
    <row r="2776" spans="1:4">
      <c r="C2776">
        <v>26</v>
      </c>
      <c r="D2776" s="159">
        <f>'COG-M'!P2628</f>
        <v>0</v>
      </c>
    </row>
    <row r="2777" spans="1:4">
      <c r="C2777">
        <v>27</v>
      </c>
      <c r="D2777" s="159">
        <f>'COG-M'!P2629</f>
        <v>0</v>
      </c>
    </row>
    <row r="2778" spans="1:4">
      <c r="A2778">
        <v>7300</v>
      </c>
      <c r="B2778" t="s">
        <v>373</v>
      </c>
      <c r="D2778" s="159">
        <f>'COG-M'!P2630</f>
        <v>0</v>
      </c>
    </row>
    <row r="2779" spans="1:4">
      <c r="A2779">
        <v>731</v>
      </c>
      <c r="B2779" t="s">
        <v>374</v>
      </c>
      <c r="C2779">
        <v>11</v>
      </c>
      <c r="D2779" s="159">
        <f>'COG-M'!P2631</f>
        <v>0</v>
      </c>
    </row>
    <row r="2780" spans="1:4">
      <c r="C2780">
        <v>12</v>
      </c>
      <c r="D2780" s="159">
        <f>'COG-M'!P2632</f>
        <v>0</v>
      </c>
    </row>
    <row r="2781" spans="1:4">
      <c r="C2781">
        <v>13</v>
      </c>
      <c r="D2781" s="159">
        <f>'COG-M'!P2633</f>
        <v>0</v>
      </c>
    </row>
    <row r="2782" spans="1:4">
      <c r="C2782">
        <v>14</v>
      </c>
      <c r="D2782" s="159">
        <f>'COG-M'!P2634</f>
        <v>0</v>
      </c>
    </row>
    <row r="2783" spans="1:4">
      <c r="C2783">
        <v>15</v>
      </c>
      <c r="D2783" s="159">
        <f>'COG-M'!P2635</f>
        <v>0</v>
      </c>
    </row>
    <row r="2784" spans="1:4">
      <c r="C2784">
        <v>16</v>
      </c>
      <c r="D2784" s="159">
        <f>'COG-M'!P2636</f>
        <v>0</v>
      </c>
    </row>
    <row r="2785" spans="1:4">
      <c r="C2785">
        <v>17</v>
      </c>
      <c r="D2785" s="159">
        <f>'COG-M'!P2637</f>
        <v>0</v>
      </c>
    </row>
    <row r="2786" spans="1:4">
      <c r="C2786">
        <v>25</v>
      </c>
      <c r="D2786" s="159">
        <f>'COG-M'!P2638</f>
        <v>0</v>
      </c>
    </row>
    <row r="2787" spans="1:4">
      <c r="C2787">
        <v>26</v>
      </c>
      <c r="D2787" s="159">
        <f>'COG-M'!P2639</f>
        <v>0</v>
      </c>
    </row>
    <row r="2788" spans="1:4">
      <c r="C2788">
        <v>27</v>
      </c>
      <c r="D2788" s="159">
        <f>'COG-M'!P2640</f>
        <v>0</v>
      </c>
    </row>
    <row r="2789" spans="1:4">
      <c r="A2789">
        <v>732</v>
      </c>
      <c r="B2789" t="s">
        <v>375</v>
      </c>
      <c r="C2789">
        <v>11</v>
      </c>
      <c r="D2789" s="159">
        <f>'COG-M'!P2641</f>
        <v>0</v>
      </c>
    </row>
    <row r="2790" spans="1:4">
      <c r="C2790">
        <v>12</v>
      </c>
      <c r="D2790" s="159">
        <f>'COG-M'!P2642</f>
        <v>0</v>
      </c>
    </row>
    <row r="2791" spans="1:4">
      <c r="C2791">
        <v>13</v>
      </c>
      <c r="D2791" s="159">
        <f>'COG-M'!P2643</f>
        <v>0</v>
      </c>
    </row>
    <row r="2792" spans="1:4">
      <c r="C2792">
        <v>14</v>
      </c>
      <c r="D2792" s="159">
        <f>'COG-M'!P2644</f>
        <v>0</v>
      </c>
    </row>
    <row r="2793" spans="1:4">
      <c r="C2793">
        <v>15</v>
      </c>
      <c r="D2793" s="159">
        <f>'COG-M'!P2645</f>
        <v>0</v>
      </c>
    </row>
    <row r="2794" spans="1:4">
      <c r="C2794">
        <v>16</v>
      </c>
      <c r="D2794" s="159">
        <f>'COG-M'!P2646</f>
        <v>0</v>
      </c>
    </row>
    <row r="2795" spans="1:4">
      <c r="C2795">
        <v>17</v>
      </c>
      <c r="D2795" s="159">
        <f>'COG-M'!P2647</f>
        <v>0</v>
      </c>
    </row>
    <row r="2796" spans="1:4">
      <c r="C2796">
        <v>25</v>
      </c>
      <c r="D2796" s="159">
        <f>'COG-M'!P2648</f>
        <v>0</v>
      </c>
    </row>
    <row r="2797" spans="1:4">
      <c r="C2797">
        <v>26</v>
      </c>
      <c r="D2797" s="159">
        <f>'COG-M'!P2649</f>
        <v>0</v>
      </c>
    </row>
    <row r="2798" spans="1:4">
      <c r="C2798">
        <v>27</v>
      </c>
      <c r="D2798" s="159">
        <f>'COG-M'!P2650</f>
        <v>0</v>
      </c>
    </row>
    <row r="2799" spans="1:4">
      <c r="A2799">
        <v>733</v>
      </c>
      <c r="B2799" t="s">
        <v>376</v>
      </c>
      <c r="C2799">
        <v>11</v>
      </c>
      <c r="D2799" s="159">
        <f>'COG-M'!P2651</f>
        <v>0</v>
      </c>
    </row>
    <row r="2800" spans="1:4">
      <c r="C2800">
        <v>12</v>
      </c>
      <c r="D2800" s="159">
        <f>'COG-M'!P2652</f>
        <v>0</v>
      </c>
    </row>
    <row r="2801" spans="1:4">
      <c r="C2801">
        <v>13</v>
      </c>
      <c r="D2801" s="159">
        <f>'COG-M'!P2653</f>
        <v>0</v>
      </c>
    </row>
    <row r="2802" spans="1:4">
      <c r="C2802">
        <v>14</v>
      </c>
      <c r="D2802" s="159">
        <f>'COG-M'!P2654</f>
        <v>0</v>
      </c>
    </row>
    <row r="2803" spans="1:4">
      <c r="C2803">
        <v>15</v>
      </c>
      <c r="D2803" s="159">
        <f>'COG-M'!P2655</f>
        <v>0</v>
      </c>
    </row>
    <row r="2804" spans="1:4">
      <c r="C2804">
        <v>16</v>
      </c>
      <c r="D2804" s="159">
        <f>'COG-M'!P2656</f>
        <v>0</v>
      </c>
    </row>
    <row r="2805" spans="1:4">
      <c r="C2805">
        <v>17</v>
      </c>
      <c r="D2805" s="159">
        <f>'COG-M'!P2657</f>
        <v>0</v>
      </c>
    </row>
    <row r="2806" spans="1:4">
      <c r="C2806">
        <v>25</v>
      </c>
      <c r="D2806" s="159">
        <f>'COG-M'!P2658</f>
        <v>0</v>
      </c>
    </row>
    <row r="2807" spans="1:4">
      <c r="C2807">
        <v>26</v>
      </c>
      <c r="D2807" s="159">
        <f>'COG-M'!P2659</f>
        <v>0</v>
      </c>
    </row>
    <row r="2808" spans="1:4">
      <c r="C2808">
        <v>27</v>
      </c>
      <c r="D2808" s="159">
        <f>'COG-M'!P2660</f>
        <v>0</v>
      </c>
    </row>
    <row r="2809" spans="1:4">
      <c r="A2809">
        <v>734</v>
      </c>
      <c r="B2809" t="s">
        <v>377</v>
      </c>
      <c r="C2809">
        <v>11</v>
      </c>
      <c r="D2809" s="159">
        <f>'COG-M'!P2661</f>
        <v>0</v>
      </c>
    </row>
    <row r="2810" spans="1:4">
      <c r="C2810">
        <v>12</v>
      </c>
      <c r="D2810" s="159">
        <f>'COG-M'!P2662</f>
        <v>0</v>
      </c>
    </row>
    <row r="2811" spans="1:4">
      <c r="C2811">
        <v>13</v>
      </c>
      <c r="D2811" s="159">
        <f>'COG-M'!P2663</f>
        <v>0</v>
      </c>
    </row>
    <row r="2812" spans="1:4">
      <c r="C2812">
        <v>14</v>
      </c>
      <c r="D2812" s="159">
        <f>'COG-M'!P2664</f>
        <v>0</v>
      </c>
    </row>
    <row r="2813" spans="1:4">
      <c r="C2813">
        <v>15</v>
      </c>
      <c r="D2813" s="159">
        <f>'COG-M'!P2665</f>
        <v>0</v>
      </c>
    </row>
    <row r="2814" spans="1:4">
      <c r="C2814">
        <v>16</v>
      </c>
      <c r="D2814" s="159">
        <f>'COG-M'!P2666</f>
        <v>0</v>
      </c>
    </row>
    <row r="2815" spans="1:4">
      <c r="C2815">
        <v>17</v>
      </c>
      <c r="D2815" s="159">
        <f>'COG-M'!P2667</f>
        <v>0</v>
      </c>
    </row>
    <row r="2816" spans="1:4">
      <c r="C2816">
        <v>25</v>
      </c>
      <c r="D2816" s="159">
        <f>'COG-M'!P2668</f>
        <v>0</v>
      </c>
    </row>
    <row r="2817" spans="1:4">
      <c r="C2817">
        <v>26</v>
      </c>
      <c r="D2817" s="159">
        <f>'COG-M'!P2669</f>
        <v>0</v>
      </c>
    </row>
    <row r="2818" spans="1:4">
      <c r="C2818">
        <v>27</v>
      </c>
      <c r="D2818" s="159">
        <f>'COG-M'!P2670</f>
        <v>0</v>
      </c>
    </row>
    <row r="2819" spans="1:4">
      <c r="A2819">
        <v>735</v>
      </c>
      <c r="B2819" t="s">
        <v>378</v>
      </c>
      <c r="C2819">
        <v>11</v>
      </c>
      <c r="D2819" s="159">
        <f>'COG-M'!P2671</f>
        <v>0</v>
      </c>
    </row>
    <row r="2820" spans="1:4">
      <c r="C2820">
        <v>12</v>
      </c>
      <c r="D2820" s="159">
        <f>'COG-M'!P2672</f>
        <v>0</v>
      </c>
    </row>
    <row r="2821" spans="1:4">
      <c r="C2821">
        <v>13</v>
      </c>
      <c r="D2821" s="159">
        <f>'COG-M'!P2673</f>
        <v>0</v>
      </c>
    </row>
    <row r="2822" spans="1:4">
      <c r="C2822">
        <v>14</v>
      </c>
      <c r="D2822" s="159">
        <f>'COG-M'!P2674</f>
        <v>0</v>
      </c>
    </row>
    <row r="2823" spans="1:4">
      <c r="C2823">
        <v>15</v>
      </c>
      <c r="D2823" s="159">
        <f>'COG-M'!P2675</f>
        <v>0</v>
      </c>
    </row>
    <row r="2824" spans="1:4">
      <c r="C2824">
        <v>16</v>
      </c>
      <c r="D2824" s="159">
        <f>'COG-M'!P2676</f>
        <v>0</v>
      </c>
    </row>
    <row r="2825" spans="1:4">
      <c r="C2825">
        <v>17</v>
      </c>
      <c r="D2825" s="159">
        <f>'COG-M'!P2677</f>
        <v>0</v>
      </c>
    </row>
    <row r="2826" spans="1:4">
      <c r="C2826">
        <v>25</v>
      </c>
      <c r="D2826" s="159">
        <f>'COG-M'!P2678</f>
        <v>0</v>
      </c>
    </row>
    <row r="2827" spans="1:4">
      <c r="C2827">
        <v>26</v>
      </c>
      <c r="D2827" s="159">
        <f>'COG-M'!P2679</f>
        <v>0</v>
      </c>
    </row>
    <row r="2828" spans="1:4">
      <c r="C2828">
        <v>27</v>
      </c>
      <c r="D2828" s="159">
        <f>'COG-M'!P2680</f>
        <v>0</v>
      </c>
    </row>
    <row r="2829" spans="1:4">
      <c r="A2829">
        <v>739</v>
      </c>
      <c r="B2829" t="s">
        <v>379</v>
      </c>
      <c r="C2829">
        <v>11</v>
      </c>
      <c r="D2829" s="159">
        <f>'COG-M'!P2681</f>
        <v>0</v>
      </c>
    </row>
    <row r="2830" spans="1:4">
      <c r="C2830">
        <v>12</v>
      </c>
      <c r="D2830" s="159">
        <f>'COG-M'!P2682</f>
        <v>0</v>
      </c>
    </row>
    <row r="2831" spans="1:4">
      <c r="C2831">
        <v>13</v>
      </c>
      <c r="D2831" s="159">
        <f>'COG-M'!P2683</f>
        <v>0</v>
      </c>
    </row>
    <row r="2832" spans="1:4">
      <c r="C2832">
        <v>14</v>
      </c>
      <c r="D2832" s="159">
        <f>'COG-M'!P2684</f>
        <v>0</v>
      </c>
    </row>
    <row r="2833" spans="1:4">
      <c r="C2833">
        <v>15</v>
      </c>
      <c r="D2833" s="159">
        <f>'COG-M'!P2685</f>
        <v>0</v>
      </c>
    </row>
    <row r="2834" spans="1:4">
      <c r="C2834">
        <v>16</v>
      </c>
      <c r="D2834" s="159">
        <f>'COG-M'!P2686</f>
        <v>0</v>
      </c>
    </row>
    <row r="2835" spans="1:4">
      <c r="C2835">
        <v>17</v>
      </c>
      <c r="D2835" s="159">
        <f>'COG-M'!P2687</f>
        <v>0</v>
      </c>
    </row>
    <row r="2836" spans="1:4">
      <c r="C2836">
        <v>25</v>
      </c>
      <c r="D2836" s="159">
        <f>'COG-M'!P2688</f>
        <v>0</v>
      </c>
    </row>
    <row r="2837" spans="1:4">
      <c r="C2837">
        <v>26</v>
      </c>
      <c r="D2837" s="159">
        <f>'COG-M'!P2689</f>
        <v>0</v>
      </c>
    </row>
    <row r="2838" spans="1:4">
      <c r="C2838">
        <v>27</v>
      </c>
      <c r="D2838" s="159">
        <f>'COG-M'!P2690</f>
        <v>0</v>
      </c>
    </row>
    <row r="2839" spans="1:4">
      <c r="A2839">
        <v>7400</v>
      </c>
      <c r="B2839" t="s">
        <v>380</v>
      </c>
      <c r="D2839" s="159">
        <f>'COG-M'!P2691</f>
        <v>0</v>
      </c>
    </row>
    <row r="2840" spans="1:4">
      <c r="A2840">
        <v>741</v>
      </c>
      <c r="B2840" t="s">
        <v>381</v>
      </c>
      <c r="C2840">
        <v>11</v>
      </c>
      <c r="D2840" s="159">
        <f>'COG-M'!P2692</f>
        <v>0</v>
      </c>
    </row>
    <row r="2841" spans="1:4">
      <c r="C2841">
        <v>12</v>
      </c>
      <c r="D2841" s="159">
        <f>'COG-M'!P2693</f>
        <v>0</v>
      </c>
    </row>
    <row r="2842" spans="1:4">
      <c r="C2842">
        <v>13</v>
      </c>
      <c r="D2842" s="159">
        <f>'COG-M'!P2694</f>
        <v>0</v>
      </c>
    </row>
    <row r="2843" spans="1:4">
      <c r="C2843">
        <v>14</v>
      </c>
      <c r="D2843" s="159">
        <f>'COG-M'!P2695</f>
        <v>0</v>
      </c>
    </row>
    <row r="2844" spans="1:4">
      <c r="C2844">
        <v>15</v>
      </c>
      <c r="D2844" s="159">
        <f>'COG-M'!P2696</f>
        <v>0</v>
      </c>
    </row>
    <row r="2845" spans="1:4">
      <c r="C2845">
        <v>16</v>
      </c>
      <c r="D2845" s="159">
        <f>'COG-M'!P2697</f>
        <v>0</v>
      </c>
    </row>
    <row r="2846" spans="1:4">
      <c r="C2846">
        <v>17</v>
      </c>
      <c r="D2846" s="159">
        <f>'COG-M'!P2698</f>
        <v>0</v>
      </c>
    </row>
    <row r="2847" spans="1:4">
      <c r="C2847">
        <v>25</v>
      </c>
      <c r="D2847" s="159">
        <f>'COG-M'!P2699</f>
        <v>0</v>
      </c>
    </row>
    <row r="2848" spans="1:4">
      <c r="C2848">
        <v>26</v>
      </c>
      <c r="D2848" s="159">
        <f>'COG-M'!P2700</f>
        <v>0</v>
      </c>
    </row>
    <row r="2849" spans="1:4">
      <c r="C2849">
        <v>27</v>
      </c>
      <c r="D2849" s="159">
        <f>'COG-M'!P2701</f>
        <v>0</v>
      </c>
    </row>
    <row r="2850" spans="1:4">
      <c r="A2850">
        <v>742</v>
      </c>
      <c r="B2850" t="s">
        <v>382</v>
      </c>
      <c r="D2850" s="159">
        <f>'COG-M'!P2702</f>
        <v>0</v>
      </c>
    </row>
    <row r="2851" spans="1:4">
      <c r="A2851">
        <v>743</v>
      </c>
      <c r="B2851" t="s">
        <v>383</v>
      </c>
      <c r="D2851" s="159">
        <f>'COG-M'!P2703</f>
        <v>0</v>
      </c>
    </row>
    <row r="2852" spans="1:4">
      <c r="A2852">
        <v>744</v>
      </c>
      <c r="B2852" t="s">
        <v>384</v>
      </c>
      <c r="D2852" s="159">
        <f>'COG-M'!P2704</f>
        <v>0</v>
      </c>
    </row>
    <row r="2853" spans="1:4">
      <c r="A2853">
        <v>745</v>
      </c>
      <c r="B2853" t="s">
        <v>385</v>
      </c>
      <c r="C2853">
        <v>11</v>
      </c>
      <c r="D2853" s="159">
        <f>'COG-M'!P2705</f>
        <v>0</v>
      </c>
    </row>
    <row r="2854" spans="1:4">
      <c r="C2854">
        <v>12</v>
      </c>
      <c r="D2854" s="159">
        <f>'COG-M'!P2706</f>
        <v>0</v>
      </c>
    </row>
    <row r="2855" spans="1:4">
      <c r="C2855">
        <v>13</v>
      </c>
      <c r="D2855" s="159">
        <f>'COG-M'!P2707</f>
        <v>0</v>
      </c>
    </row>
    <row r="2856" spans="1:4">
      <c r="C2856">
        <v>14</v>
      </c>
      <c r="D2856" s="159">
        <f>'COG-M'!P2708</f>
        <v>0</v>
      </c>
    </row>
    <row r="2857" spans="1:4">
      <c r="C2857">
        <v>15</v>
      </c>
      <c r="D2857" s="159">
        <f>'COG-M'!P2709</f>
        <v>0</v>
      </c>
    </row>
    <row r="2858" spans="1:4">
      <c r="C2858">
        <v>16</v>
      </c>
      <c r="D2858" s="159">
        <f>'COG-M'!P2710</f>
        <v>0</v>
      </c>
    </row>
    <row r="2859" spans="1:4">
      <c r="C2859">
        <v>17</v>
      </c>
      <c r="D2859" s="159">
        <f>'COG-M'!P2711</f>
        <v>0</v>
      </c>
    </row>
    <row r="2860" spans="1:4">
      <c r="C2860">
        <v>25</v>
      </c>
      <c r="D2860" s="159">
        <f>'COG-M'!P2712</f>
        <v>0</v>
      </c>
    </row>
    <row r="2861" spans="1:4">
      <c r="C2861">
        <v>26</v>
      </c>
      <c r="D2861" s="159">
        <f>'COG-M'!P2713</f>
        <v>0</v>
      </c>
    </row>
    <row r="2862" spans="1:4">
      <c r="C2862">
        <v>27</v>
      </c>
      <c r="D2862" s="159">
        <f>'COG-M'!P2714</f>
        <v>0</v>
      </c>
    </row>
    <row r="2863" spans="1:4">
      <c r="A2863">
        <v>746</v>
      </c>
      <c r="B2863" t="s">
        <v>386</v>
      </c>
      <c r="C2863">
        <v>11</v>
      </c>
      <c r="D2863" s="159">
        <f>'COG-M'!P2715</f>
        <v>0</v>
      </c>
    </row>
    <row r="2864" spans="1:4">
      <c r="C2864">
        <v>12</v>
      </c>
      <c r="D2864" s="159">
        <f>'COG-M'!P2716</f>
        <v>0</v>
      </c>
    </row>
    <row r="2865" spans="1:4">
      <c r="C2865">
        <v>13</v>
      </c>
      <c r="D2865" s="159">
        <f>'COG-M'!P2717</f>
        <v>0</v>
      </c>
    </row>
    <row r="2866" spans="1:4">
      <c r="C2866">
        <v>14</v>
      </c>
      <c r="D2866" s="159">
        <f>'COG-M'!P2718</f>
        <v>0</v>
      </c>
    </row>
    <row r="2867" spans="1:4">
      <c r="C2867">
        <v>15</v>
      </c>
      <c r="D2867" s="159">
        <f>'COG-M'!P2719</f>
        <v>0</v>
      </c>
    </row>
    <row r="2868" spans="1:4">
      <c r="C2868">
        <v>16</v>
      </c>
      <c r="D2868" s="159">
        <f>'COG-M'!P2720</f>
        <v>0</v>
      </c>
    </row>
    <row r="2869" spans="1:4">
      <c r="C2869">
        <v>17</v>
      </c>
      <c r="D2869" s="159">
        <f>'COG-M'!P2721</f>
        <v>0</v>
      </c>
    </row>
    <row r="2870" spans="1:4">
      <c r="C2870">
        <v>25</v>
      </c>
      <c r="D2870" s="159">
        <f>'COG-M'!P2722</f>
        <v>0</v>
      </c>
    </row>
    <row r="2871" spans="1:4">
      <c r="C2871">
        <v>26</v>
      </c>
      <c r="D2871" s="159">
        <f>'COG-M'!P2723</f>
        <v>0</v>
      </c>
    </row>
    <row r="2872" spans="1:4">
      <c r="C2872">
        <v>27</v>
      </c>
      <c r="D2872" s="159">
        <f>'COG-M'!P2724</f>
        <v>0</v>
      </c>
    </row>
    <row r="2873" spans="1:4">
      <c r="A2873">
        <v>747</v>
      </c>
      <c r="B2873" t="s">
        <v>387</v>
      </c>
      <c r="C2873">
        <v>11</v>
      </c>
      <c r="D2873" s="159">
        <f>'COG-M'!P2725</f>
        <v>0</v>
      </c>
    </row>
    <row r="2874" spans="1:4">
      <c r="C2874">
        <v>12</v>
      </c>
      <c r="D2874" s="159">
        <f>'COG-M'!P2726</f>
        <v>0</v>
      </c>
    </row>
    <row r="2875" spans="1:4">
      <c r="C2875">
        <v>13</v>
      </c>
      <c r="D2875" s="159">
        <f>'COG-M'!P2727</f>
        <v>0</v>
      </c>
    </row>
    <row r="2876" spans="1:4">
      <c r="C2876">
        <v>14</v>
      </c>
      <c r="D2876" s="159">
        <f>'COG-M'!P2728</f>
        <v>0</v>
      </c>
    </row>
    <row r="2877" spans="1:4">
      <c r="C2877">
        <v>15</v>
      </c>
      <c r="D2877" s="159">
        <f>'COG-M'!P2729</f>
        <v>0</v>
      </c>
    </row>
    <row r="2878" spans="1:4">
      <c r="C2878">
        <v>16</v>
      </c>
      <c r="D2878" s="159">
        <f>'COG-M'!P2730</f>
        <v>0</v>
      </c>
    </row>
    <row r="2879" spans="1:4">
      <c r="C2879">
        <v>17</v>
      </c>
      <c r="D2879" s="159">
        <f>'COG-M'!P2731</f>
        <v>0</v>
      </c>
    </row>
    <row r="2880" spans="1:4">
      <c r="C2880">
        <v>25</v>
      </c>
      <c r="D2880" s="159">
        <f>'COG-M'!P2732</f>
        <v>0</v>
      </c>
    </row>
    <row r="2881" spans="1:4">
      <c r="C2881">
        <v>26</v>
      </c>
      <c r="D2881" s="159">
        <f>'COG-M'!P2733</f>
        <v>0</v>
      </c>
    </row>
    <row r="2882" spans="1:4">
      <c r="C2882">
        <v>27</v>
      </c>
      <c r="D2882" s="159">
        <f>'COG-M'!P2734</f>
        <v>0</v>
      </c>
    </row>
    <row r="2883" spans="1:4">
      <c r="A2883">
        <v>748</v>
      </c>
      <c r="B2883" t="s">
        <v>388</v>
      </c>
      <c r="C2883">
        <v>11</v>
      </c>
      <c r="D2883" s="159">
        <f>'COG-M'!P2735</f>
        <v>0</v>
      </c>
    </row>
    <row r="2884" spans="1:4">
      <c r="C2884">
        <v>12</v>
      </c>
      <c r="D2884" s="159">
        <f>'COG-M'!P2736</f>
        <v>0</v>
      </c>
    </row>
    <row r="2885" spans="1:4">
      <c r="C2885">
        <v>13</v>
      </c>
      <c r="D2885" s="159">
        <f>'COG-M'!P2737</f>
        <v>0</v>
      </c>
    </row>
    <row r="2886" spans="1:4">
      <c r="C2886">
        <v>14</v>
      </c>
      <c r="D2886" s="159">
        <f>'COG-M'!P2738</f>
        <v>0</v>
      </c>
    </row>
    <row r="2887" spans="1:4">
      <c r="C2887">
        <v>15</v>
      </c>
      <c r="D2887" s="159">
        <f>'COG-M'!P2739</f>
        <v>0</v>
      </c>
    </row>
    <row r="2888" spans="1:4">
      <c r="C2888">
        <v>16</v>
      </c>
      <c r="D2888" s="159">
        <f>'COG-M'!P2740</f>
        <v>0</v>
      </c>
    </row>
    <row r="2889" spans="1:4">
      <c r="C2889">
        <v>17</v>
      </c>
      <c r="D2889" s="159">
        <f>'COG-M'!P2741</f>
        <v>0</v>
      </c>
    </row>
    <row r="2890" spans="1:4">
      <c r="C2890">
        <v>25</v>
      </c>
      <c r="D2890" s="159">
        <f>'COG-M'!P2742</f>
        <v>0</v>
      </c>
    </row>
    <row r="2891" spans="1:4">
      <c r="C2891">
        <v>26</v>
      </c>
      <c r="D2891" s="159">
        <f>'COG-M'!P2743</f>
        <v>0</v>
      </c>
    </row>
    <row r="2892" spans="1:4">
      <c r="C2892">
        <v>27</v>
      </c>
      <c r="D2892" s="159">
        <f>'COG-M'!P2744</f>
        <v>0</v>
      </c>
    </row>
    <row r="2893" spans="1:4">
      <c r="A2893">
        <v>749</v>
      </c>
      <c r="B2893" t="s">
        <v>389</v>
      </c>
      <c r="C2893">
        <v>11</v>
      </c>
      <c r="D2893" s="159">
        <f>'COG-M'!P2745</f>
        <v>0</v>
      </c>
    </row>
    <row r="2894" spans="1:4">
      <c r="C2894">
        <v>12</v>
      </c>
      <c r="D2894" s="159">
        <f>'COG-M'!P2746</f>
        <v>0</v>
      </c>
    </row>
    <row r="2895" spans="1:4">
      <c r="C2895">
        <v>13</v>
      </c>
      <c r="D2895" s="159">
        <f>'COG-M'!P2747</f>
        <v>0</v>
      </c>
    </row>
    <row r="2896" spans="1:4">
      <c r="C2896">
        <v>14</v>
      </c>
      <c r="D2896" s="159">
        <f>'COG-M'!P2748</f>
        <v>0</v>
      </c>
    </row>
    <row r="2897" spans="1:4">
      <c r="C2897">
        <v>15</v>
      </c>
      <c r="D2897" s="159">
        <f>'COG-M'!P2749</f>
        <v>0</v>
      </c>
    </row>
    <row r="2898" spans="1:4">
      <c r="C2898">
        <v>16</v>
      </c>
      <c r="D2898" s="159">
        <f>'COG-M'!P2750</f>
        <v>0</v>
      </c>
    </row>
    <row r="2899" spans="1:4">
      <c r="C2899">
        <v>17</v>
      </c>
      <c r="D2899" s="159">
        <f>'COG-M'!P2751</f>
        <v>0</v>
      </c>
    </row>
    <row r="2900" spans="1:4">
      <c r="C2900">
        <v>25</v>
      </c>
      <c r="D2900" s="159">
        <f>'COG-M'!P2752</f>
        <v>0</v>
      </c>
    </row>
    <row r="2901" spans="1:4">
      <c r="C2901">
        <v>26</v>
      </c>
      <c r="D2901" s="159">
        <f>'COG-M'!P2753</f>
        <v>0</v>
      </c>
    </row>
    <row r="2902" spans="1:4">
      <c r="C2902">
        <v>27</v>
      </c>
      <c r="D2902" s="159">
        <f>'COG-M'!P2754</f>
        <v>0</v>
      </c>
    </row>
    <row r="2903" spans="1:4">
      <c r="A2903">
        <v>7500</v>
      </c>
      <c r="B2903" t="s">
        <v>390</v>
      </c>
      <c r="D2903" s="159">
        <f>'COG-M'!P2755</f>
        <v>0</v>
      </c>
    </row>
    <row r="2904" spans="1:4">
      <c r="A2904">
        <v>751</v>
      </c>
      <c r="B2904" t="s">
        <v>391</v>
      </c>
      <c r="C2904">
        <v>11</v>
      </c>
      <c r="D2904" s="159">
        <f>'COG-M'!P2756</f>
        <v>0</v>
      </c>
    </row>
    <row r="2905" spans="1:4">
      <c r="C2905">
        <v>12</v>
      </c>
      <c r="D2905" s="159">
        <f>'COG-M'!P2757</f>
        <v>0</v>
      </c>
    </row>
    <row r="2906" spans="1:4">
      <c r="C2906">
        <v>13</v>
      </c>
      <c r="D2906" s="159">
        <f>'COG-M'!P2758</f>
        <v>0</v>
      </c>
    </row>
    <row r="2907" spans="1:4">
      <c r="C2907">
        <v>14</v>
      </c>
      <c r="D2907" s="159">
        <f>'COG-M'!P2759</f>
        <v>0</v>
      </c>
    </row>
    <row r="2908" spans="1:4">
      <c r="C2908">
        <v>15</v>
      </c>
      <c r="D2908" s="159">
        <f>'COG-M'!P2760</f>
        <v>0</v>
      </c>
    </row>
    <row r="2909" spans="1:4">
      <c r="C2909">
        <v>16</v>
      </c>
      <c r="D2909" s="159">
        <f>'COG-M'!P2761</f>
        <v>0</v>
      </c>
    </row>
    <row r="2910" spans="1:4">
      <c r="C2910">
        <v>17</v>
      </c>
      <c r="D2910" s="159">
        <f>'COG-M'!P2762</f>
        <v>0</v>
      </c>
    </row>
    <row r="2911" spans="1:4">
      <c r="C2911">
        <v>25</v>
      </c>
      <c r="D2911" s="159">
        <f>'COG-M'!P2763</f>
        <v>0</v>
      </c>
    </row>
    <row r="2912" spans="1:4">
      <c r="C2912">
        <v>26</v>
      </c>
      <c r="D2912" s="159">
        <f>'COG-M'!P2764</f>
        <v>0</v>
      </c>
    </row>
    <row r="2913" spans="1:4">
      <c r="C2913">
        <v>27</v>
      </c>
      <c r="D2913" s="159">
        <f>'COG-M'!P2765</f>
        <v>0</v>
      </c>
    </row>
    <row r="2914" spans="1:4">
      <c r="A2914">
        <v>752</v>
      </c>
      <c r="B2914" t="s">
        <v>392</v>
      </c>
      <c r="D2914" s="159">
        <f>'COG-M'!P2766</f>
        <v>0</v>
      </c>
    </row>
    <row r="2915" spans="1:4">
      <c r="A2915">
        <v>753</v>
      </c>
      <c r="B2915" t="s">
        <v>393</v>
      </c>
      <c r="D2915" s="159">
        <f>'COG-M'!P2767</f>
        <v>0</v>
      </c>
    </row>
    <row r="2916" spans="1:4">
      <c r="A2916">
        <v>754</v>
      </c>
      <c r="B2916" t="s">
        <v>394</v>
      </c>
      <c r="C2916">
        <v>11</v>
      </c>
      <c r="D2916" s="159">
        <f>'COG-M'!P2768</f>
        <v>0</v>
      </c>
    </row>
    <row r="2917" spans="1:4">
      <c r="C2917">
        <v>12</v>
      </c>
      <c r="D2917" s="159">
        <f>'COG-M'!P2769</f>
        <v>0</v>
      </c>
    </row>
    <row r="2918" spans="1:4">
      <c r="C2918">
        <v>13</v>
      </c>
      <c r="D2918" s="159">
        <f>'COG-M'!P2770</f>
        <v>0</v>
      </c>
    </row>
    <row r="2919" spans="1:4">
      <c r="C2919">
        <v>14</v>
      </c>
      <c r="D2919" s="159">
        <f>'COG-M'!P2771</f>
        <v>0</v>
      </c>
    </row>
    <row r="2920" spans="1:4">
      <c r="C2920">
        <v>15</v>
      </c>
      <c r="D2920" s="159">
        <f>'COG-M'!P2772</f>
        <v>0</v>
      </c>
    </row>
    <row r="2921" spans="1:4">
      <c r="C2921">
        <v>16</v>
      </c>
      <c r="D2921" s="159">
        <f>'COG-M'!P2773</f>
        <v>0</v>
      </c>
    </row>
    <row r="2922" spans="1:4">
      <c r="C2922">
        <v>17</v>
      </c>
      <c r="D2922" s="159">
        <f>'COG-M'!P2774</f>
        <v>0</v>
      </c>
    </row>
    <row r="2923" spans="1:4">
      <c r="C2923">
        <v>25</v>
      </c>
      <c r="D2923" s="159">
        <f>'COG-M'!P2775</f>
        <v>0</v>
      </c>
    </row>
    <row r="2924" spans="1:4">
      <c r="C2924">
        <v>26</v>
      </c>
      <c r="D2924" s="159">
        <f>'COG-M'!P2776</f>
        <v>0</v>
      </c>
    </row>
    <row r="2925" spans="1:4">
      <c r="C2925">
        <v>27</v>
      </c>
      <c r="D2925" s="159">
        <f>'COG-M'!P2777</f>
        <v>0</v>
      </c>
    </row>
    <row r="2926" spans="1:4">
      <c r="A2926">
        <v>755</v>
      </c>
      <c r="B2926" t="s">
        <v>395</v>
      </c>
      <c r="D2926" s="159">
        <f>'COG-M'!P2778</f>
        <v>0</v>
      </c>
    </row>
    <row r="2927" spans="1:4">
      <c r="A2927">
        <v>756</v>
      </c>
      <c r="B2927" t="s">
        <v>396</v>
      </c>
      <c r="D2927" s="159">
        <f>'COG-M'!P2779</f>
        <v>0</v>
      </c>
    </row>
    <row r="2928" spans="1:4">
      <c r="A2928">
        <v>757</v>
      </c>
      <c r="B2928" t="s">
        <v>397</v>
      </c>
      <c r="C2928">
        <v>11</v>
      </c>
      <c r="D2928" s="159">
        <f>'COG-M'!P2780</f>
        <v>0</v>
      </c>
    </row>
    <row r="2929" spans="1:4">
      <c r="C2929">
        <v>12</v>
      </c>
      <c r="D2929" s="159">
        <f>'COG-M'!P2781</f>
        <v>0</v>
      </c>
    </row>
    <row r="2930" spans="1:4">
      <c r="C2930">
        <v>13</v>
      </c>
      <c r="D2930" s="159">
        <f>'COG-M'!P2782</f>
        <v>0</v>
      </c>
    </row>
    <row r="2931" spans="1:4">
      <c r="C2931">
        <v>14</v>
      </c>
      <c r="D2931" s="159">
        <f>'COG-M'!P2783</f>
        <v>0</v>
      </c>
    </row>
    <row r="2932" spans="1:4">
      <c r="C2932">
        <v>15</v>
      </c>
      <c r="D2932" s="159">
        <f>'COG-M'!P2784</f>
        <v>0</v>
      </c>
    </row>
    <row r="2933" spans="1:4">
      <c r="C2933">
        <v>16</v>
      </c>
      <c r="D2933" s="159">
        <f>'COG-M'!P2785</f>
        <v>0</v>
      </c>
    </row>
    <row r="2934" spans="1:4">
      <c r="C2934">
        <v>17</v>
      </c>
      <c r="D2934" s="159">
        <f>'COG-M'!P2786</f>
        <v>0</v>
      </c>
    </row>
    <row r="2935" spans="1:4">
      <c r="C2935">
        <v>25</v>
      </c>
      <c r="D2935" s="159">
        <f>'COG-M'!P2787</f>
        <v>0</v>
      </c>
    </row>
    <row r="2936" spans="1:4">
      <c r="C2936">
        <v>26</v>
      </c>
      <c r="D2936" s="159">
        <f>'COG-M'!P2788</f>
        <v>0</v>
      </c>
    </row>
    <row r="2937" spans="1:4">
      <c r="C2937">
        <v>27</v>
      </c>
      <c r="D2937" s="159">
        <f>'COG-M'!P2789</f>
        <v>0</v>
      </c>
    </row>
    <row r="2938" spans="1:4">
      <c r="A2938">
        <v>758</v>
      </c>
      <c r="B2938" t="s">
        <v>398</v>
      </c>
      <c r="D2938" s="159">
        <f>'COG-M'!P2790</f>
        <v>0</v>
      </c>
    </row>
    <row r="2939" spans="1:4">
      <c r="A2939">
        <v>759</v>
      </c>
      <c r="B2939" t="s">
        <v>714</v>
      </c>
      <c r="C2939">
        <v>11</v>
      </c>
      <c r="D2939" s="159">
        <f>'COG-M'!P2791</f>
        <v>0</v>
      </c>
    </row>
    <row r="2940" spans="1:4">
      <c r="C2940">
        <v>12</v>
      </c>
      <c r="D2940" s="159">
        <f>'COG-M'!P2792</f>
        <v>0</v>
      </c>
    </row>
    <row r="2941" spans="1:4">
      <c r="C2941">
        <v>13</v>
      </c>
      <c r="D2941" s="159">
        <f>'COG-M'!P2793</f>
        <v>0</v>
      </c>
    </row>
    <row r="2942" spans="1:4">
      <c r="C2942">
        <v>14</v>
      </c>
      <c r="D2942" s="159">
        <f>'COG-M'!P2794</f>
        <v>0</v>
      </c>
    </row>
    <row r="2943" spans="1:4">
      <c r="C2943">
        <v>15</v>
      </c>
      <c r="D2943" s="159">
        <f>'COG-M'!P2795</f>
        <v>0</v>
      </c>
    </row>
    <row r="2944" spans="1:4">
      <c r="C2944">
        <v>16</v>
      </c>
      <c r="D2944" s="159">
        <f>'COG-M'!P2796</f>
        <v>0</v>
      </c>
    </row>
    <row r="2945" spans="1:4">
      <c r="C2945">
        <v>17</v>
      </c>
      <c r="D2945" s="159">
        <f>'COG-M'!P2797</f>
        <v>0</v>
      </c>
    </row>
    <row r="2946" spans="1:4">
      <c r="C2946">
        <v>25</v>
      </c>
      <c r="D2946" s="159">
        <f>'COG-M'!P2798</f>
        <v>0</v>
      </c>
    </row>
    <row r="2947" spans="1:4">
      <c r="C2947">
        <v>26</v>
      </c>
      <c r="D2947" s="159">
        <f>'COG-M'!P2799</f>
        <v>0</v>
      </c>
    </row>
    <row r="2948" spans="1:4">
      <c r="C2948">
        <v>27</v>
      </c>
      <c r="D2948" s="159">
        <f>'COG-M'!P2800</f>
        <v>0</v>
      </c>
    </row>
    <row r="2949" spans="1:4">
      <c r="A2949">
        <v>7600</v>
      </c>
      <c r="B2949" t="s">
        <v>399</v>
      </c>
      <c r="D2949" s="159">
        <f>'COG-M'!P2801</f>
        <v>0</v>
      </c>
    </row>
    <row r="2950" spans="1:4">
      <c r="A2950">
        <v>761</v>
      </c>
      <c r="B2950" t="s">
        <v>400</v>
      </c>
      <c r="C2950">
        <v>11</v>
      </c>
      <c r="D2950" s="159">
        <f>'COG-M'!P2802</f>
        <v>0</v>
      </c>
    </row>
    <row r="2951" spans="1:4">
      <c r="C2951">
        <v>12</v>
      </c>
      <c r="D2951" s="159">
        <f>'COG-M'!P2803</f>
        <v>0</v>
      </c>
    </row>
    <row r="2952" spans="1:4">
      <c r="C2952">
        <v>13</v>
      </c>
      <c r="D2952" s="159">
        <f>'COG-M'!P2804</f>
        <v>0</v>
      </c>
    </row>
    <row r="2953" spans="1:4">
      <c r="C2953">
        <v>14</v>
      </c>
      <c r="D2953" s="159">
        <f>'COG-M'!P2805</f>
        <v>0</v>
      </c>
    </row>
    <row r="2954" spans="1:4">
      <c r="C2954">
        <v>15</v>
      </c>
      <c r="D2954" s="159">
        <f>'COG-M'!P2806</f>
        <v>0</v>
      </c>
    </row>
    <row r="2955" spans="1:4">
      <c r="C2955">
        <v>16</v>
      </c>
      <c r="D2955" s="159">
        <f>'COG-M'!P2807</f>
        <v>0</v>
      </c>
    </row>
    <row r="2956" spans="1:4">
      <c r="C2956">
        <v>17</v>
      </c>
      <c r="D2956" s="159">
        <f>'COG-M'!P2808</f>
        <v>0</v>
      </c>
    </row>
    <row r="2957" spans="1:4">
      <c r="C2957">
        <v>25</v>
      </c>
      <c r="D2957" s="159">
        <f>'COG-M'!P2809</f>
        <v>0</v>
      </c>
    </row>
    <row r="2958" spans="1:4">
      <c r="C2958">
        <v>26</v>
      </c>
      <c r="D2958" s="159">
        <f>'COG-M'!P2810</f>
        <v>0</v>
      </c>
    </row>
    <row r="2959" spans="1:4">
      <c r="C2959">
        <v>27</v>
      </c>
      <c r="D2959" s="159">
        <f>'COG-M'!P2811</f>
        <v>0</v>
      </c>
    </row>
    <row r="2960" spans="1:4">
      <c r="A2960">
        <v>762</v>
      </c>
      <c r="B2960" t="s">
        <v>401</v>
      </c>
      <c r="C2960">
        <v>11</v>
      </c>
      <c r="D2960" s="159">
        <f>'COG-M'!P2812</f>
        <v>0</v>
      </c>
    </row>
    <row r="2961" spans="1:4">
      <c r="C2961">
        <v>12</v>
      </c>
      <c r="D2961" s="159">
        <f>'COG-M'!P2813</f>
        <v>0</v>
      </c>
    </row>
    <row r="2962" spans="1:4">
      <c r="C2962">
        <v>13</v>
      </c>
      <c r="D2962" s="159">
        <f>'COG-M'!P2814</f>
        <v>0</v>
      </c>
    </row>
    <row r="2963" spans="1:4">
      <c r="C2963">
        <v>14</v>
      </c>
      <c r="D2963" s="159">
        <f>'COG-M'!P2815</f>
        <v>0</v>
      </c>
    </row>
    <row r="2964" spans="1:4">
      <c r="C2964">
        <v>15</v>
      </c>
      <c r="D2964" s="159">
        <f>'COG-M'!P2816</f>
        <v>0</v>
      </c>
    </row>
    <row r="2965" spans="1:4">
      <c r="C2965">
        <v>16</v>
      </c>
      <c r="D2965" s="159">
        <f>'COG-M'!P2817</f>
        <v>0</v>
      </c>
    </row>
    <row r="2966" spans="1:4">
      <c r="C2966">
        <v>17</v>
      </c>
      <c r="D2966" s="159">
        <f>'COG-M'!P2818</f>
        <v>0</v>
      </c>
    </row>
    <row r="2967" spans="1:4">
      <c r="C2967">
        <v>25</v>
      </c>
      <c r="D2967" s="159">
        <f>'COG-M'!P2819</f>
        <v>0</v>
      </c>
    </row>
    <row r="2968" spans="1:4">
      <c r="C2968">
        <v>26</v>
      </c>
      <c r="D2968" s="159">
        <f>'COG-M'!P2820</f>
        <v>0</v>
      </c>
    </row>
    <row r="2969" spans="1:4">
      <c r="C2969">
        <v>27</v>
      </c>
      <c r="D2969" s="159">
        <f>'COG-M'!P2821</f>
        <v>0</v>
      </c>
    </row>
    <row r="2970" spans="1:4">
      <c r="A2970">
        <v>7900</v>
      </c>
      <c r="B2970" t="s">
        <v>402</v>
      </c>
      <c r="D2970" s="159">
        <f>'COG-M'!P2822</f>
        <v>0</v>
      </c>
    </row>
    <row r="2971" spans="1:4">
      <c r="A2971">
        <v>791</v>
      </c>
      <c r="B2971" t="s">
        <v>715</v>
      </c>
      <c r="C2971">
        <v>11</v>
      </c>
      <c r="D2971" s="159">
        <f>'COG-M'!P2823</f>
        <v>0</v>
      </c>
    </row>
    <row r="2972" spans="1:4">
      <c r="C2972">
        <v>12</v>
      </c>
      <c r="D2972" s="159">
        <f>'COG-M'!P2824</f>
        <v>0</v>
      </c>
    </row>
    <row r="2973" spans="1:4">
      <c r="C2973">
        <v>13</v>
      </c>
      <c r="D2973" s="159">
        <f>'COG-M'!P2825</f>
        <v>0</v>
      </c>
    </row>
    <row r="2974" spans="1:4">
      <c r="C2974">
        <v>14</v>
      </c>
      <c r="D2974" s="159">
        <f>'COG-M'!P2826</f>
        <v>0</v>
      </c>
    </row>
    <row r="2975" spans="1:4">
      <c r="C2975">
        <v>15</v>
      </c>
      <c r="D2975" s="159">
        <f>'COG-M'!P2827</f>
        <v>0</v>
      </c>
    </row>
    <row r="2976" spans="1:4">
      <c r="C2976">
        <v>16</v>
      </c>
      <c r="D2976" s="159">
        <f>'COG-M'!P2828</f>
        <v>0</v>
      </c>
    </row>
    <row r="2977" spans="1:4">
      <c r="C2977">
        <v>17</v>
      </c>
      <c r="D2977" s="159">
        <f>'COG-M'!P2829</f>
        <v>0</v>
      </c>
    </row>
    <row r="2978" spans="1:4">
      <c r="C2978">
        <v>25</v>
      </c>
      <c r="D2978" s="159">
        <f>'COG-M'!P2830</f>
        <v>0</v>
      </c>
    </row>
    <row r="2979" spans="1:4">
      <c r="C2979">
        <v>26</v>
      </c>
      <c r="D2979" s="159">
        <f>'COG-M'!P2831</f>
        <v>0</v>
      </c>
    </row>
    <row r="2980" spans="1:4">
      <c r="C2980">
        <v>27</v>
      </c>
      <c r="D2980" s="159">
        <f>'COG-M'!P2832</f>
        <v>0</v>
      </c>
    </row>
    <row r="2981" spans="1:4">
      <c r="A2981">
        <v>792</v>
      </c>
      <c r="B2981" t="s">
        <v>403</v>
      </c>
      <c r="C2981">
        <v>11</v>
      </c>
      <c r="D2981" s="159">
        <f>'COG-M'!P2833</f>
        <v>0</v>
      </c>
    </row>
    <row r="2982" spans="1:4">
      <c r="C2982">
        <v>12</v>
      </c>
      <c r="D2982" s="159">
        <f>'COG-M'!P2834</f>
        <v>0</v>
      </c>
    </row>
    <row r="2983" spans="1:4">
      <c r="C2983">
        <v>13</v>
      </c>
      <c r="D2983" s="159">
        <f>'COG-M'!P2835</f>
        <v>0</v>
      </c>
    </row>
    <row r="2984" spans="1:4">
      <c r="C2984">
        <v>14</v>
      </c>
      <c r="D2984" s="159">
        <f>'COG-M'!P2836</f>
        <v>0</v>
      </c>
    </row>
    <row r="2985" spans="1:4">
      <c r="C2985">
        <v>15</v>
      </c>
      <c r="D2985" s="159">
        <f>'COG-M'!P2837</f>
        <v>0</v>
      </c>
    </row>
    <row r="2986" spans="1:4">
      <c r="C2986">
        <v>16</v>
      </c>
      <c r="D2986" s="159">
        <f>'COG-M'!P2838</f>
        <v>0</v>
      </c>
    </row>
    <row r="2987" spans="1:4">
      <c r="C2987">
        <v>17</v>
      </c>
      <c r="D2987" s="159">
        <f>'COG-M'!P2839</f>
        <v>0</v>
      </c>
    </row>
    <row r="2988" spans="1:4">
      <c r="C2988">
        <v>25</v>
      </c>
      <c r="D2988" s="159">
        <f>'COG-M'!P2840</f>
        <v>0</v>
      </c>
    </row>
    <row r="2989" spans="1:4">
      <c r="C2989">
        <v>26</v>
      </c>
      <c r="D2989" s="159">
        <f>'COG-M'!P2841</f>
        <v>0</v>
      </c>
    </row>
    <row r="2990" spans="1:4">
      <c r="C2990">
        <v>27</v>
      </c>
      <c r="D2990" s="159">
        <f>'COG-M'!P2842</f>
        <v>0</v>
      </c>
    </row>
    <row r="2991" spans="1:4">
      <c r="A2991">
        <v>799</v>
      </c>
      <c r="B2991" t="s">
        <v>404</v>
      </c>
      <c r="C2991">
        <v>11</v>
      </c>
      <c r="D2991" s="159">
        <f>'COG-M'!P2843</f>
        <v>0</v>
      </c>
    </row>
    <row r="2992" spans="1:4">
      <c r="C2992">
        <v>12</v>
      </c>
      <c r="D2992" s="159">
        <f>'COG-M'!P2844</f>
        <v>0</v>
      </c>
    </row>
    <row r="2993" spans="1:4">
      <c r="C2993">
        <v>13</v>
      </c>
      <c r="D2993" s="159">
        <f>'COG-M'!P2845</f>
        <v>0</v>
      </c>
    </row>
    <row r="2994" spans="1:4">
      <c r="C2994">
        <v>14</v>
      </c>
      <c r="D2994" s="159">
        <f>'COG-M'!P2846</f>
        <v>0</v>
      </c>
    </row>
    <row r="2995" spans="1:4">
      <c r="C2995">
        <v>15</v>
      </c>
      <c r="D2995" s="159">
        <f>'COG-M'!P2847</f>
        <v>0</v>
      </c>
    </row>
    <row r="2996" spans="1:4">
      <c r="C2996">
        <v>16</v>
      </c>
      <c r="D2996" s="159">
        <f>'COG-M'!P2848</f>
        <v>0</v>
      </c>
    </row>
    <row r="2997" spans="1:4">
      <c r="C2997">
        <v>17</v>
      </c>
      <c r="D2997" s="159">
        <f>'COG-M'!P2849</f>
        <v>0</v>
      </c>
    </row>
    <row r="2998" spans="1:4">
      <c r="C2998">
        <v>25</v>
      </c>
      <c r="D2998" s="159">
        <f>'COG-M'!P2850</f>
        <v>0</v>
      </c>
    </row>
    <row r="2999" spans="1:4">
      <c r="C2999">
        <v>26</v>
      </c>
      <c r="D2999" s="159">
        <f>'COG-M'!P2851</f>
        <v>0</v>
      </c>
    </row>
    <row r="3000" spans="1:4">
      <c r="C3000">
        <v>27</v>
      </c>
      <c r="D3000" s="159">
        <f>'COG-M'!P2852</f>
        <v>0</v>
      </c>
    </row>
    <row r="3001" spans="1:4">
      <c r="A3001">
        <v>8000</v>
      </c>
      <c r="B3001" t="s">
        <v>405</v>
      </c>
      <c r="D3001" s="159">
        <f>'COG-M'!P2853</f>
        <v>0</v>
      </c>
    </row>
    <row r="3002" spans="1:4">
      <c r="A3002">
        <v>8100</v>
      </c>
      <c r="B3002" t="s">
        <v>406</v>
      </c>
      <c r="D3002" s="159">
        <f>'COG-M'!P2854</f>
        <v>0</v>
      </c>
    </row>
    <row r="3003" spans="1:4">
      <c r="A3003">
        <v>811</v>
      </c>
      <c r="B3003" t="s">
        <v>407</v>
      </c>
      <c r="D3003" s="159">
        <f>'COG-M'!P2855</f>
        <v>0</v>
      </c>
    </row>
    <row r="3004" spans="1:4">
      <c r="A3004">
        <v>812</v>
      </c>
      <c r="B3004" t="s">
        <v>408</v>
      </c>
      <c r="D3004" s="159">
        <f>'COG-M'!P2856</f>
        <v>0</v>
      </c>
    </row>
    <row r="3005" spans="1:4">
      <c r="A3005">
        <v>813</v>
      </c>
      <c r="B3005" t="s">
        <v>409</v>
      </c>
      <c r="D3005" s="159">
        <f>'COG-M'!P2857</f>
        <v>0</v>
      </c>
    </row>
    <row r="3006" spans="1:4">
      <c r="A3006">
        <v>814</v>
      </c>
      <c r="B3006" t="s">
        <v>410</v>
      </c>
      <c r="D3006" s="159">
        <f>'COG-M'!P2858</f>
        <v>0</v>
      </c>
    </row>
    <row r="3007" spans="1:4">
      <c r="A3007">
        <v>815</v>
      </c>
      <c r="B3007" t="s">
        <v>411</v>
      </c>
      <c r="D3007" s="159">
        <f>'COG-M'!P2859</f>
        <v>0</v>
      </c>
    </row>
    <row r="3008" spans="1:4">
      <c r="A3008">
        <v>816</v>
      </c>
      <c r="B3008" t="s">
        <v>412</v>
      </c>
      <c r="C3008">
        <v>11</v>
      </c>
      <c r="D3008" s="159">
        <f>'COG-M'!P2860</f>
        <v>0</v>
      </c>
    </row>
    <row r="3009" spans="1:4">
      <c r="C3009">
        <v>12</v>
      </c>
      <c r="D3009" s="159">
        <f>'COG-M'!P2861</f>
        <v>0</v>
      </c>
    </row>
    <row r="3010" spans="1:4">
      <c r="C3010">
        <v>13</v>
      </c>
      <c r="D3010" s="159">
        <f>'COG-M'!P2862</f>
        <v>0</v>
      </c>
    </row>
    <row r="3011" spans="1:4">
      <c r="C3011">
        <v>14</v>
      </c>
      <c r="D3011" s="159">
        <f>'COG-M'!P2863</f>
        <v>0</v>
      </c>
    </row>
    <row r="3012" spans="1:4">
      <c r="C3012">
        <v>15</v>
      </c>
      <c r="D3012" s="159">
        <f>'COG-M'!P2864</f>
        <v>0</v>
      </c>
    </row>
    <row r="3013" spans="1:4">
      <c r="C3013">
        <v>16</v>
      </c>
      <c r="D3013" s="159">
        <f>'COG-M'!P2865</f>
        <v>0</v>
      </c>
    </row>
    <row r="3014" spans="1:4">
      <c r="C3014">
        <v>17</v>
      </c>
      <c r="D3014" s="159">
        <f>'COG-M'!P2866</f>
        <v>0</v>
      </c>
    </row>
    <row r="3015" spans="1:4">
      <c r="C3015">
        <v>25</v>
      </c>
      <c r="D3015" s="159">
        <f>'COG-M'!P2867</f>
        <v>0</v>
      </c>
    </row>
    <row r="3016" spans="1:4">
      <c r="C3016">
        <v>26</v>
      </c>
      <c r="D3016" s="159">
        <f>'COG-M'!P2868</f>
        <v>0</v>
      </c>
    </row>
    <row r="3017" spans="1:4">
      <c r="C3017">
        <v>27</v>
      </c>
      <c r="D3017" s="159">
        <f>'COG-M'!P2869</f>
        <v>0</v>
      </c>
    </row>
    <row r="3018" spans="1:4">
      <c r="A3018">
        <v>8300</v>
      </c>
      <c r="B3018" t="s">
        <v>413</v>
      </c>
      <c r="D3018" s="159">
        <f>'COG-M'!P2870</f>
        <v>0</v>
      </c>
    </row>
    <row r="3019" spans="1:4">
      <c r="A3019">
        <v>831</v>
      </c>
      <c r="B3019" t="s">
        <v>414</v>
      </c>
      <c r="D3019" s="159">
        <f>'COG-M'!P2871</f>
        <v>0</v>
      </c>
    </row>
    <row r="3020" spans="1:4">
      <c r="A3020">
        <v>832</v>
      </c>
      <c r="B3020" t="s">
        <v>415</v>
      </c>
      <c r="D3020" s="159">
        <f>'COG-M'!P2872</f>
        <v>0</v>
      </c>
    </row>
    <row r="3021" spans="1:4">
      <c r="A3021">
        <v>833</v>
      </c>
      <c r="B3021" t="s">
        <v>416</v>
      </c>
      <c r="D3021" s="159">
        <f>'COG-M'!P2873</f>
        <v>0</v>
      </c>
    </row>
    <row r="3022" spans="1:4">
      <c r="A3022">
        <v>834</v>
      </c>
      <c r="B3022" t="s">
        <v>417</v>
      </c>
      <c r="D3022" s="159">
        <f>'COG-M'!P2874</f>
        <v>0</v>
      </c>
    </row>
    <row r="3023" spans="1:4">
      <c r="A3023">
        <v>835</v>
      </c>
      <c r="B3023" t="s">
        <v>418</v>
      </c>
      <c r="D3023" s="159">
        <f>'COG-M'!P2875</f>
        <v>0</v>
      </c>
    </row>
    <row r="3024" spans="1:4">
      <c r="A3024">
        <v>8500</v>
      </c>
      <c r="B3024" t="s">
        <v>419</v>
      </c>
      <c r="D3024" s="159">
        <f>'COG-M'!P2876</f>
        <v>0</v>
      </c>
    </row>
    <row r="3025" spans="1:4">
      <c r="A3025">
        <v>851</v>
      </c>
      <c r="B3025" t="s">
        <v>420</v>
      </c>
      <c r="C3025">
        <v>11</v>
      </c>
      <c r="D3025" s="159">
        <f>'COG-M'!P2877</f>
        <v>0</v>
      </c>
    </row>
    <row r="3026" spans="1:4">
      <c r="C3026">
        <v>12</v>
      </c>
      <c r="D3026" s="159">
        <f>'COG-M'!P2878</f>
        <v>0</v>
      </c>
    </row>
    <row r="3027" spans="1:4">
      <c r="C3027">
        <v>13</v>
      </c>
      <c r="D3027" s="159">
        <f>'COG-M'!P2879</f>
        <v>0</v>
      </c>
    </row>
    <row r="3028" spans="1:4">
      <c r="C3028">
        <v>14</v>
      </c>
      <c r="D3028" s="159">
        <f>'COG-M'!P2880</f>
        <v>0</v>
      </c>
    </row>
    <row r="3029" spans="1:4">
      <c r="C3029">
        <v>15</v>
      </c>
      <c r="D3029" s="159">
        <f>'COG-M'!P2881</f>
        <v>0</v>
      </c>
    </row>
    <row r="3030" spans="1:4">
      <c r="C3030">
        <v>16</v>
      </c>
      <c r="D3030" s="159">
        <f>'COG-M'!P2882</f>
        <v>0</v>
      </c>
    </row>
    <row r="3031" spans="1:4">
      <c r="C3031">
        <v>17</v>
      </c>
      <c r="D3031" s="159">
        <f>'COG-M'!P2883</f>
        <v>0</v>
      </c>
    </row>
    <row r="3032" spans="1:4">
      <c r="C3032">
        <v>25</v>
      </c>
      <c r="D3032" s="159">
        <f>'COG-M'!P2884</f>
        <v>0</v>
      </c>
    </row>
    <row r="3033" spans="1:4">
      <c r="C3033">
        <v>26</v>
      </c>
      <c r="D3033" s="159">
        <f>'COG-M'!P2885</f>
        <v>0</v>
      </c>
    </row>
    <row r="3034" spans="1:4">
      <c r="C3034">
        <v>27</v>
      </c>
      <c r="D3034" s="159">
        <f>'COG-M'!P2886</f>
        <v>0</v>
      </c>
    </row>
    <row r="3035" spans="1:4">
      <c r="A3035">
        <v>852</v>
      </c>
      <c r="B3035" t="s">
        <v>421</v>
      </c>
      <c r="C3035">
        <v>11</v>
      </c>
      <c r="D3035" s="159">
        <f>'COG-M'!P2887</f>
        <v>0</v>
      </c>
    </row>
    <row r="3036" spans="1:4">
      <c r="C3036">
        <v>12</v>
      </c>
      <c r="D3036" s="159">
        <f>'COG-M'!P2888</f>
        <v>0</v>
      </c>
    </row>
    <row r="3037" spans="1:4">
      <c r="C3037">
        <v>13</v>
      </c>
      <c r="D3037" s="159">
        <f>'COG-M'!P2889</f>
        <v>0</v>
      </c>
    </row>
    <row r="3038" spans="1:4">
      <c r="C3038">
        <v>14</v>
      </c>
      <c r="D3038" s="159">
        <f>'COG-M'!P2890</f>
        <v>0</v>
      </c>
    </row>
    <row r="3039" spans="1:4">
      <c r="C3039">
        <v>15</v>
      </c>
      <c r="D3039" s="159">
        <f>'COG-M'!P2891</f>
        <v>0</v>
      </c>
    </row>
    <row r="3040" spans="1:4">
      <c r="C3040">
        <v>16</v>
      </c>
      <c r="D3040" s="159">
        <f>'COG-M'!P2892</f>
        <v>0</v>
      </c>
    </row>
    <row r="3041" spans="1:4">
      <c r="C3041">
        <v>17</v>
      </c>
      <c r="D3041" s="159">
        <f>'COG-M'!P2893</f>
        <v>0</v>
      </c>
    </row>
    <row r="3042" spans="1:4">
      <c r="C3042">
        <v>25</v>
      </c>
      <c r="D3042" s="159">
        <f>'COG-M'!P2894</f>
        <v>0</v>
      </c>
    </row>
    <row r="3043" spans="1:4">
      <c r="C3043">
        <v>26</v>
      </c>
      <c r="D3043" s="159">
        <f>'COG-M'!P2895</f>
        <v>0</v>
      </c>
    </row>
    <row r="3044" spans="1:4">
      <c r="C3044">
        <v>27</v>
      </c>
      <c r="D3044" s="159">
        <f>'COG-M'!P2896</f>
        <v>0</v>
      </c>
    </row>
    <row r="3045" spans="1:4">
      <c r="A3045">
        <v>853</v>
      </c>
      <c r="B3045" t="s">
        <v>422</v>
      </c>
      <c r="C3045">
        <v>11</v>
      </c>
      <c r="D3045" s="159">
        <f>'COG-M'!P2897</f>
        <v>0</v>
      </c>
    </row>
    <row r="3046" spans="1:4">
      <c r="C3046">
        <v>12</v>
      </c>
      <c r="D3046" s="159">
        <f>'COG-M'!P2898</f>
        <v>0</v>
      </c>
    </row>
    <row r="3047" spans="1:4">
      <c r="C3047">
        <v>13</v>
      </c>
      <c r="D3047" s="159">
        <f>'COG-M'!P2899</f>
        <v>0</v>
      </c>
    </row>
    <row r="3048" spans="1:4">
      <c r="C3048">
        <v>14</v>
      </c>
      <c r="D3048" s="159">
        <f>'COG-M'!P2900</f>
        <v>0</v>
      </c>
    </row>
    <row r="3049" spans="1:4">
      <c r="C3049">
        <v>15</v>
      </c>
      <c r="D3049" s="159">
        <f>'COG-M'!P2901</f>
        <v>0</v>
      </c>
    </row>
    <row r="3050" spans="1:4">
      <c r="C3050">
        <v>16</v>
      </c>
      <c r="D3050" s="159">
        <f>'COG-M'!P2902</f>
        <v>0</v>
      </c>
    </row>
    <row r="3051" spans="1:4">
      <c r="C3051">
        <v>17</v>
      </c>
      <c r="D3051" s="159">
        <f>'COG-M'!P2903</f>
        <v>0</v>
      </c>
    </row>
    <row r="3052" spans="1:4">
      <c r="C3052">
        <v>25</v>
      </c>
      <c r="D3052" s="159">
        <f>'COG-M'!P2904</f>
        <v>0</v>
      </c>
    </row>
    <row r="3053" spans="1:4">
      <c r="C3053">
        <v>26</v>
      </c>
      <c r="D3053" s="159">
        <f>'COG-M'!P2905</f>
        <v>0</v>
      </c>
    </row>
    <row r="3054" spans="1:4">
      <c r="C3054">
        <v>27</v>
      </c>
      <c r="D3054" s="159">
        <f>'COG-M'!P2906</f>
        <v>0</v>
      </c>
    </row>
    <row r="3055" spans="1:4">
      <c r="A3055">
        <v>9000</v>
      </c>
      <c r="B3055" t="s">
        <v>423</v>
      </c>
      <c r="D3055" s="159">
        <f>'COG-M'!P2907</f>
        <v>2154710</v>
      </c>
    </row>
    <row r="3056" spans="1:4">
      <c r="A3056">
        <v>9100</v>
      </c>
      <c r="B3056" t="s">
        <v>424</v>
      </c>
      <c r="D3056" s="159">
        <f>'COG-M'!P2908</f>
        <v>551300</v>
      </c>
    </row>
    <row r="3057" spans="1:4">
      <c r="A3057">
        <v>911</v>
      </c>
      <c r="B3057" t="s">
        <v>425</v>
      </c>
      <c r="C3057">
        <v>11</v>
      </c>
      <c r="D3057" s="159">
        <f>'COG-M'!P2909</f>
        <v>0</v>
      </c>
    </row>
    <row r="3058" spans="1:4">
      <c r="C3058">
        <v>12</v>
      </c>
      <c r="D3058" s="159">
        <f>'COG-M'!P2910</f>
        <v>0</v>
      </c>
    </row>
    <row r="3059" spans="1:4">
      <c r="C3059">
        <v>13</v>
      </c>
      <c r="D3059" s="159">
        <f>'COG-M'!P2911</f>
        <v>0</v>
      </c>
    </row>
    <row r="3060" spans="1:4">
      <c r="C3060">
        <v>14</v>
      </c>
      <c r="D3060" s="159">
        <f>'COG-M'!P2912</f>
        <v>0</v>
      </c>
    </row>
    <row r="3061" spans="1:4">
      <c r="C3061">
        <v>15</v>
      </c>
      <c r="D3061" s="159">
        <f>'COG-M'!P2913</f>
        <v>551300</v>
      </c>
    </row>
    <row r="3062" spans="1:4">
      <c r="C3062">
        <v>16</v>
      </c>
      <c r="D3062" s="159">
        <f>'COG-M'!P2914</f>
        <v>0</v>
      </c>
    </row>
    <row r="3063" spans="1:4">
      <c r="C3063">
        <v>17</v>
      </c>
      <c r="D3063" s="159">
        <f>'COG-M'!P2915</f>
        <v>0</v>
      </c>
    </row>
    <row r="3064" spans="1:4">
      <c r="C3064">
        <v>25</v>
      </c>
      <c r="D3064" s="159">
        <f>'COG-M'!P2916</f>
        <v>0</v>
      </c>
    </row>
    <row r="3065" spans="1:4">
      <c r="C3065">
        <v>26</v>
      </c>
      <c r="D3065" s="159">
        <f>'COG-M'!P2917</f>
        <v>0</v>
      </c>
    </row>
    <row r="3066" spans="1:4">
      <c r="C3066">
        <v>27</v>
      </c>
      <c r="D3066" s="159">
        <f>'COG-M'!P2918</f>
        <v>0</v>
      </c>
    </row>
    <row r="3067" spans="1:4">
      <c r="A3067">
        <v>912</v>
      </c>
      <c r="B3067" t="s">
        <v>426</v>
      </c>
      <c r="C3067">
        <v>11</v>
      </c>
      <c r="D3067" s="159">
        <f>'COG-M'!P2919</f>
        <v>0</v>
      </c>
    </row>
    <row r="3068" spans="1:4">
      <c r="C3068">
        <v>12</v>
      </c>
      <c r="D3068" s="159">
        <f>'COG-M'!P2920</f>
        <v>0</v>
      </c>
    </row>
    <row r="3069" spans="1:4">
      <c r="C3069">
        <v>13</v>
      </c>
      <c r="D3069" s="159">
        <f>'COG-M'!P2921</f>
        <v>0</v>
      </c>
    </row>
    <row r="3070" spans="1:4">
      <c r="C3070">
        <v>14</v>
      </c>
      <c r="D3070" s="159">
        <f>'COG-M'!P2922</f>
        <v>0</v>
      </c>
    </row>
    <row r="3071" spans="1:4">
      <c r="C3071">
        <v>15</v>
      </c>
      <c r="D3071" s="159">
        <f>'COG-M'!P2923</f>
        <v>0</v>
      </c>
    </row>
    <row r="3072" spans="1:4">
      <c r="C3072">
        <v>16</v>
      </c>
      <c r="D3072" s="159">
        <f>'COG-M'!P2924</f>
        <v>0</v>
      </c>
    </row>
    <row r="3073" spans="1:4">
      <c r="C3073">
        <v>17</v>
      </c>
      <c r="D3073" s="159">
        <f>'COG-M'!P2925</f>
        <v>0</v>
      </c>
    </row>
    <row r="3074" spans="1:4">
      <c r="C3074">
        <v>25</v>
      </c>
      <c r="D3074" s="159">
        <f>'COG-M'!P2926</f>
        <v>0</v>
      </c>
    </row>
    <row r="3075" spans="1:4">
      <c r="C3075">
        <v>26</v>
      </c>
      <c r="D3075" s="159">
        <f>'COG-M'!P2927</f>
        <v>0</v>
      </c>
    </row>
    <row r="3076" spans="1:4">
      <c r="C3076">
        <v>27</v>
      </c>
      <c r="D3076" s="159">
        <f>'COG-M'!P2928</f>
        <v>0</v>
      </c>
    </row>
    <row r="3077" spans="1:4">
      <c r="A3077">
        <v>913</v>
      </c>
      <c r="B3077" t="s">
        <v>427</v>
      </c>
      <c r="C3077">
        <v>11</v>
      </c>
      <c r="D3077" s="159">
        <f>'COG-M'!P2929</f>
        <v>0</v>
      </c>
    </row>
    <row r="3078" spans="1:4">
      <c r="C3078">
        <v>12</v>
      </c>
      <c r="D3078" s="159">
        <f>'COG-M'!P2930</f>
        <v>0</v>
      </c>
    </row>
    <row r="3079" spans="1:4">
      <c r="C3079">
        <v>13</v>
      </c>
      <c r="D3079" s="159">
        <f>'COG-M'!P2931</f>
        <v>0</v>
      </c>
    </row>
    <row r="3080" spans="1:4">
      <c r="C3080">
        <v>14</v>
      </c>
      <c r="D3080" s="159">
        <f>'COG-M'!P2932</f>
        <v>0</v>
      </c>
    </row>
    <row r="3081" spans="1:4">
      <c r="C3081">
        <v>15</v>
      </c>
      <c r="D3081" s="159">
        <f>'COG-M'!P2933</f>
        <v>0</v>
      </c>
    </row>
    <row r="3082" spans="1:4">
      <c r="C3082">
        <v>16</v>
      </c>
      <c r="D3082" s="159">
        <f>'COG-M'!P2934</f>
        <v>0</v>
      </c>
    </row>
    <row r="3083" spans="1:4">
      <c r="C3083">
        <v>17</v>
      </c>
      <c r="D3083" s="159">
        <f>'COG-M'!P2935</f>
        <v>0</v>
      </c>
    </row>
    <row r="3084" spans="1:4">
      <c r="C3084">
        <v>25</v>
      </c>
      <c r="D3084" s="159">
        <f>'COG-M'!P2936</f>
        <v>0</v>
      </c>
    </row>
    <row r="3085" spans="1:4">
      <c r="C3085">
        <v>26</v>
      </c>
      <c r="D3085" s="159">
        <f>'COG-M'!P2937</f>
        <v>0</v>
      </c>
    </row>
    <row r="3086" spans="1:4">
      <c r="C3086">
        <v>27</v>
      </c>
      <c r="D3086" s="159">
        <f>'COG-M'!P2938</f>
        <v>0</v>
      </c>
    </row>
    <row r="3087" spans="1:4">
      <c r="A3087">
        <v>914</v>
      </c>
      <c r="B3087" t="s">
        <v>428</v>
      </c>
      <c r="D3087" s="159">
        <f>'COG-M'!P2939</f>
        <v>0</v>
      </c>
    </row>
    <row r="3088" spans="1:4">
      <c r="A3088">
        <v>915</v>
      </c>
      <c r="B3088" t="s">
        <v>429</v>
      </c>
      <c r="D3088" s="159">
        <f>'COG-M'!P2940</f>
        <v>0</v>
      </c>
    </row>
    <row r="3089" spans="1:4">
      <c r="A3089">
        <v>916</v>
      </c>
      <c r="B3089" t="s">
        <v>430</v>
      </c>
      <c r="D3089" s="159">
        <f>'COG-M'!P2941</f>
        <v>0</v>
      </c>
    </row>
    <row r="3090" spans="1:4">
      <c r="A3090">
        <v>917</v>
      </c>
      <c r="B3090" t="s">
        <v>431</v>
      </c>
      <c r="D3090" s="159">
        <f>'COG-M'!P2942</f>
        <v>0</v>
      </c>
    </row>
    <row r="3091" spans="1:4">
      <c r="A3091">
        <v>918</v>
      </c>
      <c r="B3091" t="s">
        <v>432</v>
      </c>
      <c r="D3091" s="159">
        <f>'COG-M'!P2943</f>
        <v>0</v>
      </c>
    </row>
    <row r="3092" spans="1:4">
      <c r="A3092">
        <v>9200</v>
      </c>
      <c r="B3092" t="s">
        <v>433</v>
      </c>
      <c r="D3092" s="159">
        <f>'COG-M'!P2944</f>
        <v>1603410</v>
      </c>
    </row>
    <row r="3093" spans="1:4">
      <c r="A3093">
        <v>921</v>
      </c>
      <c r="B3093" t="s">
        <v>716</v>
      </c>
      <c r="C3093">
        <v>11</v>
      </c>
      <c r="D3093" s="159">
        <f>'COG-M'!P2945</f>
        <v>0</v>
      </c>
    </row>
    <row r="3094" spans="1:4">
      <c r="C3094">
        <v>12</v>
      </c>
      <c r="D3094" s="159">
        <f>'COG-M'!P2946</f>
        <v>0</v>
      </c>
    </row>
    <row r="3095" spans="1:4">
      <c r="C3095">
        <v>13</v>
      </c>
      <c r="D3095" s="159">
        <f>'COG-M'!P2947</f>
        <v>0</v>
      </c>
    </row>
    <row r="3096" spans="1:4">
      <c r="C3096">
        <v>14</v>
      </c>
      <c r="D3096" s="159">
        <f>'COG-M'!P2948</f>
        <v>0</v>
      </c>
    </row>
    <row r="3097" spans="1:4">
      <c r="C3097">
        <v>15</v>
      </c>
      <c r="D3097" s="159">
        <f>'COG-M'!P2949</f>
        <v>835410</v>
      </c>
    </row>
    <row r="3098" spans="1:4">
      <c r="C3098">
        <v>16</v>
      </c>
      <c r="D3098" s="159">
        <f>'COG-M'!P2950</f>
        <v>768000</v>
      </c>
    </row>
    <row r="3099" spans="1:4">
      <c r="C3099">
        <v>17</v>
      </c>
      <c r="D3099" s="159">
        <f>'COG-M'!P2951</f>
        <v>0</v>
      </c>
    </row>
    <row r="3100" spans="1:4">
      <c r="C3100">
        <v>25</v>
      </c>
      <c r="D3100" s="159">
        <f>'COG-M'!P2952</f>
        <v>0</v>
      </c>
    </row>
    <row r="3101" spans="1:4">
      <c r="C3101">
        <v>26</v>
      </c>
      <c r="D3101" s="159">
        <f>'COG-M'!P2953</f>
        <v>0</v>
      </c>
    </row>
    <row r="3102" spans="1:4">
      <c r="C3102">
        <v>27</v>
      </c>
      <c r="D3102" s="159">
        <f>'COG-M'!P2954</f>
        <v>0</v>
      </c>
    </row>
    <row r="3103" spans="1:4">
      <c r="A3103">
        <v>922</v>
      </c>
      <c r="B3103" t="s">
        <v>434</v>
      </c>
      <c r="C3103">
        <v>11</v>
      </c>
      <c r="D3103" s="159">
        <f>'COG-M'!P2955</f>
        <v>0</v>
      </c>
    </row>
    <row r="3104" spans="1:4">
      <c r="C3104">
        <v>12</v>
      </c>
      <c r="D3104" s="159">
        <f>'COG-M'!P2956</f>
        <v>0</v>
      </c>
    </row>
    <row r="3105" spans="1:4">
      <c r="C3105">
        <v>13</v>
      </c>
      <c r="D3105" s="159">
        <f>'COG-M'!P2957</f>
        <v>0</v>
      </c>
    </row>
    <row r="3106" spans="1:4">
      <c r="C3106">
        <v>14</v>
      </c>
      <c r="D3106" s="159">
        <f>'COG-M'!P2958</f>
        <v>0</v>
      </c>
    </row>
    <row r="3107" spans="1:4">
      <c r="C3107">
        <v>15</v>
      </c>
      <c r="D3107" s="159">
        <f>'COG-M'!P2959</f>
        <v>0</v>
      </c>
    </row>
    <row r="3108" spans="1:4">
      <c r="C3108">
        <v>16</v>
      </c>
      <c r="D3108" s="159">
        <f>'COG-M'!P2960</f>
        <v>0</v>
      </c>
    </row>
    <row r="3109" spans="1:4">
      <c r="C3109">
        <v>17</v>
      </c>
      <c r="D3109" s="159">
        <f>'COG-M'!P2961</f>
        <v>0</v>
      </c>
    </row>
    <row r="3110" spans="1:4">
      <c r="C3110">
        <v>25</v>
      </c>
      <c r="D3110" s="159">
        <f>'COG-M'!P2962</f>
        <v>0</v>
      </c>
    </row>
    <row r="3111" spans="1:4">
      <c r="C3111">
        <v>26</v>
      </c>
      <c r="D3111" s="159">
        <f>'COG-M'!P2963</f>
        <v>0</v>
      </c>
    </row>
    <row r="3112" spans="1:4">
      <c r="C3112">
        <v>27</v>
      </c>
      <c r="D3112" s="159">
        <f>'COG-M'!P2964</f>
        <v>0</v>
      </c>
    </row>
    <row r="3113" spans="1:4">
      <c r="A3113">
        <v>923</v>
      </c>
      <c r="B3113" t="s">
        <v>435</v>
      </c>
      <c r="C3113">
        <v>11</v>
      </c>
      <c r="D3113" s="159">
        <f>'COG-M'!P2965</f>
        <v>0</v>
      </c>
    </row>
    <row r="3114" spans="1:4">
      <c r="C3114">
        <v>12</v>
      </c>
      <c r="D3114" s="159">
        <f>'COG-M'!P2966</f>
        <v>0</v>
      </c>
    </row>
    <row r="3115" spans="1:4">
      <c r="C3115">
        <v>13</v>
      </c>
      <c r="D3115" s="159">
        <f>'COG-M'!P2967</f>
        <v>0</v>
      </c>
    </row>
    <row r="3116" spans="1:4">
      <c r="C3116">
        <v>14</v>
      </c>
      <c r="D3116" s="159">
        <f>'COG-M'!P2968</f>
        <v>0</v>
      </c>
    </row>
    <row r="3117" spans="1:4">
      <c r="C3117">
        <v>15</v>
      </c>
      <c r="D3117" s="159">
        <f>'COG-M'!P2969</f>
        <v>0</v>
      </c>
    </row>
    <row r="3118" spans="1:4">
      <c r="C3118">
        <v>16</v>
      </c>
      <c r="D3118" s="159">
        <f>'COG-M'!P2970</f>
        <v>0</v>
      </c>
    </row>
    <row r="3119" spans="1:4">
      <c r="C3119">
        <v>17</v>
      </c>
      <c r="D3119" s="159">
        <f>'COG-M'!P2971</f>
        <v>0</v>
      </c>
    </row>
    <row r="3120" spans="1:4">
      <c r="C3120">
        <v>25</v>
      </c>
      <c r="D3120" s="159">
        <f>'COG-M'!P2972</f>
        <v>0</v>
      </c>
    </row>
    <row r="3121" spans="1:4">
      <c r="C3121">
        <v>26</v>
      </c>
      <c r="D3121" s="159">
        <f>'COG-M'!P2973</f>
        <v>0</v>
      </c>
    </row>
    <row r="3122" spans="1:4">
      <c r="C3122">
        <v>27</v>
      </c>
      <c r="D3122" s="159">
        <f>'COG-M'!P2974</f>
        <v>0</v>
      </c>
    </row>
    <row r="3123" spans="1:4">
      <c r="A3123">
        <v>924</v>
      </c>
      <c r="B3123" t="s">
        <v>436</v>
      </c>
      <c r="D3123" s="159">
        <f>'COG-M'!P2975</f>
        <v>0</v>
      </c>
    </row>
    <row r="3124" spans="1:4">
      <c r="A3124">
        <v>925</v>
      </c>
      <c r="B3124" t="s">
        <v>437</v>
      </c>
      <c r="D3124" s="159">
        <f>'COG-M'!P2976</f>
        <v>0</v>
      </c>
    </row>
    <row r="3125" spans="1:4">
      <c r="A3125">
        <v>926</v>
      </c>
      <c r="B3125" t="s">
        <v>438</v>
      </c>
      <c r="D3125" s="159">
        <f>'COG-M'!P2977</f>
        <v>0</v>
      </c>
    </row>
    <row r="3126" spans="1:4">
      <c r="A3126">
        <v>927</v>
      </c>
      <c r="B3126" t="s">
        <v>439</v>
      </c>
      <c r="D3126" s="159">
        <f>'COG-M'!P2978</f>
        <v>0</v>
      </c>
    </row>
    <row r="3127" spans="1:4">
      <c r="A3127">
        <v>928</v>
      </c>
      <c r="B3127" t="s">
        <v>440</v>
      </c>
      <c r="D3127" s="159">
        <f>'COG-M'!P2979</f>
        <v>0</v>
      </c>
    </row>
    <row r="3128" spans="1:4">
      <c r="A3128">
        <v>9300</v>
      </c>
      <c r="B3128" t="s">
        <v>441</v>
      </c>
      <c r="D3128" s="159">
        <f>'COG-M'!P2980</f>
        <v>0</v>
      </c>
    </row>
    <row r="3129" spans="1:4">
      <c r="A3129">
        <v>931</v>
      </c>
      <c r="B3129" t="s">
        <v>442</v>
      </c>
      <c r="C3129">
        <v>11</v>
      </c>
      <c r="D3129" s="159">
        <f>'COG-M'!P2981</f>
        <v>0</v>
      </c>
    </row>
    <row r="3130" spans="1:4">
      <c r="C3130">
        <v>12</v>
      </c>
      <c r="D3130" s="159">
        <f>'COG-M'!P2982</f>
        <v>0</v>
      </c>
    </row>
    <row r="3131" spans="1:4">
      <c r="C3131">
        <v>13</v>
      </c>
      <c r="D3131" s="159">
        <f>'COG-M'!P2983</f>
        <v>0</v>
      </c>
    </row>
    <row r="3132" spans="1:4">
      <c r="C3132">
        <v>14</v>
      </c>
      <c r="D3132" s="159">
        <f>'COG-M'!P2984</f>
        <v>0</v>
      </c>
    </row>
    <row r="3133" spans="1:4">
      <c r="C3133">
        <v>15</v>
      </c>
      <c r="D3133" s="159">
        <f>'COG-M'!P2985</f>
        <v>0</v>
      </c>
    </row>
    <row r="3134" spans="1:4">
      <c r="C3134">
        <v>16</v>
      </c>
      <c r="D3134" s="159">
        <f>'COG-M'!P2986</f>
        <v>0</v>
      </c>
    </row>
    <row r="3135" spans="1:4">
      <c r="C3135">
        <v>17</v>
      </c>
      <c r="D3135" s="159">
        <f>'COG-M'!P2987</f>
        <v>0</v>
      </c>
    </row>
    <row r="3136" spans="1:4">
      <c r="C3136">
        <v>25</v>
      </c>
      <c r="D3136" s="159">
        <f>'COG-M'!P2988</f>
        <v>0</v>
      </c>
    </row>
    <row r="3137" spans="1:4">
      <c r="C3137">
        <v>26</v>
      </c>
      <c r="D3137" s="159">
        <f>'COG-M'!P2989</f>
        <v>0</v>
      </c>
    </row>
    <row r="3138" spans="1:4">
      <c r="C3138">
        <v>27</v>
      </c>
      <c r="D3138" s="159">
        <f>'COG-M'!P2990</f>
        <v>0</v>
      </c>
    </row>
    <row r="3139" spans="1:4">
      <c r="A3139">
        <v>932</v>
      </c>
      <c r="B3139" t="s">
        <v>443</v>
      </c>
      <c r="D3139" s="159">
        <f>'COG-M'!P2991</f>
        <v>0</v>
      </c>
    </row>
    <row r="3140" spans="1:4">
      <c r="A3140">
        <v>9400</v>
      </c>
      <c r="B3140" t="s">
        <v>444</v>
      </c>
      <c r="D3140" s="159">
        <f>'COG-M'!P2992</f>
        <v>0</v>
      </c>
    </row>
    <row r="3141" spans="1:4">
      <c r="A3141">
        <v>941</v>
      </c>
      <c r="B3141" t="s">
        <v>445</v>
      </c>
      <c r="C3141">
        <v>11</v>
      </c>
      <c r="D3141" s="159">
        <f>'COG-M'!P2993</f>
        <v>0</v>
      </c>
    </row>
    <row r="3142" spans="1:4">
      <c r="C3142">
        <v>12</v>
      </c>
      <c r="D3142" s="159">
        <f>'COG-M'!P2994</f>
        <v>0</v>
      </c>
    </row>
    <row r="3143" spans="1:4">
      <c r="C3143">
        <v>13</v>
      </c>
      <c r="D3143" s="159">
        <f>'COG-M'!P2995</f>
        <v>0</v>
      </c>
    </row>
    <row r="3144" spans="1:4">
      <c r="C3144">
        <v>14</v>
      </c>
      <c r="D3144" s="159">
        <f>'COG-M'!P2996</f>
        <v>0</v>
      </c>
    </row>
    <row r="3145" spans="1:4">
      <c r="C3145">
        <v>15</v>
      </c>
      <c r="D3145" s="159">
        <f>'COG-M'!P2997</f>
        <v>0</v>
      </c>
    </row>
    <row r="3146" spans="1:4">
      <c r="C3146">
        <v>16</v>
      </c>
      <c r="D3146" s="159">
        <f>'COG-M'!P2998</f>
        <v>0</v>
      </c>
    </row>
    <row r="3147" spans="1:4">
      <c r="C3147">
        <v>17</v>
      </c>
      <c r="D3147" s="159">
        <f>'COG-M'!P2999</f>
        <v>0</v>
      </c>
    </row>
    <row r="3148" spans="1:4">
      <c r="C3148">
        <v>25</v>
      </c>
      <c r="D3148" s="159">
        <f>'COG-M'!P3000</f>
        <v>0</v>
      </c>
    </row>
    <row r="3149" spans="1:4">
      <c r="C3149">
        <v>26</v>
      </c>
      <c r="D3149" s="159">
        <f>'COG-M'!P3001</f>
        <v>0</v>
      </c>
    </row>
    <row r="3150" spans="1:4">
      <c r="C3150">
        <v>27</v>
      </c>
      <c r="D3150" s="159">
        <f>'COG-M'!P3002</f>
        <v>0</v>
      </c>
    </row>
    <row r="3151" spans="1:4">
      <c r="A3151">
        <v>942</v>
      </c>
      <c r="B3151" t="s">
        <v>446</v>
      </c>
      <c r="D3151" s="159">
        <f>'COG-M'!P3003</f>
        <v>0</v>
      </c>
    </row>
    <row r="3152" spans="1:4">
      <c r="A3152">
        <v>9500</v>
      </c>
      <c r="B3152" t="s">
        <v>447</v>
      </c>
      <c r="D3152" s="159">
        <f>'COG-M'!P3004</f>
        <v>0</v>
      </c>
    </row>
    <row r="3153" spans="1:4">
      <c r="A3153">
        <v>951</v>
      </c>
      <c r="B3153" t="s">
        <v>448</v>
      </c>
      <c r="C3153">
        <v>11</v>
      </c>
      <c r="D3153" s="159">
        <f>'COG-M'!P3005</f>
        <v>0</v>
      </c>
    </row>
    <row r="3154" spans="1:4">
      <c r="C3154">
        <v>12</v>
      </c>
      <c r="D3154" s="159">
        <f>'COG-M'!P3006</f>
        <v>0</v>
      </c>
    </row>
    <row r="3155" spans="1:4">
      <c r="C3155">
        <v>13</v>
      </c>
      <c r="D3155" s="159">
        <f>'COG-M'!P3007</f>
        <v>0</v>
      </c>
    </row>
    <row r="3156" spans="1:4">
      <c r="C3156">
        <v>14</v>
      </c>
      <c r="D3156" s="159">
        <f>'COG-M'!P3008</f>
        <v>0</v>
      </c>
    </row>
    <row r="3157" spans="1:4">
      <c r="C3157">
        <v>15</v>
      </c>
      <c r="D3157" s="159">
        <f>'COG-M'!P3009</f>
        <v>0</v>
      </c>
    </row>
    <row r="3158" spans="1:4">
      <c r="C3158">
        <v>16</v>
      </c>
      <c r="D3158" s="159">
        <f>'COG-M'!P3010</f>
        <v>0</v>
      </c>
    </row>
    <row r="3159" spans="1:4">
      <c r="C3159">
        <v>17</v>
      </c>
      <c r="D3159" s="159">
        <f>'COG-M'!P3011</f>
        <v>0</v>
      </c>
    </row>
    <row r="3160" spans="1:4">
      <c r="C3160">
        <v>25</v>
      </c>
      <c r="D3160" s="159">
        <f>'COG-M'!P3012</f>
        <v>0</v>
      </c>
    </row>
    <row r="3161" spans="1:4">
      <c r="C3161">
        <v>26</v>
      </c>
      <c r="D3161" s="159">
        <f>'COG-M'!P3013</f>
        <v>0</v>
      </c>
    </row>
    <row r="3162" spans="1:4">
      <c r="C3162">
        <v>27</v>
      </c>
      <c r="D3162" s="159">
        <f>'COG-M'!P3014</f>
        <v>0</v>
      </c>
    </row>
    <row r="3163" spans="1:4">
      <c r="A3163">
        <v>9600</v>
      </c>
      <c r="B3163" t="s">
        <v>449</v>
      </c>
      <c r="D3163" s="159">
        <f>'COG-M'!P3015</f>
        <v>0</v>
      </c>
    </row>
    <row r="3164" spans="1:4">
      <c r="A3164">
        <v>961</v>
      </c>
      <c r="B3164" t="s">
        <v>450</v>
      </c>
      <c r="D3164" s="159">
        <f>'COG-M'!P3016</f>
        <v>0</v>
      </c>
    </row>
    <row r="3165" spans="1:4">
      <c r="A3165">
        <v>962</v>
      </c>
      <c r="B3165" t="s">
        <v>451</v>
      </c>
      <c r="D3165" s="159">
        <f>'COG-M'!P3017</f>
        <v>0</v>
      </c>
    </row>
    <row r="3166" spans="1:4">
      <c r="A3166">
        <v>9900</v>
      </c>
      <c r="B3166" t="s">
        <v>452</v>
      </c>
      <c r="D3166" s="159">
        <f>'COG-M'!P3018</f>
        <v>0</v>
      </c>
    </row>
    <row r="3167" spans="1:4">
      <c r="A3167">
        <v>991</v>
      </c>
      <c r="B3167" t="s">
        <v>453</v>
      </c>
      <c r="C3167">
        <v>11</v>
      </c>
      <c r="D3167" s="159">
        <f>'COG-M'!P3019</f>
        <v>0</v>
      </c>
    </row>
    <row r="3168" spans="1:4">
      <c r="C3168">
        <v>12</v>
      </c>
      <c r="D3168" s="159">
        <f>'COG-M'!P3020</f>
        <v>0</v>
      </c>
    </row>
    <row r="3169" spans="2:4">
      <c r="C3169">
        <v>13</v>
      </c>
      <c r="D3169" s="159">
        <f>'COG-M'!P3021</f>
        <v>0</v>
      </c>
    </row>
    <row r="3170" spans="2:4">
      <c r="C3170">
        <v>14</v>
      </c>
      <c r="D3170" s="159">
        <f>'COG-M'!P3022</f>
        <v>0</v>
      </c>
    </row>
    <row r="3171" spans="2:4">
      <c r="C3171">
        <v>15</v>
      </c>
      <c r="D3171" s="159">
        <f>'COG-M'!P3023</f>
        <v>0</v>
      </c>
    </row>
    <row r="3172" spans="2:4">
      <c r="C3172">
        <v>16</v>
      </c>
      <c r="D3172" s="159">
        <f>'COG-M'!P3024</f>
        <v>0</v>
      </c>
    </row>
    <row r="3173" spans="2:4">
      <c r="C3173">
        <v>17</v>
      </c>
      <c r="D3173" s="159">
        <f>'COG-M'!P3025</f>
        <v>0</v>
      </c>
    </row>
    <row r="3174" spans="2:4">
      <c r="C3174">
        <v>25</v>
      </c>
      <c r="D3174" s="159">
        <f>'COG-M'!P3026</f>
        <v>0</v>
      </c>
    </row>
    <row r="3175" spans="2:4">
      <c r="C3175">
        <v>26</v>
      </c>
      <c r="D3175" s="159">
        <f>'COG-M'!P3027</f>
        <v>0</v>
      </c>
    </row>
    <row r="3176" spans="2:4">
      <c r="C3176">
        <v>27</v>
      </c>
      <c r="D3176" s="159">
        <f>'COG-M'!P3028</f>
        <v>0</v>
      </c>
    </row>
    <row r="3177" spans="2:4">
      <c r="B3177" t="s">
        <v>454</v>
      </c>
      <c r="D3177" s="159">
        <f>'COG-M'!P3029</f>
        <v>164799041</v>
      </c>
    </row>
    <row r="3178" spans="2:4">
      <c r="B3178">
        <v>1</v>
      </c>
      <c r="C3178" t="s">
        <v>472</v>
      </c>
      <c r="D3178" s="159">
        <f>CF!C3</f>
        <v>76856941</v>
      </c>
    </row>
    <row r="3179" spans="2:4">
      <c r="B3179">
        <v>11</v>
      </c>
      <c r="C3179" t="s">
        <v>899</v>
      </c>
      <c r="D3179" s="159">
        <f>CF!C4</f>
        <v>0</v>
      </c>
    </row>
    <row r="3180" spans="2:4">
      <c r="B3180">
        <v>111</v>
      </c>
      <c r="C3180" t="s">
        <v>473</v>
      </c>
      <c r="D3180" s="159">
        <f>CF!C5</f>
        <v>0</v>
      </c>
    </row>
    <row r="3181" spans="2:4">
      <c r="B3181">
        <v>112</v>
      </c>
      <c r="C3181" t="s">
        <v>474</v>
      </c>
      <c r="D3181" s="159">
        <f>CF!C6</f>
        <v>0</v>
      </c>
    </row>
    <row r="3182" spans="2:4">
      <c r="B3182">
        <v>12</v>
      </c>
      <c r="C3182" t="s">
        <v>475</v>
      </c>
      <c r="D3182" s="159">
        <f>CF!C7</f>
        <v>0</v>
      </c>
    </row>
    <row r="3183" spans="2:4">
      <c r="B3183">
        <v>121</v>
      </c>
      <c r="C3183" t="s">
        <v>737</v>
      </c>
      <c r="D3183" s="159">
        <f>CF!C8</f>
        <v>0</v>
      </c>
    </row>
    <row r="3184" spans="2:4">
      <c r="B3184">
        <v>122</v>
      </c>
      <c r="C3184" t="s">
        <v>738</v>
      </c>
      <c r="D3184" s="159">
        <f>CF!C9</f>
        <v>0</v>
      </c>
    </row>
    <row r="3185" spans="2:4">
      <c r="B3185">
        <v>123</v>
      </c>
      <c r="C3185" t="s">
        <v>739</v>
      </c>
      <c r="D3185" s="159">
        <f>CF!C10</f>
        <v>0</v>
      </c>
    </row>
    <row r="3186" spans="2:4">
      <c r="B3186">
        <v>124</v>
      </c>
      <c r="C3186" t="s">
        <v>740</v>
      </c>
      <c r="D3186" s="159">
        <f>CF!C11</f>
        <v>0</v>
      </c>
    </row>
    <row r="3187" spans="2:4">
      <c r="B3187">
        <v>13</v>
      </c>
      <c r="C3187" t="s">
        <v>476</v>
      </c>
      <c r="D3187" s="159">
        <f>CF!C12</f>
        <v>45183769</v>
      </c>
    </row>
    <row r="3188" spans="2:4">
      <c r="B3188">
        <v>131</v>
      </c>
      <c r="C3188" t="s">
        <v>477</v>
      </c>
      <c r="D3188" s="159">
        <f>CF!C13</f>
        <v>45183769</v>
      </c>
    </row>
    <row r="3189" spans="2:4">
      <c r="B3189">
        <v>132</v>
      </c>
      <c r="C3189" t="s">
        <v>741</v>
      </c>
      <c r="D3189" s="159">
        <f>CF!C14</f>
        <v>0</v>
      </c>
    </row>
    <row r="3190" spans="2:4">
      <c r="B3190">
        <v>133</v>
      </c>
      <c r="C3190" t="s">
        <v>742</v>
      </c>
      <c r="D3190" s="159">
        <f>CF!C15</f>
        <v>0</v>
      </c>
    </row>
    <row r="3191" spans="2:4">
      <c r="B3191">
        <v>134</v>
      </c>
      <c r="C3191" t="s">
        <v>743</v>
      </c>
      <c r="D3191" s="159">
        <f>CF!C16</f>
        <v>0</v>
      </c>
    </row>
    <row r="3192" spans="2:4">
      <c r="B3192">
        <v>135</v>
      </c>
      <c r="C3192" t="s">
        <v>744</v>
      </c>
      <c r="D3192" s="159">
        <f>CF!C17</f>
        <v>0</v>
      </c>
    </row>
    <row r="3193" spans="2:4">
      <c r="B3193">
        <v>136</v>
      </c>
      <c r="C3193" t="s">
        <v>745</v>
      </c>
      <c r="D3193" s="159">
        <f>CF!C18</f>
        <v>0</v>
      </c>
    </row>
    <row r="3194" spans="2:4">
      <c r="B3194">
        <v>137</v>
      </c>
      <c r="C3194" t="s">
        <v>478</v>
      </c>
      <c r="D3194" s="159">
        <f>CF!C19</f>
        <v>0</v>
      </c>
    </row>
    <row r="3195" spans="2:4">
      <c r="B3195">
        <v>138</v>
      </c>
      <c r="C3195" t="s">
        <v>479</v>
      </c>
      <c r="D3195" s="159">
        <f>CF!C20</f>
        <v>0</v>
      </c>
    </row>
    <row r="3196" spans="2:4">
      <c r="B3196">
        <v>139</v>
      </c>
      <c r="C3196" t="s">
        <v>19</v>
      </c>
      <c r="D3196" s="159">
        <f>CF!C21</f>
        <v>0</v>
      </c>
    </row>
    <row r="3197" spans="2:4">
      <c r="B3197">
        <v>14</v>
      </c>
      <c r="C3197" t="s">
        <v>480</v>
      </c>
      <c r="D3197" s="159">
        <f>CF!C22</f>
        <v>0</v>
      </c>
    </row>
    <row r="3198" spans="2:4">
      <c r="B3198">
        <v>141</v>
      </c>
      <c r="C3198" t="s">
        <v>746</v>
      </c>
      <c r="D3198" s="159">
        <f>CF!C23</f>
        <v>0</v>
      </c>
    </row>
    <row r="3199" spans="2:4">
      <c r="B3199">
        <v>15</v>
      </c>
      <c r="C3199" t="s">
        <v>481</v>
      </c>
      <c r="D3199" s="159">
        <f>CF!C24</f>
        <v>8205699</v>
      </c>
    </row>
    <row r="3200" spans="2:4">
      <c r="B3200">
        <v>151</v>
      </c>
      <c r="C3200" t="s">
        <v>747</v>
      </c>
      <c r="D3200" s="159">
        <f>CF!C25</f>
        <v>0</v>
      </c>
    </row>
    <row r="3201" spans="2:4">
      <c r="B3201">
        <v>152</v>
      </c>
      <c r="C3201" t="s">
        <v>748</v>
      </c>
      <c r="D3201" s="159">
        <f>CF!C26</f>
        <v>8205699</v>
      </c>
    </row>
    <row r="3202" spans="2:4">
      <c r="B3202">
        <v>16</v>
      </c>
      <c r="C3202" t="s">
        <v>482</v>
      </c>
      <c r="D3202" s="159">
        <f>CF!C27</f>
        <v>0</v>
      </c>
    </row>
    <row r="3203" spans="2:4">
      <c r="B3203">
        <v>161</v>
      </c>
      <c r="C3203" t="s">
        <v>483</v>
      </c>
      <c r="D3203" s="159">
        <f>CF!C28</f>
        <v>0</v>
      </c>
    </row>
    <row r="3204" spans="2:4">
      <c r="B3204">
        <v>162</v>
      </c>
      <c r="C3204" t="s">
        <v>484</v>
      </c>
      <c r="D3204" s="159">
        <f>CF!C29</f>
        <v>0</v>
      </c>
    </row>
    <row r="3205" spans="2:4">
      <c r="B3205">
        <v>163</v>
      </c>
      <c r="C3205" t="s">
        <v>749</v>
      </c>
      <c r="D3205" s="159">
        <f>CF!C30</f>
        <v>0</v>
      </c>
    </row>
    <row r="3206" spans="2:4">
      <c r="B3206">
        <v>17</v>
      </c>
      <c r="C3206" t="s">
        <v>485</v>
      </c>
      <c r="D3206" s="159">
        <f>CF!C31</f>
        <v>23467473</v>
      </c>
    </row>
    <row r="3207" spans="2:4">
      <c r="B3207">
        <v>171</v>
      </c>
      <c r="C3207" t="s">
        <v>486</v>
      </c>
      <c r="D3207" s="159">
        <f>CF!C32</f>
        <v>14986841</v>
      </c>
    </row>
    <row r="3208" spans="2:4">
      <c r="B3208">
        <v>172</v>
      </c>
      <c r="C3208" t="s">
        <v>750</v>
      </c>
      <c r="D3208" s="159">
        <f>CF!C33</f>
        <v>2544565</v>
      </c>
    </row>
    <row r="3209" spans="2:4">
      <c r="B3209">
        <v>173</v>
      </c>
      <c r="C3209" t="s">
        <v>751</v>
      </c>
      <c r="D3209" s="159">
        <f>CF!C34</f>
        <v>5936067</v>
      </c>
    </row>
    <row r="3210" spans="2:4">
      <c r="B3210">
        <v>174</v>
      </c>
      <c r="C3210" t="s">
        <v>752</v>
      </c>
      <c r="D3210" s="159">
        <f>CF!C35</f>
        <v>0</v>
      </c>
    </row>
    <row r="3211" spans="2:4">
      <c r="B3211">
        <v>18</v>
      </c>
      <c r="C3211" t="s">
        <v>218</v>
      </c>
      <c r="D3211" s="159">
        <f>CF!C36</f>
        <v>0</v>
      </c>
    </row>
    <row r="3212" spans="2:4">
      <c r="B3212">
        <v>181</v>
      </c>
      <c r="C3212" t="s">
        <v>753</v>
      </c>
      <c r="D3212" s="159">
        <f>CF!C37</f>
        <v>0</v>
      </c>
    </row>
    <row r="3213" spans="2:4">
      <c r="B3213">
        <v>182</v>
      </c>
      <c r="C3213" t="s">
        <v>754</v>
      </c>
      <c r="D3213" s="159">
        <f>CF!C38</f>
        <v>0</v>
      </c>
    </row>
    <row r="3214" spans="2:4">
      <c r="B3214">
        <v>183</v>
      </c>
      <c r="C3214" t="s">
        <v>755</v>
      </c>
      <c r="D3214" s="159">
        <f>CF!C39</f>
        <v>0</v>
      </c>
    </row>
    <row r="3215" spans="2:4">
      <c r="B3215">
        <v>184</v>
      </c>
      <c r="C3215" t="s">
        <v>756</v>
      </c>
      <c r="D3215" s="159">
        <f>CF!C40</f>
        <v>0</v>
      </c>
    </row>
    <row r="3216" spans="2:4">
      <c r="B3216">
        <v>185</v>
      </c>
      <c r="C3216" t="s">
        <v>19</v>
      </c>
      <c r="D3216" s="159">
        <f>CF!C41</f>
        <v>0</v>
      </c>
    </row>
    <row r="3217" spans="2:4">
      <c r="B3217">
        <v>2</v>
      </c>
      <c r="C3217" t="s">
        <v>487</v>
      </c>
      <c r="D3217" s="159">
        <f>CF!C42</f>
        <v>86561914</v>
      </c>
    </row>
    <row r="3218" spans="2:4">
      <c r="B3218">
        <v>21</v>
      </c>
      <c r="C3218" t="s">
        <v>757</v>
      </c>
      <c r="D3218" s="159">
        <f>CF!C43</f>
        <v>0</v>
      </c>
    </row>
    <row r="3219" spans="2:4">
      <c r="B3219">
        <v>211</v>
      </c>
      <c r="C3219" t="s">
        <v>758</v>
      </c>
      <c r="D3219" s="159">
        <f>CF!C44</f>
        <v>0</v>
      </c>
    </row>
    <row r="3220" spans="2:4">
      <c r="B3220">
        <v>212</v>
      </c>
      <c r="C3220" t="s">
        <v>759</v>
      </c>
      <c r="D3220" s="159">
        <f>CF!C45</f>
        <v>0</v>
      </c>
    </row>
    <row r="3221" spans="2:4">
      <c r="B3221">
        <v>213</v>
      </c>
      <c r="C3221" t="s">
        <v>760</v>
      </c>
      <c r="D3221" s="159">
        <f>CF!C46</f>
        <v>0</v>
      </c>
    </row>
    <row r="3222" spans="2:4">
      <c r="B3222">
        <v>214</v>
      </c>
      <c r="C3222" t="s">
        <v>761</v>
      </c>
      <c r="D3222" s="159">
        <f>CF!C47</f>
        <v>0</v>
      </c>
    </row>
    <row r="3223" spans="2:4">
      <c r="B3223">
        <v>215</v>
      </c>
      <c r="C3223" t="s">
        <v>762</v>
      </c>
      <c r="D3223" s="159">
        <f>CF!C48</f>
        <v>0</v>
      </c>
    </row>
    <row r="3224" spans="2:4">
      <c r="B3224">
        <v>216</v>
      </c>
      <c r="C3224" t="s">
        <v>763</v>
      </c>
      <c r="D3224" s="159">
        <f>CF!C49</f>
        <v>0</v>
      </c>
    </row>
    <row r="3225" spans="2:4">
      <c r="B3225">
        <v>22</v>
      </c>
      <c r="C3225" t="s">
        <v>488</v>
      </c>
      <c r="D3225" s="159">
        <f>CF!C50</f>
        <v>86561914</v>
      </c>
    </row>
    <row r="3226" spans="2:4">
      <c r="B3226">
        <v>221</v>
      </c>
      <c r="C3226" t="s">
        <v>764</v>
      </c>
      <c r="D3226" s="159">
        <f>CF!C51</f>
        <v>34486917</v>
      </c>
    </row>
    <row r="3227" spans="2:4">
      <c r="B3227">
        <v>222</v>
      </c>
      <c r="C3227" t="s">
        <v>765</v>
      </c>
      <c r="D3227" s="159">
        <f>CF!C52</f>
        <v>0</v>
      </c>
    </row>
    <row r="3228" spans="2:4">
      <c r="B3228">
        <v>223</v>
      </c>
      <c r="C3228" t="s">
        <v>766</v>
      </c>
      <c r="D3228" s="159">
        <f>CF!C53</f>
        <v>14864141</v>
      </c>
    </row>
    <row r="3229" spans="2:4">
      <c r="B3229">
        <v>224</v>
      </c>
      <c r="C3229" t="s">
        <v>767</v>
      </c>
      <c r="D3229" s="159">
        <f>CF!C54</f>
        <v>17347693</v>
      </c>
    </row>
    <row r="3230" spans="2:4">
      <c r="B3230">
        <v>225</v>
      </c>
      <c r="C3230" t="s">
        <v>489</v>
      </c>
      <c r="D3230" s="159">
        <f>CF!C55</f>
        <v>0</v>
      </c>
    </row>
    <row r="3231" spans="2:4">
      <c r="B3231">
        <v>226</v>
      </c>
      <c r="C3231" t="s">
        <v>768</v>
      </c>
      <c r="D3231" s="159">
        <f>CF!C56</f>
        <v>19863163</v>
      </c>
    </row>
    <row r="3232" spans="2:4">
      <c r="B3232">
        <v>227</v>
      </c>
      <c r="C3232" t="s">
        <v>769</v>
      </c>
      <c r="D3232" s="159">
        <f>CF!C57</f>
        <v>0</v>
      </c>
    </row>
    <row r="3233" spans="2:4">
      <c r="B3233">
        <v>23</v>
      </c>
      <c r="C3233" t="s">
        <v>490</v>
      </c>
      <c r="D3233" s="159">
        <f>CF!C58</f>
        <v>0</v>
      </c>
    </row>
    <row r="3234" spans="2:4">
      <c r="B3234">
        <v>231</v>
      </c>
      <c r="C3234" t="s">
        <v>770</v>
      </c>
      <c r="D3234" s="159">
        <f>CF!C59</f>
        <v>0</v>
      </c>
    </row>
    <row r="3235" spans="2:4">
      <c r="B3235">
        <v>232</v>
      </c>
      <c r="C3235" t="s">
        <v>771</v>
      </c>
      <c r="D3235" s="159">
        <f>CF!C60</f>
        <v>0</v>
      </c>
    </row>
    <row r="3236" spans="2:4">
      <c r="B3236">
        <v>233</v>
      </c>
      <c r="C3236" t="s">
        <v>772</v>
      </c>
      <c r="D3236" s="159">
        <f>CF!C61</f>
        <v>0</v>
      </c>
    </row>
    <row r="3237" spans="2:4">
      <c r="B3237">
        <v>234</v>
      </c>
      <c r="C3237" t="s">
        <v>773</v>
      </c>
      <c r="D3237" s="159">
        <f>CF!C62</f>
        <v>0</v>
      </c>
    </row>
    <row r="3238" spans="2:4">
      <c r="B3238">
        <v>235</v>
      </c>
      <c r="C3238" t="s">
        <v>774</v>
      </c>
      <c r="D3238" s="159">
        <f>CF!C63</f>
        <v>0</v>
      </c>
    </row>
    <row r="3239" spans="2:4">
      <c r="B3239">
        <v>24</v>
      </c>
      <c r="C3239" t="s">
        <v>491</v>
      </c>
      <c r="D3239" s="159">
        <f>CF!C64</f>
        <v>0</v>
      </c>
    </row>
    <row r="3240" spans="2:4">
      <c r="B3240">
        <v>241</v>
      </c>
      <c r="C3240" t="s">
        <v>775</v>
      </c>
      <c r="D3240" s="159">
        <f>CF!C65</f>
        <v>0</v>
      </c>
    </row>
    <row r="3241" spans="2:4">
      <c r="B3241">
        <v>242</v>
      </c>
      <c r="C3241" t="s">
        <v>492</v>
      </c>
      <c r="D3241" s="159">
        <f>CF!C66</f>
        <v>0</v>
      </c>
    </row>
    <row r="3242" spans="2:4">
      <c r="B3242">
        <v>243</v>
      </c>
      <c r="C3242" t="s">
        <v>776</v>
      </c>
      <c r="D3242" s="159">
        <f>CF!C67</f>
        <v>0</v>
      </c>
    </row>
    <row r="3243" spans="2:4">
      <c r="B3243">
        <v>244</v>
      </c>
      <c r="C3243" t="s">
        <v>777</v>
      </c>
      <c r="D3243" s="159">
        <f>CF!C68</f>
        <v>0</v>
      </c>
    </row>
    <row r="3244" spans="2:4">
      <c r="B3244">
        <v>25</v>
      </c>
      <c r="C3244" t="s">
        <v>493</v>
      </c>
      <c r="D3244" s="159">
        <f>CF!C69</f>
        <v>0</v>
      </c>
    </row>
    <row r="3245" spans="2:4">
      <c r="B3245">
        <v>251</v>
      </c>
      <c r="C3245" t="s">
        <v>778</v>
      </c>
      <c r="D3245" s="159">
        <f>CF!C70</f>
        <v>0</v>
      </c>
    </row>
    <row r="3246" spans="2:4">
      <c r="B3246">
        <v>252</v>
      </c>
      <c r="C3246" t="s">
        <v>779</v>
      </c>
      <c r="D3246" s="159">
        <f>CF!C71</f>
        <v>0</v>
      </c>
    </row>
    <row r="3247" spans="2:4">
      <c r="B3247">
        <v>253</v>
      </c>
      <c r="C3247" t="s">
        <v>780</v>
      </c>
      <c r="D3247" s="159">
        <f>CF!C72</f>
        <v>0</v>
      </c>
    </row>
    <row r="3248" spans="2:4">
      <c r="B3248">
        <v>254</v>
      </c>
      <c r="C3248" t="s">
        <v>494</v>
      </c>
      <c r="D3248" s="159">
        <f>CF!C73</f>
        <v>0</v>
      </c>
    </row>
    <row r="3249" spans="2:4">
      <c r="B3249">
        <v>255</v>
      </c>
      <c r="C3249" t="s">
        <v>781</v>
      </c>
      <c r="D3249" s="159">
        <f>CF!C74</f>
        <v>0</v>
      </c>
    </row>
    <row r="3250" spans="2:4">
      <c r="B3250">
        <v>256</v>
      </c>
      <c r="C3250" t="s">
        <v>782</v>
      </c>
      <c r="D3250" s="159">
        <f>CF!C75</f>
        <v>0</v>
      </c>
    </row>
    <row r="3251" spans="2:4">
      <c r="B3251">
        <v>26</v>
      </c>
      <c r="C3251" t="s">
        <v>783</v>
      </c>
      <c r="D3251" s="159">
        <f>CF!C76</f>
        <v>0</v>
      </c>
    </row>
    <row r="3252" spans="2:4">
      <c r="B3252">
        <v>261</v>
      </c>
      <c r="C3252" t="s">
        <v>784</v>
      </c>
      <c r="D3252" s="159">
        <f>CF!C77</f>
        <v>0</v>
      </c>
    </row>
    <row r="3253" spans="2:4">
      <c r="B3253">
        <v>262</v>
      </c>
      <c r="C3253" t="s">
        <v>785</v>
      </c>
      <c r="D3253" s="159">
        <f>CF!C78</f>
        <v>0</v>
      </c>
    </row>
    <row r="3254" spans="2:4">
      <c r="B3254">
        <v>263</v>
      </c>
      <c r="C3254" t="s">
        <v>786</v>
      </c>
      <c r="D3254" s="159">
        <f>CF!C79</f>
        <v>0</v>
      </c>
    </row>
    <row r="3255" spans="2:4">
      <c r="B3255">
        <v>264</v>
      </c>
      <c r="C3255" t="s">
        <v>495</v>
      </c>
      <c r="D3255" s="159">
        <f>CF!C80</f>
        <v>0</v>
      </c>
    </row>
    <row r="3256" spans="2:4">
      <c r="B3256">
        <v>265</v>
      </c>
      <c r="C3256" t="s">
        <v>787</v>
      </c>
      <c r="D3256" s="159">
        <f>CF!C81</f>
        <v>0</v>
      </c>
    </row>
    <row r="3257" spans="2:4">
      <c r="B3257">
        <v>266</v>
      </c>
      <c r="C3257" t="s">
        <v>788</v>
      </c>
      <c r="D3257" s="159">
        <f>CF!C82</f>
        <v>0</v>
      </c>
    </row>
    <row r="3258" spans="2:4">
      <c r="B3258">
        <v>267</v>
      </c>
      <c r="C3258" t="s">
        <v>496</v>
      </c>
      <c r="D3258" s="159">
        <f>CF!C83</f>
        <v>0</v>
      </c>
    </row>
    <row r="3259" spans="2:4">
      <c r="B3259">
        <v>268</v>
      </c>
      <c r="C3259" t="s">
        <v>789</v>
      </c>
      <c r="D3259" s="159">
        <f>CF!C84</f>
        <v>0</v>
      </c>
    </row>
    <row r="3260" spans="2:4">
      <c r="B3260">
        <v>269</v>
      </c>
      <c r="C3260" t="s">
        <v>790</v>
      </c>
      <c r="D3260" s="159">
        <f>CF!C85</f>
        <v>0</v>
      </c>
    </row>
    <row r="3261" spans="2:4">
      <c r="B3261">
        <v>27</v>
      </c>
      <c r="C3261" t="s">
        <v>497</v>
      </c>
      <c r="D3261" s="159">
        <f>CF!C86</f>
        <v>0</v>
      </c>
    </row>
    <row r="3262" spans="2:4">
      <c r="B3262">
        <v>271</v>
      </c>
      <c r="C3262" t="s">
        <v>791</v>
      </c>
      <c r="D3262" s="159">
        <f>CF!C87</f>
        <v>0</v>
      </c>
    </row>
    <row r="3263" spans="2:4">
      <c r="B3263">
        <v>3</v>
      </c>
      <c r="C3263" t="s">
        <v>498</v>
      </c>
      <c r="D3263" s="159">
        <f>CF!C88</f>
        <v>0</v>
      </c>
    </row>
    <row r="3264" spans="2:4">
      <c r="B3264">
        <v>31</v>
      </c>
      <c r="C3264" t="s">
        <v>499</v>
      </c>
      <c r="D3264" s="159">
        <f>CF!C89</f>
        <v>0</v>
      </c>
    </row>
    <row r="3265" spans="2:4">
      <c r="B3265">
        <v>311</v>
      </c>
      <c r="C3265" t="s">
        <v>792</v>
      </c>
      <c r="D3265" s="159">
        <f>CF!C90</f>
        <v>0</v>
      </c>
    </row>
    <row r="3266" spans="2:4">
      <c r="B3266">
        <v>312</v>
      </c>
      <c r="C3266" t="s">
        <v>793</v>
      </c>
      <c r="D3266" s="159">
        <f>CF!C91</f>
        <v>0</v>
      </c>
    </row>
    <row r="3267" spans="2:4">
      <c r="B3267">
        <v>32</v>
      </c>
      <c r="C3267" t="s">
        <v>794</v>
      </c>
      <c r="D3267" s="159">
        <f>CF!C92</f>
        <v>0</v>
      </c>
    </row>
    <row r="3268" spans="2:4">
      <c r="B3268">
        <v>321</v>
      </c>
      <c r="C3268" t="s">
        <v>500</v>
      </c>
      <c r="D3268" s="159">
        <f>CF!C93</f>
        <v>0</v>
      </c>
    </row>
    <row r="3269" spans="2:4">
      <c r="B3269">
        <v>322</v>
      </c>
      <c r="C3269" t="s">
        <v>501</v>
      </c>
      <c r="D3269" s="159">
        <f>CF!C94</f>
        <v>0</v>
      </c>
    </row>
    <row r="3270" spans="2:4">
      <c r="B3270">
        <v>323</v>
      </c>
      <c r="C3270" t="s">
        <v>795</v>
      </c>
      <c r="D3270" s="159">
        <f>CF!C95</f>
        <v>0</v>
      </c>
    </row>
    <row r="3271" spans="2:4">
      <c r="B3271">
        <v>324</v>
      </c>
      <c r="C3271" t="s">
        <v>502</v>
      </c>
      <c r="D3271" s="159">
        <f>CF!C96</f>
        <v>0</v>
      </c>
    </row>
    <row r="3272" spans="2:4">
      <c r="B3272">
        <v>325</v>
      </c>
      <c r="C3272" t="s">
        <v>503</v>
      </c>
      <c r="D3272" s="159">
        <f>CF!C97</f>
        <v>0</v>
      </c>
    </row>
    <row r="3273" spans="2:4">
      <c r="B3273">
        <v>326</v>
      </c>
      <c r="C3273" t="s">
        <v>796</v>
      </c>
      <c r="D3273" s="159">
        <f>CF!C98</f>
        <v>0</v>
      </c>
    </row>
    <row r="3274" spans="2:4">
      <c r="B3274">
        <v>33</v>
      </c>
      <c r="C3274" t="s">
        <v>797</v>
      </c>
      <c r="D3274" s="159">
        <f>CF!C99</f>
        <v>0</v>
      </c>
    </row>
    <row r="3275" spans="2:4">
      <c r="B3275">
        <v>331</v>
      </c>
      <c r="C3275" t="s">
        <v>798</v>
      </c>
      <c r="D3275" s="159">
        <f>CF!C100</f>
        <v>0</v>
      </c>
    </row>
    <row r="3276" spans="2:4">
      <c r="B3276">
        <v>332</v>
      </c>
      <c r="C3276" t="s">
        <v>799</v>
      </c>
      <c r="D3276" s="159">
        <f>CF!C101</f>
        <v>0</v>
      </c>
    </row>
    <row r="3277" spans="2:4">
      <c r="B3277">
        <v>333</v>
      </c>
      <c r="C3277" t="s">
        <v>504</v>
      </c>
      <c r="D3277" s="159">
        <f>CF!C102</f>
        <v>0</v>
      </c>
    </row>
    <row r="3278" spans="2:4">
      <c r="B3278">
        <v>334</v>
      </c>
      <c r="C3278" t="s">
        <v>800</v>
      </c>
      <c r="D3278" s="159">
        <f>CF!C103</f>
        <v>0</v>
      </c>
    </row>
    <row r="3279" spans="2:4">
      <c r="B3279">
        <v>335</v>
      </c>
      <c r="C3279" t="s">
        <v>505</v>
      </c>
      <c r="D3279" s="159">
        <f>CF!C104</f>
        <v>0</v>
      </c>
    </row>
    <row r="3280" spans="2:4">
      <c r="B3280">
        <v>336</v>
      </c>
      <c r="C3280" t="s">
        <v>506</v>
      </c>
      <c r="D3280" s="159">
        <f>CF!C105</f>
        <v>0</v>
      </c>
    </row>
    <row r="3281" spans="2:4">
      <c r="B3281">
        <v>34</v>
      </c>
      <c r="C3281" t="s">
        <v>507</v>
      </c>
      <c r="D3281" s="159">
        <f>CF!C106</f>
        <v>0</v>
      </c>
    </row>
    <row r="3282" spans="2:4">
      <c r="B3282">
        <v>341</v>
      </c>
      <c r="C3282" t="s">
        <v>801</v>
      </c>
      <c r="D3282" s="159">
        <f>CF!C107</f>
        <v>0</v>
      </c>
    </row>
    <row r="3283" spans="2:4">
      <c r="B3283">
        <v>342</v>
      </c>
      <c r="C3283" t="s">
        <v>508</v>
      </c>
      <c r="D3283" s="159">
        <f>CF!C108</f>
        <v>0</v>
      </c>
    </row>
    <row r="3284" spans="2:4">
      <c r="B3284">
        <v>343</v>
      </c>
      <c r="C3284" t="s">
        <v>509</v>
      </c>
      <c r="D3284" s="159">
        <f>CF!C109</f>
        <v>0</v>
      </c>
    </row>
    <row r="3285" spans="2:4">
      <c r="B3285">
        <v>35</v>
      </c>
      <c r="C3285" t="s">
        <v>510</v>
      </c>
      <c r="D3285" s="159">
        <f>CF!C110</f>
        <v>0</v>
      </c>
    </row>
    <row r="3286" spans="2:4">
      <c r="B3286">
        <v>351</v>
      </c>
      <c r="C3286" t="s">
        <v>802</v>
      </c>
      <c r="D3286" s="159">
        <f>CF!C111</f>
        <v>0</v>
      </c>
    </row>
    <row r="3287" spans="2:4">
      <c r="B3287">
        <v>352</v>
      </c>
      <c r="C3287" t="s">
        <v>803</v>
      </c>
      <c r="D3287" s="159">
        <f>CF!C112</f>
        <v>0</v>
      </c>
    </row>
    <row r="3288" spans="2:4">
      <c r="B3288">
        <v>353</v>
      </c>
      <c r="C3288" t="s">
        <v>804</v>
      </c>
      <c r="D3288" s="159">
        <f>CF!C113</f>
        <v>0</v>
      </c>
    </row>
    <row r="3289" spans="2:4">
      <c r="B3289">
        <v>354</v>
      </c>
      <c r="C3289" t="s">
        <v>805</v>
      </c>
      <c r="D3289" s="159">
        <f>CF!C114</f>
        <v>0</v>
      </c>
    </row>
    <row r="3290" spans="2:4">
      <c r="B3290">
        <v>355</v>
      </c>
      <c r="C3290" t="s">
        <v>806</v>
      </c>
      <c r="D3290" s="159">
        <f>CF!C115</f>
        <v>0</v>
      </c>
    </row>
    <row r="3291" spans="2:4">
      <c r="B3291">
        <v>356</v>
      </c>
      <c r="C3291" t="s">
        <v>807</v>
      </c>
      <c r="D3291" s="159">
        <f>CF!C116</f>
        <v>0</v>
      </c>
    </row>
    <row r="3292" spans="2:4">
      <c r="B3292">
        <v>36</v>
      </c>
      <c r="C3292" t="s">
        <v>808</v>
      </c>
      <c r="D3292" s="159">
        <f>CF!C117</f>
        <v>0</v>
      </c>
    </row>
    <row r="3293" spans="2:4">
      <c r="B3293">
        <v>361</v>
      </c>
      <c r="C3293" t="s">
        <v>511</v>
      </c>
      <c r="D3293" s="159">
        <f>CF!C118</f>
        <v>0</v>
      </c>
    </row>
    <row r="3294" spans="2:4">
      <c r="B3294">
        <v>37</v>
      </c>
      <c r="C3294" t="s">
        <v>512</v>
      </c>
      <c r="D3294" s="159">
        <f>CF!C119</f>
        <v>0</v>
      </c>
    </row>
    <row r="3295" spans="2:4">
      <c r="B3295">
        <v>371</v>
      </c>
      <c r="C3295" t="s">
        <v>513</v>
      </c>
      <c r="D3295" s="159">
        <f>CF!C120</f>
        <v>0</v>
      </c>
    </row>
    <row r="3296" spans="2:4">
      <c r="B3296">
        <v>372</v>
      </c>
      <c r="C3296" t="s">
        <v>809</v>
      </c>
      <c r="D3296" s="159">
        <f>CF!C121</f>
        <v>0</v>
      </c>
    </row>
    <row r="3297" spans="2:4">
      <c r="B3297">
        <v>38</v>
      </c>
      <c r="C3297" t="s">
        <v>514</v>
      </c>
      <c r="D3297" s="159">
        <f>CF!C122</f>
        <v>0</v>
      </c>
    </row>
    <row r="3298" spans="2:4">
      <c r="B3298">
        <v>381</v>
      </c>
      <c r="C3298" t="s">
        <v>810</v>
      </c>
      <c r="D3298" s="159">
        <f>CF!C123</f>
        <v>0</v>
      </c>
    </row>
    <row r="3299" spans="2:4">
      <c r="B3299">
        <v>382</v>
      </c>
      <c r="C3299" t="s">
        <v>811</v>
      </c>
      <c r="D3299" s="159">
        <f>CF!C124</f>
        <v>0</v>
      </c>
    </row>
    <row r="3300" spans="2:4">
      <c r="B3300">
        <v>383</v>
      </c>
      <c r="C3300" t="s">
        <v>812</v>
      </c>
      <c r="D3300" s="159">
        <f>CF!C125</f>
        <v>0</v>
      </c>
    </row>
    <row r="3301" spans="2:4">
      <c r="B3301">
        <v>384</v>
      </c>
      <c r="C3301" t="s">
        <v>515</v>
      </c>
      <c r="D3301" s="159">
        <f>CF!C126</f>
        <v>0</v>
      </c>
    </row>
    <row r="3302" spans="2:4">
      <c r="B3302">
        <v>39</v>
      </c>
      <c r="C3302" t="s">
        <v>516</v>
      </c>
      <c r="D3302" s="159">
        <f>CF!C127</f>
        <v>0</v>
      </c>
    </row>
    <row r="3303" spans="2:4">
      <c r="B3303">
        <v>391</v>
      </c>
      <c r="C3303" t="s">
        <v>813</v>
      </c>
      <c r="D3303" s="159">
        <f>CF!C128</f>
        <v>0</v>
      </c>
    </row>
    <row r="3304" spans="2:4">
      <c r="B3304">
        <v>392</v>
      </c>
      <c r="C3304" t="s">
        <v>814</v>
      </c>
      <c r="D3304" s="159">
        <f>CF!C129</f>
        <v>0</v>
      </c>
    </row>
    <row r="3305" spans="2:4">
      <c r="B3305">
        <v>393</v>
      </c>
      <c r="C3305" t="s">
        <v>815</v>
      </c>
      <c r="D3305" s="159">
        <f>CF!C130</f>
        <v>0</v>
      </c>
    </row>
    <row r="3306" spans="2:4">
      <c r="B3306">
        <v>4</v>
      </c>
      <c r="C3306" t="s">
        <v>517</v>
      </c>
      <c r="D3306" s="159">
        <f>CF!C131</f>
        <v>2105193</v>
      </c>
    </row>
    <row r="3307" spans="2:4">
      <c r="B3307">
        <v>41</v>
      </c>
      <c r="C3307" t="s">
        <v>518</v>
      </c>
      <c r="D3307" s="159">
        <f>CF!C132</f>
        <v>2105193</v>
      </c>
    </row>
    <row r="3308" spans="2:4">
      <c r="B3308">
        <v>411</v>
      </c>
      <c r="C3308" t="s">
        <v>816</v>
      </c>
      <c r="D3308" s="159">
        <f>CF!C133</f>
        <v>2105193</v>
      </c>
    </row>
    <row r="3309" spans="2:4">
      <c r="B3309">
        <v>412</v>
      </c>
      <c r="C3309" t="s">
        <v>817</v>
      </c>
      <c r="D3309" s="159">
        <f>CF!C134</f>
        <v>0</v>
      </c>
    </row>
    <row r="3310" spans="2:4">
      <c r="B3310">
        <v>42</v>
      </c>
      <c r="C3310" t="s">
        <v>818</v>
      </c>
      <c r="D3310" s="159">
        <f>CF!C135</f>
        <v>0</v>
      </c>
    </row>
    <row r="3311" spans="2:4">
      <c r="B3311">
        <v>421</v>
      </c>
      <c r="C3311" t="s">
        <v>819</v>
      </c>
      <c r="D3311" s="159">
        <f>CF!C136</f>
        <v>0</v>
      </c>
    </row>
    <row r="3312" spans="2:4">
      <c r="B3312">
        <v>422</v>
      </c>
      <c r="C3312" t="s">
        <v>820</v>
      </c>
      <c r="D3312" s="159">
        <f>CF!C137</f>
        <v>0</v>
      </c>
    </row>
    <row r="3313" spans="1:4">
      <c r="B3313">
        <v>423</v>
      </c>
      <c r="C3313" t="s">
        <v>821</v>
      </c>
      <c r="D3313" s="159">
        <f>CF!C138</f>
        <v>0</v>
      </c>
    </row>
    <row r="3314" spans="1:4">
      <c r="B3314">
        <v>43</v>
      </c>
      <c r="C3314" t="s">
        <v>519</v>
      </c>
      <c r="D3314" s="159">
        <f>CF!C139</f>
        <v>0</v>
      </c>
    </row>
    <row r="3315" spans="1:4">
      <c r="B3315">
        <v>431</v>
      </c>
      <c r="C3315" t="s">
        <v>822</v>
      </c>
      <c r="D3315" s="159">
        <f>CF!C140</f>
        <v>0</v>
      </c>
    </row>
    <row r="3316" spans="1:4">
      <c r="B3316">
        <v>432</v>
      </c>
      <c r="C3316" t="s">
        <v>520</v>
      </c>
      <c r="D3316" s="159">
        <f>CF!C141</f>
        <v>0</v>
      </c>
    </row>
    <row r="3317" spans="1:4">
      <c r="B3317">
        <v>433</v>
      </c>
      <c r="C3317" t="s">
        <v>823</v>
      </c>
      <c r="D3317" s="159">
        <f>CF!C142</f>
        <v>0</v>
      </c>
    </row>
    <row r="3318" spans="1:4">
      <c r="B3318">
        <v>434</v>
      </c>
      <c r="C3318" t="s">
        <v>824</v>
      </c>
      <c r="D3318" s="159">
        <f>CF!C143</f>
        <v>0</v>
      </c>
    </row>
    <row r="3319" spans="1:4">
      <c r="B3319">
        <v>44</v>
      </c>
      <c r="C3319" t="s">
        <v>825</v>
      </c>
      <c r="D3319" s="159">
        <f>CF!C144</f>
        <v>0</v>
      </c>
    </row>
    <row r="3320" spans="1:4">
      <c r="B3320">
        <v>441</v>
      </c>
      <c r="C3320" t="s">
        <v>826</v>
      </c>
      <c r="D3320" s="159">
        <f>CF!C145</f>
        <v>0</v>
      </c>
    </row>
    <row r="3321" spans="1:4">
      <c r="C3321" t="s">
        <v>454</v>
      </c>
      <c r="D3321" s="159">
        <f>CF!C146</f>
        <v>165524048</v>
      </c>
    </row>
    <row r="3322" spans="1:4">
      <c r="A3322" t="str">
        <f>CA!A3</f>
        <v>3.0.0.0.0.</v>
      </c>
      <c r="B3322">
        <f>CA!B3</f>
        <v>0</v>
      </c>
      <c r="C3322" t="str">
        <f>CA!C3</f>
        <v>SECTOR PÚBLICO MUNICIPAL</v>
      </c>
      <c r="D3322">
        <f>CA!D3</f>
        <v>0</v>
      </c>
    </row>
    <row r="3323" spans="1:4">
      <c r="A3323" t="str">
        <f>CA!A4</f>
        <v>3.1.1.0.0.</v>
      </c>
      <c r="B3323">
        <f>CA!B4</f>
        <v>0</v>
      </c>
      <c r="C3323" t="str">
        <f>CA!C4</f>
        <v>GOBIERNO GENERAL MUNICIPAL</v>
      </c>
      <c r="D3323">
        <f>CA!D4</f>
        <v>0</v>
      </c>
    </row>
    <row r="3324" spans="1:4">
      <c r="A3324" t="str">
        <f>CA!A5</f>
        <v>3.1.1.1.0.</v>
      </c>
      <c r="B3324">
        <f>CA!B5</f>
        <v>0</v>
      </c>
      <c r="C3324" t="str">
        <f>CA!C5</f>
        <v>Gobierno Municipal</v>
      </c>
      <c r="D3324">
        <f>CA!D5</f>
        <v>0</v>
      </c>
    </row>
    <row r="3325" spans="1:4">
      <c r="A3325" t="str">
        <f>CA!A6</f>
        <v>3.1.1.1.1</v>
      </c>
      <c r="B3325">
        <f>CA!B6</f>
        <v>1</v>
      </c>
      <c r="C3325" t="str">
        <f>CA!C6</f>
        <v>Organo Ejecutivo Municipal ( Ayuntamiento)</v>
      </c>
      <c r="D3325">
        <f>CA!D6</f>
        <v>45183769</v>
      </c>
    </row>
    <row r="3326" spans="1:4">
      <c r="A3326" t="str">
        <f>CA!A7</f>
        <v>3.1.1.1.1</v>
      </c>
      <c r="B3326">
        <f>CA!B7</f>
        <v>2</v>
      </c>
      <c r="C3326" t="str">
        <f>CA!C7</f>
        <v>Tesoreria</v>
      </c>
      <c r="D3326">
        <f>CA!D7</f>
        <v>10310892</v>
      </c>
    </row>
    <row r="3327" spans="1:4">
      <c r="A3327" t="str">
        <f>CA!A8</f>
        <v>3.1.1.1.1</v>
      </c>
      <c r="B3327">
        <f>CA!B8</f>
        <v>3</v>
      </c>
      <c r="C3327" t="str">
        <f>CA!C8</f>
        <v>Direccion General de Obras Publicas</v>
      </c>
      <c r="D3327">
        <f>CA!D8</f>
        <v>40131160</v>
      </c>
    </row>
    <row r="3328" spans="1:4">
      <c r="A3328" t="str">
        <f>CA!A9</f>
        <v>3.1.1.1.1</v>
      </c>
      <c r="B3328">
        <f>CA!B9</f>
        <v>4</v>
      </c>
      <c r="C3328" t="str">
        <f>CA!C9</f>
        <v>Direccion General de Servicios Publicos</v>
      </c>
      <c r="D3328">
        <f>CA!D9</f>
        <v>46430754</v>
      </c>
    </row>
    <row r="3329" spans="1:4">
      <c r="A3329" t="str">
        <f>CA!A10</f>
        <v>3.1.1.1.1</v>
      </c>
      <c r="B3329">
        <f>CA!B10</f>
        <v>5</v>
      </c>
      <c r="C3329" t="str">
        <f>CA!C10</f>
        <v>Direccion General de Seguridad Publica</v>
      </c>
      <c r="D3329">
        <f>CA!D10</f>
        <v>23467473</v>
      </c>
    </row>
    <row r="3330" spans="1:4">
      <c r="A3330">
        <f>CA!A11</f>
        <v>0</v>
      </c>
      <c r="B3330">
        <f>CA!B11</f>
        <v>0</v>
      </c>
      <c r="C3330">
        <f>CA!C11</f>
        <v>0</v>
      </c>
      <c r="D3330">
        <f>CA!D11</f>
        <v>0</v>
      </c>
    </row>
    <row r="3331" spans="1:4">
      <c r="A3331">
        <f>CA!A12</f>
        <v>0</v>
      </c>
      <c r="B3331">
        <f>CA!B12</f>
        <v>0</v>
      </c>
      <c r="C3331">
        <f>CA!C12</f>
        <v>0</v>
      </c>
      <c r="D3331">
        <f>CA!D12</f>
        <v>0</v>
      </c>
    </row>
    <row r="3332" spans="1:4">
      <c r="A3332">
        <f>CA!A13</f>
        <v>0</v>
      </c>
      <c r="B3332">
        <f>CA!B13</f>
        <v>0</v>
      </c>
      <c r="C3332">
        <f>CA!C13</f>
        <v>0</v>
      </c>
      <c r="D3332">
        <f>CA!D13</f>
        <v>0</v>
      </c>
    </row>
    <row r="3333" spans="1:4">
      <c r="A3333">
        <f>CA!A14</f>
        <v>0</v>
      </c>
      <c r="B3333">
        <f>CA!B14</f>
        <v>0</v>
      </c>
      <c r="C3333">
        <f>CA!C14</f>
        <v>0</v>
      </c>
      <c r="D3333">
        <f>CA!D14</f>
        <v>0</v>
      </c>
    </row>
    <row r="3334" spans="1:4">
      <c r="A3334">
        <f>CA!A15</f>
        <v>0</v>
      </c>
      <c r="B3334">
        <f>CA!B15</f>
        <v>0</v>
      </c>
      <c r="C3334">
        <f>CA!C15</f>
        <v>0</v>
      </c>
      <c r="D3334">
        <f>CA!D15</f>
        <v>0</v>
      </c>
    </row>
    <row r="3335" spans="1:4">
      <c r="A3335">
        <f>CA!A16</f>
        <v>0</v>
      </c>
      <c r="B3335">
        <f>CA!B16</f>
        <v>0</v>
      </c>
      <c r="C3335">
        <f>CA!C16</f>
        <v>0</v>
      </c>
      <c r="D3335">
        <f>CA!D16</f>
        <v>0</v>
      </c>
    </row>
    <row r="3336" spans="1:4">
      <c r="A3336">
        <f>CA!A17</f>
        <v>0</v>
      </c>
      <c r="B3336">
        <f>CA!B17</f>
        <v>0</v>
      </c>
      <c r="C3336">
        <f>CA!C17</f>
        <v>0</v>
      </c>
      <c r="D3336">
        <f>CA!D17</f>
        <v>0</v>
      </c>
    </row>
    <row r="3337" spans="1:4">
      <c r="A3337">
        <f>CA!A18</f>
        <v>0</v>
      </c>
      <c r="B3337">
        <f>CA!B18</f>
        <v>0</v>
      </c>
      <c r="C3337">
        <f>CA!C18</f>
        <v>0</v>
      </c>
      <c r="D3337">
        <f>CA!D18</f>
        <v>0</v>
      </c>
    </row>
    <row r="3338" spans="1:4">
      <c r="A3338">
        <f>CA!A19</f>
        <v>0</v>
      </c>
      <c r="B3338">
        <f>CA!B19</f>
        <v>0</v>
      </c>
      <c r="C3338">
        <f>CA!C19</f>
        <v>0</v>
      </c>
      <c r="D3338">
        <f>CA!D19</f>
        <v>0</v>
      </c>
    </row>
    <row r="3339" spans="1:4">
      <c r="A3339">
        <f>CA!A20</f>
        <v>0</v>
      </c>
      <c r="B3339">
        <f>CA!B20</f>
        <v>0</v>
      </c>
      <c r="C3339">
        <f>CA!C20</f>
        <v>0</v>
      </c>
      <c r="D3339">
        <f>CA!D20</f>
        <v>0</v>
      </c>
    </row>
    <row r="3340" spans="1:4">
      <c r="A3340">
        <f>CA!A21</f>
        <v>0</v>
      </c>
      <c r="B3340">
        <f>CA!B21</f>
        <v>0</v>
      </c>
      <c r="C3340">
        <f>CA!C21</f>
        <v>0</v>
      </c>
      <c r="D3340">
        <f>CA!D21</f>
        <v>0</v>
      </c>
    </row>
    <row r="3341" spans="1:4">
      <c r="A3341">
        <f>CA!A22</f>
        <v>0</v>
      </c>
      <c r="B3341">
        <f>CA!B22</f>
        <v>0</v>
      </c>
      <c r="C3341">
        <f>CA!C22</f>
        <v>0</v>
      </c>
      <c r="D3341">
        <f>CA!D22</f>
        <v>0</v>
      </c>
    </row>
    <row r="3342" spans="1:4">
      <c r="A3342">
        <f>CA!A23</f>
        <v>0</v>
      </c>
      <c r="B3342">
        <f>CA!B23</f>
        <v>0</v>
      </c>
      <c r="C3342">
        <f>CA!C23</f>
        <v>0</v>
      </c>
      <c r="D3342">
        <f>CA!D23</f>
        <v>0</v>
      </c>
    </row>
    <row r="3343" spans="1:4">
      <c r="A3343">
        <f>CA!A24</f>
        <v>0</v>
      </c>
      <c r="B3343">
        <f>CA!B24</f>
        <v>0</v>
      </c>
      <c r="C3343">
        <f>CA!C24</f>
        <v>0</v>
      </c>
      <c r="D3343">
        <f>CA!D24</f>
        <v>0</v>
      </c>
    </row>
    <row r="3344" spans="1:4">
      <c r="A3344">
        <f>CA!A25</f>
        <v>0</v>
      </c>
      <c r="B3344">
        <f>CA!B25</f>
        <v>0</v>
      </c>
      <c r="C3344">
        <f>CA!C25</f>
        <v>0</v>
      </c>
      <c r="D3344">
        <f>CA!D25</f>
        <v>0</v>
      </c>
    </row>
    <row r="3345" spans="1:4">
      <c r="A3345">
        <f>CA!A26</f>
        <v>0</v>
      </c>
      <c r="B3345">
        <f>CA!B26</f>
        <v>0</v>
      </c>
      <c r="C3345">
        <f>CA!C26</f>
        <v>0</v>
      </c>
      <c r="D3345">
        <f>CA!D26</f>
        <v>0</v>
      </c>
    </row>
    <row r="3346" spans="1:4">
      <c r="A3346">
        <f>CA!A27</f>
        <v>0</v>
      </c>
      <c r="B3346">
        <f>CA!B27</f>
        <v>0</v>
      </c>
      <c r="C3346">
        <f>CA!C27</f>
        <v>0</v>
      </c>
      <c r="D3346">
        <f>CA!D27</f>
        <v>0</v>
      </c>
    </row>
    <row r="3347" spans="1:4">
      <c r="A3347">
        <f>CA!A28</f>
        <v>0</v>
      </c>
      <c r="B3347">
        <f>CA!B28</f>
        <v>0</v>
      </c>
      <c r="C3347">
        <f>CA!C28</f>
        <v>0</v>
      </c>
      <c r="D3347">
        <f>CA!D28</f>
        <v>0</v>
      </c>
    </row>
    <row r="3348" spans="1:4">
      <c r="A3348">
        <f>CA!A29</f>
        <v>0</v>
      </c>
      <c r="B3348">
        <f>CA!B29</f>
        <v>0</v>
      </c>
      <c r="C3348">
        <f>CA!C29</f>
        <v>0</v>
      </c>
      <c r="D3348">
        <f>CA!D29</f>
        <v>0</v>
      </c>
    </row>
    <row r="3349" spans="1:4">
      <c r="A3349">
        <f>CA!A30</f>
        <v>0</v>
      </c>
      <c r="B3349">
        <f>CA!B30</f>
        <v>0</v>
      </c>
      <c r="C3349">
        <f>CA!C30</f>
        <v>0</v>
      </c>
      <c r="D3349">
        <f>CA!D30</f>
        <v>0</v>
      </c>
    </row>
    <row r="3350" spans="1:4">
      <c r="A3350">
        <f>CA!A31</f>
        <v>0</v>
      </c>
      <c r="B3350">
        <f>CA!B31</f>
        <v>0</v>
      </c>
      <c r="C3350">
        <f>CA!C31</f>
        <v>0</v>
      </c>
      <c r="D3350">
        <f>CA!D31</f>
        <v>0</v>
      </c>
    </row>
    <row r="3351" spans="1:4">
      <c r="A3351">
        <f>CA!A32</f>
        <v>0</v>
      </c>
      <c r="B3351">
        <f>CA!B32</f>
        <v>0</v>
      </c>
      <c r="C3351">
        <f>CA!C32</f>
        <v>0</v>
      </c>
      <c r="D3351">
        <f>CA!D32</f>
        <v>0</v>
      </c>
    </row>
    <row r="3352" spans="1:4">
      <c r="A3352">
        <f>CA!A33</f>
        <v>0</v>
      </c>
      <c r="B3352">
        <f>CA!B33</f>
        <v>0</v>
      </c>
      <c r="C3352">
        <f>CA!C33</f>
        <v>0</v>
      </c>
      <c r="D3352">
        <f>CA!D33</f>
        <v>0</v>
      </c>
    </row>
    <row r="3353" spans="1:4">
      <c r="A3353">
        <f>CA!A34</f>
        <v>0</v>
      </c>
      <c r="B3353">
        <f>CA!B34</f>
        <v>0</v>
      </c>
      <c r="C3353">
        <f>CA!C34</f>
        <v>0</v>
      </c>
      <c r="D3353">
        <f>CA!D34</f>
        <v>0</v>
      </c>
    </row>
    <row r="3354" spans="1:4">
      <c r="A3354">
        <f>CA!A35</f>
        <v>0</v>
      </c>
      <c r="B3354">
        <f>CA!B35</f>
        <v>0</v>
      </c>
      <c r="C3354">
        <f>CA!C35</f>
        <v>0</v>
      </c>
      <c r="D3354">
        <f>CA!D35</f>
        <v>0</v>
      </c>
    </row>
    <row r="3355" spans="1:4">
      <c r="A3355">
        <f>CA!A36</f>
        <v>0</v>
      </c>
      <c r="B3355">
        <f>CA!B36</f>
        <v>0</v>
      </c>
      <c r="C3355">
        <f>CA!C36</f>
        <v>0</v>
      </c>
      <c r="D3355">
        <f>CA!D36</f>
        <v>0</v>
      </c>
    </row>
    <row r="3356" spans="1:4">
      <c r="A3356">
        <f>CA!A37</f>
        <v>0</v>
      </c>
      <c r="B3356">
        <f>CA!B37</f>
        <v>0</v>
      </c>
      <c r="C3356">
        <f>CA!C37</f>
        <v>0</v>
      </c>
      <c r="D3356">
        <f>CA!D37</f>
        <v>0</v>
      </c>
    </row>
    <row r="3357" spans="1:4">
      <c r="A3357">
        <f>CA!A38</f>
        <v>0</v>
      </c>
      <c r="B3357">
        <f>CA!B38</f>
        <v>0</v>
      </c>
      <c r="C3357">
        <f>CA!C38</f>
        <v>0</v>
      </c>
      <c r="D3357">
        <f>CA!D38</f>
        <v>0</v>
      </c>
    </row>
    <row r="3358" spans="1:4">
      <c r="A3358">
        <f>CA!A39</f>
        <v>0</v>
      </c>
      <c r="B3358">
        <f>CA!B39</f>
        <v>0</v>
      </c>
      <c r="C3358">
        <f>CA!C39</f>
        <v>0</v>
      </c>
      <c r="D3358">
        <f>CA!D39</f>
        <v>0</v>
      </c>
    </row>
    <row r="3359" spans="1:4">
      <c r="A3359">
        <f>CA!A40</f>
        <v>0</v>
      </c>
      <c r="B3359">
        <f>CA!B40</f>
        <v>0</v>
      </c>
      <c r="C3359">
        <f>CA!C40</f>
        <v>0</v>
      </c>
      <c r="D3359">
        <f>CA!D40</f>
        <v>0</v>
      </c>
    </row>
    <row r="3360" spans="1:4">
      <c r="A3360">
        <f>CA!A41</f>
        <v>0</v>
      </c>
      <c r="B3360">
        <f>CA!B41</f>
        <v>0</v>
      </c>
      <c r="C3360">
        <f>CA!C41</f>
        <v>0</v>
      </c>
      <c r="D3360">
        <f>CA!D41</f>
        <v>0</v>
      </c>
    </row>
    <row r="3361" spans="1:4">
      <c r="A3361">
        <f>CA!A42</f>
        <v>0</v>
      </c>
      <c r="B3361">
        <f>CA!B42</f>
        <v>0</v>
      </c>
      <c r="C3361">
        <f>CA!C42</f>
        <v>0</v>
      </c>
      <c r="D3361">
        <f>CA!D42</f>
        <v>0</v>
      </c>
    </row>
    <row r="3362" spans="1:4">
      <c r="A3362">
        <f>CA!A43</f>
        <v>0</v>
      </c>
      <c r="B3362">
        <f>CA!B43</f>
        <v>0</v>
      </c>
      <c r="C3362">
        <f>CA!C43</f>
        <v>0</v>
      </c>
      <c r="D3362">
        <f>CA!D43</f>
        <v>0</v>
      </c>
    </row>
    <row r="3363" spans="1:4">
      <c r="A3363">
        <f>CA!A44</f>
        <v>0</v>
      </c>
      <c r="B3363">
        <f>CA!B44</f>
        <v>0</v>
      </c>
      <c r="C3363">
        <f>CA!C44</f>
        <v>0</v>
      </c>
      <c r="D3363">
        <f>CA!D44</f>
        <v>0</v>
      </c>
    </row>
    <row r="3364" spans="1:4">
      <c r="A3364">
        <f>CA!A45</f>
        <v>0</v>
      </c>
      <c r="B3364">
        <f>CA!B45</f>
        <v>0</v>
      </c>
      <c r="C3364">
        <f>CA!C45</f>
        <v>0</v>
      </c>
      <c r="D3364">
        <f>CA!D45</f>
        <v>0</v>
      </c>
    </row>
    <row r="3365" spans="1:4">
      <c r="A3365">
        <f>CA!A46</f>
        <v>0</v>
      </c>
      <c r="B3365">
        <f>CA!B46</f>
        <v>0</v>
      </c>
      <c r="C3365">
        <f>CA!C46</f>
        <v>0</v>
      </c>
      <c r="D3365">
        <f>CA!D46</f>
        <v>0</v>
      </c>
    </row>
    <row r="3366" spans="1:4">
      <c r="A3366">
        <f>CA!A47</f>
        <v>0</v>
      </c>
      <c r="B3366">
        <f>CA!B47</f>
        <v>0</v>
      </c>
      <c r="C3366">
        <f>CA!C47</f>
        <v>0</v>
      </c>
      <c r="D3366">
        <f>CA!D47</f>
        <v>0</v>
      </c>
    </row>
    <row r="3367" spans="1:4">
      <c r="A3367">
        <f>CA!A48</f>
        <v>0</v>
      </c>
      <c r="B3367">
        <f>CA!B48</f>
        <v>0</v>
      </c>
      <c r="C3367">
        <f>CA!C48</f>
        <v>0</v>
      </c>
      <c r="D3367">
        <f>CA!D48</f>
        <v>0</v>
      </c>
    </row>
    <row r="3368" spans="1:4">
      <c r="A3368">
        <f>CA!A49</f>
        <v>0</v>
      </c>
      <c r="B3368">
        <f>CA!B49</f>
        <v>0</v>
      </c>
      <c r="C3368">
        <f>CA!C49</f>
        <v>0</v>
      </c>
      <c r="D3368">
        <f>CA!D49</f>
        <v>0</v>
      </c>
    </row>
    <row r="3369" spans="1:4">
      <c r="A3369">
        <f>CA!A50</f>
        <v>0</v>
      </c>
      <c r="B3369">
        <f>CA!B50</f>
        <v>0</v>
      </c>
      <c r="C3369">
        <f>CA!C50</f>
        <v>0</v>
      </c>
      <c r="D3369">
        <f>CA!D50</f>
        <v>0</v>
      </c>
    </row>
    <row r="3370" spans="1:4">
      <c r="A3370">
        <f>CA!A51</f>
        <v>0</v>
      </c>
      <c r="B3370">
        <f>CA!B51</f>
        <v>0</v>
      </c>
      <c r="C3370">
        <f>CA!C51</f>
        <v>0</v>
      </c>
      <c r="D3370">
        <f>CA!D51</f>
        <v>0</v>
      </c>
    </row>
    <row r="3371" spans="1:4">
      <c r="A3371">
        <f>CA!A52</f>
        <v>0</v>
      </c>
      <c r="B3371">
        <f>CA!B52</f>
        <v>0</v>
      </c>
      <c r="C3371">
        <f>CA!C52</f>
        <v>0</v>
      </c>
      <c r="D3371">
        <f>CA!D52</f>
        <v>0</v>
      </c>
    </row>
    <row r="3372" spans="1:4">
      <c r="A3372">
        <f>CA!A53</f>
        <v>0</v>
      </c>
      <c r="B3372">
        <f>CA!B53</f>
        <v>0</v>
      </c>
      <c r="C3372">
        <f>CA!C53</f>
        <v>0</v>
      </c>
      <c r="D3372">
        <f>CA!D53</f>
        <v>0</v>
      </c>
    </row>
    <row r="3373" spans="1:4">
      <c r="A3373">
        <f>CA!A54</f>
        <v>0</v>
      </c>
      <c r="B3373">
        <f>CA!B54</f>
        <v>0</v>
      </c>
      <c r="C3373">
        <f>CA!C54</f>
        <v>0</v>
      </c>
      <c r="D3373">
        <f>CA!D54</f>
        <v>0</v>
      </c>
    </row>
    <row r="3374" spans="1:4">
      <c r="A3374">
        <f>CA!A55</f>
        <v>0</v>
      </c>
      <c r="B3374">
        <f>CA!B55</f>
        <v>0</v>
      </c>
      <c r="C3374">
        <f>CA!C55</f>
        <v>0</v>
      </c>
      <c r="D3374">
        <f>CA!D55</f>
        <v>0</v>
      </c>
    </row>
    <row r="3375" spans="1:4">
      <c r="A3375">
        <f>CA!A56</f>
        <v>0</v>
      </c>
      <c r="B3375">
        <f>CA!B56</f>
        <v>0</v>
      </c>
      <c r="C3375">
        <f>CA!C56</f>
        <v>0</v>
      </c>
      <c r="D3375">
        <f>CA!D56</f>
        <v>0</v>
      </c>
    </row>
    <row r="3376" spans="1:4">
      <c r="A3376">
        <f>CA!A57</f>
        <v>0</v>
      </c>
      <c r="B3376">
        <f>CA!B57</f>
        <v>0</v>
      </c>
      <c r="C3376">
        <f>CA!C57</f>
        <v>0</v>
      </c>
      <c r="D3376">
        <f>CA!D57</f>
        <v>0</v>
      </c>
    </row>
    <row r="3377" spans="1:4">
      <c r="A3377">
        <f>CA!A58</f>
        <v>0</v>
      </c>
      <c r="B3377">
        <f>CA!B58</f>
        <v>0</v>
      </c>
      <c r="C3377">
        <f>CA!C58</f>
        <v>0</v>
      </c>
      <c r="D3377">
        <f>CA!D58</f>
        <v>0</v>
      </c>
    </row>
    <row r="3378" spans="1:4">
      <c r="A3378">
        <f>CA!A59</f>
        <v>0</v>
      </c>
      <c r="B3378">
        <f>CA!B59</f>
        <v>0</v>
      </c>
      <c r="C3378">
        <f>CA!C59</f>
        <v>0</v>
      </c>
      <c r="D3378">
        <f>CA!D59</f>
        <v>0</v>
      </c>
    </row>
    <row r="3379" spans="1:4">
      <c r="A3379">
        <f>CA!A60</f>
        <v>0</v>
      </c>
      <c r="B3379">
        <f>CA!B60</f>
        <v>0</v>
      </c>
      <c r="C3379">
        <f>CA!C60</f>
        <v>0</v>
      </c>
      <c r="D3379">
        <f>CA!D60</f>
        <v>0</v>
      </c>
    </row>
    <row r="3380" spans="1:4">
      <c r="A3380">
        <f>CA!A61</f>
        <v>0</v>
      </c>
      <c r="B3380">
        <f>CA!B61</f>
        <v>0</v>
      </c>
      <c r="C3380">
        <f>CA!C61</f>
        <v>0</v>
      </c>
      <c r="D3380">
        <f>CA!D61</f>
        <v>0</v>
      </c>
    </row>
    <row r="3381" spans="1:4">
      <c r="A3381">
        <f>CA!A62</f>
        <v>0</v>
      </c>
      <c r="B3381">
        <f>CA!B62</f>
        <v>0</v>
      </c>
      <c r="C3381">
        <f>CA!C62</f>
        <v>0</v>
      </c>
      <c r="D3381">
        <f>CA!D62</f>
        <v>0</v>
      </c>
    </row>
    <row r="3382" spans="1:4">
      <c r="A3382">
        <f>CA!A63</f>
        <v>0</v>
      </c>
      <c r="B3382">
        <f>CA!B63</f>
        <v>0</v>
      </c>
      <c r="C3382">
        <f>CA!C63</f>
        <v>0</v>
      </c>
      <c r="D3382">
        <f>CA!D63</f>
        <v>0</v>
      </c>
    </row>
    <row r="3383" spans="1:4">
      <c r="A3383">
        <f>CA!A64</f>
        <v>0</v>
      </c>
      <c r="B3383">
        <f>CA!B64</f>
        <v>0</v>
      </c>
      <c r="C3383">
        <f>CA!C64</f>
        <v>0</v>
      </c>
      <c r="D3383">
        <f>CA!D64</f>
        <v>0</v>
      </c>
    </row>
    <row r="3384" spans="1:4">
      <c r="A3384">
        <f>CA!A65</f>
        <v>0</v>
      </c>
      <c r="B3384">
        <f>CA!B65</f>
        <v>0</v>
      </c>
      <c r="C3384">
        <f>CA!C65</f>
        <v>0</v>
      </c>
      <c r="D3384">
        <f>CA!D65</f>
        <v>0</v>
      </c>
    </row>
    <row r="3385" spans="1:4">
      <c r="A3385">
        <f>CA!A66</f>
        <v>0</v>
      </c>
      <c r="B3385">
        <f>CA!B66</f>
        <v>0</v>
      </c>
      <c r="C3385">
        <f>CA!C66</f>
        <v>0</v>
      </c>
      <c r="D3385">
        <f>CA!D66</f>
        <v>0</v>
      </c>
    </row>
    <row r="3386" spans="1:4">
      <c r="A3386">
        <f>CA!A67</f>
        <v>0</v>
      </c>
      <c r="B3386">
        <f>CA!B67</f>
        <v>0</v>
      </c>
      <c r="C3386">
        <f>CA!C67</f>
        <v>0</v>
      </c>
      <c r="D3386">
        <f>CA!D67</f>
        <v>0</v>
      </c>
    </row>
    <row r="3387" spans="1:4">
      <c r="A3387">
        <f>CA!A68</f>
        <v>0</v>
      </c>
      <c r="B3387">
        <f>CA!B68</f>
        <v>0</v>
      </c>
      <c r="C3387">
        <f>CA!C68</f>
        <v>0</v>
      </c>
      <c r="D3387">
        <f>CA!D68</f>
        <v>0</v>
      </c>
    </row>
    <row r="3388" spans="1:4">
      <c r="A3388">
        <f>CA!A69</f>
        <v>0</v>
      </c>
      <c r="B3388">
        <f>CA!B69</f>
        <v>0</v>
      </c>
      <c r="C3388">
        <f>CA!C69</f>
        <v>0</v>
      </c>
      <c r="D3388">
        <f>CA!D69</f>
        <v>0</v>
      </c>
    </row>
    <row r="3389" spans="1:4">
      <c r="A3389">
        <f>CA!A70</f>
        <v>0</v>
      </c>
      <c r="B3389">
        <f>CA!B70</f>
        <v>0</v>
      </c>
      <c r="C3389">
        <f>CA!C70</f>
        <v>0</v>
      </c>
      <c r="D3389">
        <f>CA!D70</f>
        <v>0</v>
      </c>
    </row>
    <row r="3390" spans="1:4">
      <c r="A3390">
        <f>CA!A71</f>
        <v>0</v>
      </c>
      <c r="B3390">
        <f>CA!B71</f>
        <v>0</v>
      </c>
      <c r="C3390">
        <f>CA!C71</f>
        <v>0</v>
      </c>
      <c r="D3390">
        <f>CA!D71</f>
        <v>0</v>
      </c>
    </row>
    <row r="3391" spans="1:4">
      <c r="A3391">
        <f>CA!A72</f>
        <v>0</v>
      </c>
      <c r="B3391">
        <f>CA!B72</f>
        <v>0</v>
      </c>
      <c r="C3391">
        <f>CA!C72</f>
        <v>0</v>
      </c>
      <c r="D3391">
        <f>CA!D72</f>
        <v>0</v>
      </c>
    </row>
    <row r="3392" spans="1:4">
      <c r="A3392">
        <f>CA!A73</f>
        <v>0</v>
      </c>
      <c r="B3392">
        <f>CA!B73</f>
        <v>0</v>
      </c>
      <c r="C3392">
        <f>CA!C73</f>
        <v>0</v>
      </c>
      <c r="D3392">
        <f>CA!D73</f>
        <v>0</v>
      </c>
    </row>
    <row r="3393" spans="1:4">
      <c r="A3393">
        <f>CA!A74</f>
        <v>0</v>
      </c>
      <c r="B3393">
        <f>CA!B74</f>
        <v>0</v>
      </c>
      <c r="C3393">
        <f>CA!C74</f>
        <v>0</v>
      </c>
      <c r="D3393">
        <f>CA!D74</f>
        <v>0</v>
      </c>
    </row>
    <row r="3394" spans="1:4">
      <c r="A3394">
        <f>CA!A75</f>
        <v>0</v>
      </c>
      <c r="B3394">
        <f>CA!B75</f>
        <v>0</v>
      </c>
      <c r="C3394">
        <f>CA!C75</f>
        <v>0</v>
      </c>
      <c r="D3394">
        <f>CA!D75</f>
        <v>0</v>
      </c>
    </row>
    <row r="3395" spans="1:4">
      <c r="C3395" t="str">
        <f>CA!C76</f>
        <v>SUMA</v>
      </c>
      <c r="D3395">
        <f>CA!D76</f>
        <v>165524048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theme="9"/>
  </sheetPr>
  <dimension ref="A1:I53"/>
  <sheetViews>
    <sheetView showGridLines="0" showRuler="0" zoomScaleNormal="100" workbookViewId="0">
      <pane ySplit="1" topLeftCell="A2" activePane="bottomLeft" state="frozen"/>
      <selection activeCell="H14" sqref="B14:AM16"/>
      <selection pane="bottomLeft" activeCell="B2" sqref="B2"/>
    </sheetView>
  </sheetViews>
  <sheetFormatPr baseColWidth="10" defaultColWidth="0" defaultRowHeight="15" zeroHeight="1"/>
  <cols>
    <col min="1" max="1" width="41" customWidth="1"/>
    <col min="2" max="6" width="17.42578125" customWidth="1"/>
    <col min="7" max="7" width="2.7109375" customWidth="1"/>
    <col min="8" max="8" width="3.140625" hidden="1" customWidth="1"/>
    <col min="9" max="9" width="12.28515625" hidden="1" customWidth="1"/>
    <col min="10" max="16384" width="11.42578125" hidden="1"/>
  </cols>
  <sheetData>
    <row r="1" spans="1:6" ht="45">
      <c r="A1" s="151"/>
      <c r="B1" s="21" t="s">
        <v>668</v>
      </c>
      <c r="C1" s="21" t="s">
        <v>521</v>
      </c>
      <c r="D1" s="21" t="s">
        <v>836</v>
      </c>
      <c r="E1" s="21" t="s">
        <v>837</v>
      </c>
      <c r="F1" s="21" t="s">
        <v>838</v>
      </c>
    </row>
    <row r="2" spans="1:6" s="56" customFormat="1" ht="30" customHeight="1">
      <c r="A2" s="185" t="s">
        <v>839</v>
      </c>
      <c r="B2" s="186"/>
      <c r="C2" s="186"/>
      <c r="D2" s="186"/>
      <c r="E2" s="186"/>
      <c r="F2" s="186"/>
    </row>
    <row r="3" spans="1:6" s="56" customFormat="1" ht="30" customHeight="1">
      <c r="A3" s="187" t="s">
        <v>840</v>
      </c>
      <c r="B3" s="188">
        <v>0</v>
      </c>
      <c r="C3" s="188">
        <v>0</v>
      </c>
      <c r="D3" s="188">
        <v>0</v>
      </c>
      <c r="E3" s="188">
        <v>0</v>
      </c>
      <c r="F3" s="188">
        <v>0</v>
      </c>
    </row>
    <row r="4" spans="1:6" s="56" customFormat="1" ht="30" customHeight="1">
      <c r="A4" s="187" t="s">
        <v>841</v>
      </c>
      <c r="B4" s="188">
        <v>0</v>
      </c>
      <c r="C4" s="188">
        <v>0</v>
      </c>
      <c r="D4" s="188">
        <v>0</v>
      </c>
      <c r="E4" s="188">
        <v>0</v>
      </c>
      <c r="F4" s="188">
        <v>0</v>
      </c>
    </row>
    <row r="5" spans="1:6" s="56" customFormat="1" ht="30" customHeight="1">
      <c r="A5" s="189" t="s">
        <v>842</v>
      </c>
      <c r="B5" s="190">
        <v>0</v>
      </c>
      <c r="C5" s="190">
        <v>0</v>
      </c>
      <c r="D5" s="190">
        <v>0</v>
      </c>
      <c r="E5" s="190">
        <v>0</v>
      </c>
      <c r="F5" s="190">
        <v>0</v>
      </c>
    </row>
    <row r="6" spans="1:6" s="56" customFormat="1" ht="30" customHeight="1">
      <c r="A6" s="187" t="s">
        <v>843</v>
      </c>
      <c r="B6" s="191">
        <v>0</v>
      </c>
      <c r="C6" s="191">
        <v>0</v>
      </c>
      <c r="D6" s="191">
        <v>0</v>
      </c>
      <c r="E6" s="191">
        <v>0</v>
      </c>
      <c r="F6" s="191">
        <v>0</v>
      </c>
    </row>
    <row r="7" spans="1:6" s="56" customFormat="1" ht="30" customHeight="1">
      <c r="A7" s="187" t="s">
        <v>844</v>
      </c>
      <c r="B7" s="191">
        <v>0</v>
      </c>
      <c r="C7" s="191">
        <v>0</v>
      </c>
      <c r="D7" s="191">
        <v>0</v>
      </c>
      <c r="E7" s="191">
        <v>0</v>
      </c>
      <c r="F7" s="191">
        <v>0</v>
      </c>
    </row>
    <row r="8" spans="1:6" s="56" customFormat="1" ht="30" customHeight="1">
      <c r="A8" s="187" t="s">
        <v>845</v>
      </c>
      <c r="B8" s="191">
        <v>0</v>
      </c>
      <c r="C8" s="191">
        <v>0</v>
      </c>
      <c r="D8" s="191">
        <v>0</v>
      </c>
      <c r="E8" s="191">
        <v>0</v>
      </c>
      <c r="F8" s="191">
        <v>0</v>
      </c>
    </row>
    <row r="9" spans="1:6" s="56" customFormat="1" ht="30" customHeight="1">
      <c r="A9" s="187" t="s">
        <v>846</v>
      </c>
      <c r="B9" s="191">
        <v>0</v>
      </c>
      <c r="C9" s="191">
        <v>0</v>
      </c>
      <c r="D9" s="191">
        <v>0</v>
      </c>
      <c r="E9" s="191">
        <v>0</v>
      </c>
      <c r="F9" s="191">
        <v>0</v>
      </c>
    </row>
    <row r="10" spans="1:6" s="56" customFormat="1" ht="30" customHeight="1">
      <c r="A10" s="187" t="s">
        <v>847</v>
      </c>
      <c r="B10" s="191">
        <v>81</v>
      </c>
      <c r="C10" s="191">
        <v>0</v>
      </c>
      <c r="D10" s="191">
        <v>0</v>
      </c>
      <c r="E10" s="191">
        <v>0</v>
      </c>
      <c r="F10" s="191">
        <v>0</v>
      </c>
    </row>
    <row r="11" spans="1:6" s="56" customFormat="1" ht="30" customHeight="1">
      <c r="A11" s="187" t="s">
        <v>844</v>
      </c>
      <c r="B11" s="191">
        <v>95</v>
      </c>
      <c r="C11" s="191">
        <v>0</v>
      </c>
      <c r="D11" s="191">
        <v>0</v>
      </c>
      <c r="E11" s="191">
        <v>0</v>
      </c>
      <c r="F11" s="191">
        <v>0</v>
      </c>
    </row>
    <row r="12" spans="1:6" s="56" customFormat="1" ht="30" customHeight="1">
      <c r="A12" s="187" t="s">
        <v>845</v>
      </c>
      <c r="B12" s="191">
        <v>58</v>
      </c>
      <c r="C12" s="191">
        <v>0</v>
      </c>
      <c r="D12" s="191">
        <v>0</v>
      </c>
      <c r="E12" s="191">
        <v>0</v>
      </c>
      <c r="F12" s="191">
        <v>0</v>
      </c>
    </row>
    <row r="13" spans="1:6" s="56" customFormat="1" ht="30" customHeight="1">
      <c r="A13" s="187" t="s">
        <v>846</v>
      </c>
      <c r="B13" s="191">
        <v>0</v>
      </c>
      <c r="C13" s="191">
        <v>0</v>
      </c>
      <c r="D13" s="191">
        <v>0</v>
      </c>
      <c r="E13" s="191">
        <v>0</v>
      </c>
      <c r="F13" s="191">
        <v>0</v>
      </c>
    </row>
    <row r="14" spans="1:6" s="56" customFormat="1" ht="30" customHeight="1">
      <c r="A14" s="187" t="s">
        <v>523</v>
      </c>
      <c r="B14" s="191">
        <v>0</v>
      </c>
      <c r="C14" s="191">
        <v>0</v>
      </c>
      <c r="D14" s="191">
        <v>0</v>
      </c>
      <c r="E14" s="191">
        <v>0</v>
      </c>
      <c r="F14" s="191">
        <v>0</v>
      </c>
    </row>
    <row r="15" spans="1:6" s="56" customFormat="1" ht="30" customHeight="1">
      <c r="A15" s="187" t="s">
        <v>848</v>
      </c>
      <c r="B15" s="191">
        <v>0</v>
      </c>
      <c r="C15" s="191">
        <v>0</v>
      </c>
      <c r="D15" s="191">
        <v>0</v>
      </c>
      <c r="E15" s="191">
        <v>0</v>
      </c>
      <c r="F15" s="191">
        <v>0</v>
      </c>
    </row>
    <row r="16" spans="1:6" s="56" customFormat="1" ht="30" customHeight="1">
      <c r="A16" s="187" t="s">
        <v>849</v>
      </c>
      <c r="B16" s="191">
        <v>0</v>
      </c>
      <c r="C16" s="191">
        <v>0</v>
      </c>
      <c r="D16" s="191">
        <v>0</v>
      </c>
      <c r="E16" s="191">
        <v>0</v>
      </c>
      <c r="F16" s="191">
        <v>0</v>
      </c>
    </row>
    <row r="17" spans="1:6" s="56" customFormat="1" ht="30" customHeight="1">
      <c r="A17" s="187" t="s">
        <v>850</v>
      </c>
      <c r="B17" s="191">
        <v>0</v>
      </c>
      <c r="C17" s="191">
        <v>0</v>
      </c>
      <c r="D17" s="191">
        <v>0</v>
      </c>
      <c r="E17" s="191">
        <v>0</v>
      </c>
      <c r="F17" s="191">
        <v>0</v>
      </c>
    </row>
    <row r="18" spans="1:6" s="56" customFormat="1" ht="30" customHeight="1">
      <c r="A18" s="187" t="s">
        <v>851</v>
      </c>
      <c r="B18" s="191">
        <v>0</v>
      </c>
      <c r="C18" s="191">
        <v>0</v>
      </c>
      <c r="D18" s="191">
        <v>0</v>
      </c>
      <c r="E18" s="191">
        <v>0</v>
      </c>
      <c r="F18" s="191">
        <v>0</v>
      </c>
    </row>
    <row r="19" spans="1:6" s="56" customFormat="1" ht="30" customHeight="1">
      <c r="A19" s="187" t="s">
        <v>852</v>
      </c>
      <c r="B19" s="191">
        <v>0</v>
      </c>
      <c r="C19" s="191">
        <v>0</v>
      </c>
      <c r="D19" s="191">
        <v>0</v>
      </c>
      <c r="E19" s="191">
        <v>0</v>
      </c>
      <c r="F19" s="191">
        <v>0</v>
      </c>
    </row>
    <row r="20" spans="1:6" s="56" customFormat="1" ht="30" customHeight="1">
      <c r="A20" s="187" t="s">
        <v>853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</row>
    <row r="21" spans="1:6" s="56" customFormat="1" ht="30" customHeight="1">
      <c r="A21" s="187" t="s">
        <v>854</v>
      </c>
      <c r="B21" s="191">
        <v>0</v>
      </c>
      <c r="C21" s="191">
        <v>0</v>
      </c>
      <c r="D21" s="191">
        <v>0</v>
      </c>
      <c r="E21" s="191">
        <v>0</v>
      </c>
      <c r="F21" s="191">
        <v>0</v>
      </c>
    </row>
    <row r="22" spans="1:6" s="56" customFormat="1" ht="30" customHeight="1">
      <c r="A22" s="185" t="s">
        <v>855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</row>
    <row r="23" spans="1:6" s="56" customFormat="1" ht="30" customHeight="1">
      <c r="A23" s="187" t="s">
        <v>856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</row>
    <row r="24" spans="1:6" s="56" customFormat="1" ht="30" customHeight="1">
      <c r="A24" s="189" t="s">
        <v>857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</row>
    <row r="25" spans="1:6" s="56" customFormat="1" ht="30" customHeight="1">
      <c r="A25" s="187" t="s">
        <v>522</v>
      </c>
      <c r="B25" s="188">
        <v>702</v>
      </c>
      <c r="C25" s="188">
        <v>0</v>
      </c>
      <c r="D25" s="188">
        <v>0</v>
      </c>
      <c r="E25" s="188">
        <v>0</v>
      </c>
      <c r="F25" s="188">
        <v>0</v>
      </c>
    </row>
    <row r="26" spans="1:6" s="56" customFormat="1" ht="30" customHeight="1">
      <c r="A26" s="187" t="s">
        <v>858</v>
      </c>
      <c r="B26" s="188">
        <v>80</v>
      </c>
      <c r="C26" s="188">
        <v>0</v>
      </c>
      <c r="D26" s="188">
        <v>0</v>
      </c>
      <c r="E26" s="188">
        <v>0</v>
      </c>
      <c r="F26" s="188">
        <v>0</v>
      </c>
    </row>
    <row r="27" spans="1:6" s="56" customFormat="1" ht="30" customHeight="1">
      <c r="A27" s="187" t="s">
        <v>859</v>
      </c>
      <c r="B27" s="188">
        <v>1</v>
      </c>
      <c r="C27" s="188">
        <v>0</v>
      </c>
      <c r="D27" s="188">
        <v>0</v>
      </c>
      <c r="E27" s="188">
        <v>0</v>
      </c>
      <c r="F27" s="188">
        <v>0</v>
      </c>
    </row>
    <row r="28" spans="1:6" s="56" customFormat="1" ht="30" customHeight="1">
      <c r="A28" s="185" t="s">
        <v>860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</row>
    <row r="29" spans="1:6" s="56" customFormat="1" ht="30" customHeight="1">
      <c r="A29" s="187" t="s">
        <v>524</v>
      </c>
      <c r="B29" s="188">
        <v>17234</v>
      </c>
      <c r="C29" s="188">
        <v>0</v>
      </c>
      <c r="D29" s="188">
        <v>0</v>
      </c>
      <c r="E29" s="188">
        <v>0</v>
      </c>
      <c r="F29" s="188">
        <v>0</v>
      </c>
    </row>
    <row r="30" spans="1:6" s="56" customFormat="1" ht="30" customHeight="1">
      <c r="A30" s="187" t="s">
        <v>525</v>
      </c>
      <c r="B30" s="188">
        <v>627</v>
      </c>
      <c r="C30" s="188">
        <v>0</v>
      </c>
      <c r="D30" s="188">
        <v>0</v>
      </c>
      <c r="E30" s="188">
        <v>0</v>
      </c>
      <c r="F30" s="188">
        <v>0</v>
      </c>
    </row>
    <row r="31" spans="1:6" s="56" customFormat="1" ht="30" customHeight="1">
      <c r="A31" s="187" t="s">
        <v>526</v>
      </c>
      <c r="B31" s="188">
        <v>5273.72</v>
      </c>
      <c r="C31" s="188">
        <v>0</v>
      </c>
      <c r="D31" s="188">
        <v>0</v>
      </c>
      <c r="E31" s="188">
        <v>0</v>
      </c>
      <c r="F31" s="188">
        <v>0</v>
      </c>
    </row>
    <row r="32" spans="1:6" s="56" customFormat="1" ht="30" customHeight="1">
      <c r="A32" s="185" t="s">
        <v>861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</row>
    <row r="33" spans="1:6" s="56" customFormat="1" ht="30" customHeight="1">
      <c r="A33" s="189" t="s">
        <v>862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</row>
    <row r="34" spans="1:6" s="56" customFormat="1" ht="30" customHeight="1">
      <c r="A34" s="187" t="s">
        <v>863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</row>
    <row r="35" spans="1:6" s="56" customFormat="1" ht="30" customHeight="1">
      <c r="A35" s="187" t="s">
        <v>527</v>
      </c>
      <c r="B35" s="188">
        <v>0</v>
      </c>
      <c r="C35" s="188">
        <v>0</v>
      </c>
      <c r="D35" s="188">
        <v>0</v>
      </c>
      <c r="E35" s="188">
        <v>0</v>
      </c>
      <c r="F35" s="188">
        <v>0</v>
      </c>
    </row>
    <row r="36" spans="1:6" s="56" customFormat="1" ht="30" customHeight="1">
      <c r="A36" s="187" t="s">
        <v>528</v>
      </c>
      <c r="B36" s="188">
        <v>0</v>
      </c>
      <c r="C36" s="188">
        <v>0</v>
      </c>
      <c r="D36" s="188">
        <v>0</v>
      </c>
      <c r="E36" s="188">
        <v>0</v>
      </c>
      <c r="F36" s="188">
        <v>0</v>
      </c>
    </row>
    <row r="37" spans="1:6" s="56" customFormat="1" ht="30" customHeight="1">
      <c r="A37" s="185" t="s">
        <v>864</v>
      </c>
      <c r="B37" s="192">
        <v>0</v>
      </c>
      <c r="C37" s="192">
        <v>0</v>
      </c>
      <c r="D37" s="192">
        <v>0</v>
      </c>
      <c r="E37" s="192">
        <v>0</v>
      </c>
      <c r="F37" s="192">
        <v>0</v>
      </c>
    </row>
    <row r="38" spans="1:6" s="56" customFormat="1" ht="30" customHeight="1">
      <c r="A38" s="187" t="s">
        <v>527</v>
      </c>
      <c r="B38" s="188">
        <v>0</v>
      </c>
      <c r="C38" s="188">
        <v>0</v>
      </c>
      <c r="D38" s="188">
        <v>0</v>
      </c>
      <c r="E38" s="188">
        <v>0</v>
      </c>
      <c r="F38" s="188">
        <v>0</v>
      </c>
    </row>
    <row r="39" spans="1:6" s="56" customFormat="1" ht="30" customHeight="1">
      <c r="A39" s="187" t="s">
        <v>528</v>
      </c>
      <c r="B39" s="188">
        <v>0</v>
      </c>
      <c r="C39" s="188">
        <v>0</v>
      </c>
      <c r="D39" s="188">
        <v>0</v>
      </c>
      <c r="E39" s="188">
        <v>0</v>
      </c>
      <c r="F39" s="188">
        <v>0</v>
      </c>
    </row>
    <row r="40" spans="1:6" s="56" customFormat="1" ht="30" customHeight="1">
      <c r="A40" s="187" t="s">
        <v>628</v>
      </c>
      <c r="B40" s="188">
        <v>0</v>
      </c>
      <c r="C40" s="188">
        <v>0</v>
      </c>
      <c r="D40" s="188">
        <v>0</v>
      </c>
      <c r="E40" s="188">
        <v>0</v>
      </c>
      <c r="F40" s="188">
        <v>0</v>
      </c>
    </row>
    <row r="41" spans="1:6" s="56" customFormat="1" ht="30" customHeight="1">
      <c r="A41" s="185" t="s">
        <v>865</v>
      </c>
      <c r="B41" s="192">
        <v>0</v>
      </c>
      <c r="C41" s="192">
        <v>0</v>
      </c>
      <c r="D41" s="192">
        <v>0</v>
      </c>
      <c r="E41" s="192">
        <v>0</v>
      </c>
      <c r="F41" s="192">
        <v>0</v>
      </c>
    </row>
    <row r="42" spans="1:6" s="56" customFormat="1" ht="30" customHeight="1">
      <c r="A42" s="187" t="s">
        <v>527</v>
      </c>
      <c r="B42" s="188">
        <v>0</v>
      </c>
      <c r="C42" s="188">
        <v>0</v>
      </c>
      <c r="D42" s="188">
        <v>0</v>
      </c>
      <c r="E42" s="188">
        <v>0</v>
      </c>
      <c r="F42" s="188">
        <v>0</v>
      </c>
    </row>
    <row r="43" spans="1:6" s="56" customFormat="1" ht="30" customHeight="1">
      <c r="A43" s="187" t="s">
        <v>528</v>
      </c>
      <c r="B43" s="188">
        <v>0</v>
      </c>
      <c r="C43" s="188">
        <v>0</v>
      </c>
      <c r="D43" s="188">
        <v>0</v>
      </c>
      <c r="E43" s="188">
        <v>0</v>
      </c>
      <c r="F43" s="188">
        <v>0</v>
      </c>
    </row>
    <row r="44" spans="1:6" s="56" customFormat="1" ht="30" customHeight="1">
      <c r="A44" s="189" t="s">
        <v>866</v>
      </c>
      <c r="B44" s="192">
        <v>0</v>
      </c>
      <c r="C44" s="192">
        <v>0</v>
      </c>
      <c r="D44" s="192">
        <v>0</v>
      </c>
      <c r="E44" s="192">
        <v>0</v>
      </c>
      <c r="F44" s="192">
        <v>0</v>
      </c>
    </row>
    <row r="45" spans="1:6" s="56" customFormat="1" ht="30" customHeight="1">
      <c r="A45" s="187" t="s">
        <v>867</v>
      </c>
      <c r="B45" s="188">
        <v>0</v>
      </c>
      <c r="C45" s="188">
        <v>0</v>
      </c>
      <c r="D45" s="188">
        <v>0</v>
      </c>
      <c r="E45" s="188">
        <v>0</v>
      </c>
      <c r="F45" s="188">
        <v>0</v>
      </c>
    </row>
    <row r="46" spans="1:6" s="56" customFormat="1" ht="30" customHeight="1">
      <c r="A46" s="187" t="s">
        <v>868</v>
      </c>
      <c r="B46" s="188">
        <v>0</v>
      </c>
      <c r="C46" s="188">
        <v>0</v>
      </c>
      <c r="D46" s="188">
        <v>0</v>
      </c>
      <c r="E46" s="188">
        <v>0</v>
      </c>
      <c r="F46" s="188">
        <v>0</v>
      </c>
    </row>
    <row r="47" spans="1:6" s="56" customFormat="1" ht="30" customHeight="1">
      <c r="A47" s="189" t="s">
        <v>869</v>
      </c>
      <c r="B47" s="192">
        <v>0</v>
      </c>
      <c r="C47" s="192">
        <v>0</v>
      </c>
      <c r="D47" s="192">
        <v>0</v>
      </c>
      <c r="E47" s="192">
        <v>0</v>
      </c>
      <c r="F47" s="192">
        <v>0</v>
      </c>
    </row>
    <row r="48" spans="1:6" s="56" customFormat="1" ht="30" customHeight="1">
      <c r="A48" s="187" t="s">
        <v>870</v>
      </c>
      <c r="B48" s="188">
        <v>2020</v>
      </c>
      <c r="C48" s="188">
        <v>0</v>
      </c>
      <c r="D48" s="188">
        <v>0</v>
      </c>
      <c r="E48" s="188">
        <v>0</v>
      </c>
      <c r="F48" s="188">
        <v>0</v>
      </c>
    </row>
    <row r="49" spans="1:6" s="56" customFormat="1" ht="30" customHeight="1">
      <c r="A49" s="187" t="s">
        <v>871</v>
      </c>
      <c r="B49" s="188">
        <v>0</v>
      </c>
      <c r="C49" s="188">
        <v>0</v>
      </c>
      <c r="D49" s="188">
        <v>0</v>
      </c>
      <c r="E49" s="188">
        <v>0</v>
      </c>
      <c r="F49" s="188">
        <v>0</v>
      </c>
    </row>
    <row r="50" spans="1:6"/>
    <row r="53" spans="1:6" hidden="1">
      <c r="B53">
        <f>COUNTA(B6:F21,B3:F4,B23:F23,B25:F27,B29:F32,B34:F36,B38:F40,B42:F43,B45:F46,B48:F49)</f>
        <v>190</v>
      </c>
    </row>
  </sheetData>
  <sheetProtection sheet="1" objects="1" scenarios="1" selectLockedCells="1"/>
  <conditionalFormatting sqref="B3:F4 B6:F21 B23:F23 B25:F27 B29:F31 B34:F36 B38:F40 B42:F43 B45:F46 B48:F49">
    <cfRule type="containsBlanks" dxfId="53" priority="2">
      <formula>LEN(TRIM(B3))=0</formula>
    </cfRule>
  </conditionalFormatting>
  <conditionalFormatting sqref="B32:F32">
    <cfRule type="containsBlanks" dxfId="52" priority="1">
      <formula>LEN(TRIM(B32))=0</formula>
    </cfRule>
  </conditionalFormatting>
  <pageMargins left="0.70866141732283472" right="0.70866141732283472" top="0.94488188976377963" bottom="0.62992125984251968" header="0.51181102362204722" footer="0.31496062992125984"/>
  <pageSetup scale="70" orientation="portrait" horizontalDpi="4294967295" verticalDpi="4294967295" r:id="rId1"/>
  <headerFooter>
    <oddHeader>&amp;C&amp;"-,Negrita" INFORME SOBRE ESTUDIOS ACTUARIALES - LDFEnte público de &amp;FEjercicio fiscal 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theme="9"/>
  </sheetPr>
  <dimension ref="A1:P430"/>
  <sheetViews>
    <sheetView showGridLines="0" zoomScaleNormal="100" workbookViewId="0">
      <pane xSplit="2" ySplit="2" topLeftCell="C418" activePane="bottomRight" state="frozen"/>
      <selection activeCell="H14" sqref="B14:AM16"/>
      <selection pane="topRight" activeCell="H14" sqref="B14:AM16"/>
      <selection pane="bottomLeft" activeCell="H14" sqref="B14:AM16"/>
      <selection pane="bottomRight" activeCell="G186" sqref="G186"/>
    </sheetView>
  </sheetViews>
  <sheetFormatPr baseColWidth="10" defaultColWidth="0" defaultRowHeight="15" zeroHeight="1"/>
  <cols>
    <col min="1" max="1" width="5" style="56" bestFit="1" customWidth="1"/>
    <col min="2" max="2" width="31.140625" style="56" customWidth="1"/>
    <col min="3" max="3" width="31.140625" customWidth="1"/>
    <col min="4" max="4" width="8.7109375" style="158" bestFit="1" customWidth="1"/>
    <col min="5" max="5" width="4.42578125" style="158" bestFit="1" customWidth="1"/>
    <col min="6" max="6" width="6.85546875" style="158" bestFit="1" customWidth="1"/>
    <col min="7" max="15" width="15.7109375" customWidth="1"/>
    <col min="16" max="16" width="2.5703125" customWidth="1"/>
    <col min="17" max="16384" width="11.42578125" hidden="1"/>
  </cols>
  <sheetData>
    <row r="1" spans="1:15" ht="27.75" customHeight="1">
      <c r="A1" s="356" t="s">
        <v>872</v>
      </c>
      <c r="B1" s="356"/>
      <c r="C1" s="368" t="s">
        <v>873</v>
      </c>
      <c r="D1" s="374" t="s">
        <v>908</v>
      </c>
      <c r="E1" s="374" t="s">
        <v>874</v>
      </c>
      <c r="F1" s="374" t="s">
        <v>877</v>
      </c>
      <c r="G1" s="367" t="s">
        <v>875</v>
      </c>
      <c r="H1" s="368"/>
      <c r="I1" s="176">
        <v>131</v>
      </c>
      <c r="J1" s="176">
        <v>132</v>
      </c>
      <c r="K1" s="176">
        <v>132</v>
      </c>
      <c r="L1" s="176">
        <v>133</v>
      </c>
      <c r="M1" s="176">
        <v>134</v>
      </c>
      <c r="N1" s="176">
        <v>1500</v>
      </c>
      <c r="O1" s="369" t="s">
        <v>876</v>
      </c>
    </row>
    <row r="2" spans="1:15" ht="51">
      <c r="A2" s="357"/>
      <c r="B2" s="357"/>
      <c r="C2" s="373"/>
      <c r="D2" s="376"/>
      <c r="E2" s="375"/>
      <c r="F2" s="375"/>
      <c r="G2" s="177" t="s">
        <v>878</v>
      </c>
      <c r="H2" s="177" t="s">
        <v>879</v>
      </c>
      <c r="I2" s="177" t="s">
        <v>880</v>
      </c>
      <c r="J2" s="177" t="s">
        <v>881</v>
      </c>
      <c r="K2" s="177" t="s">
        <v>882</v>
      </c>
      <c r="L2" s="177" t="s">
        <v>883</v>
      </c>
      <c r="M2" s="177" t="s">
        <v>884</v>
      </c>
      <c r="N2" s="177" t="s">
        <v>885</v>
      </c>
      <c r="O2" s="370"/>
    </row>
    <row r="3" spans="1:15" ht="15" customHeight="1">
      <c r="A3" s="371" t="s">
        <v>900</v>
      </c>
      <c r="B3" s="371"/>
      <c r="C3" s="183" t="s">
        <v>902</v>
      </c>
      <c r="D3" s="181">
        <v>111</v>
      </c>
      <c r="E3" s="178">
        <v>11</v>
      </c>
      <c r="F3" s="178">
        <v>9</v>
      </c>
      <c r="G3" s="207">
        <v>24596</v>
      </c>
      <c r="H3" s="211">
        <f>IF(E3="","SE REQUIERE ASIGNAR LA FUENTE DE FINANCIAMIENTO",IF(F3="","ES NECESARIO ESTABLECER EL NÚMERO DE PLAZAS",IF(G3="","SE NECESITA ESTABLECER UN MONTO MENSUAL",F3*G3*12)))</f>
        <v>2656368</v>
      </c>
      <c r="I3" s="207"/>
      <c r="J3" s="207">
        <v>55341</v>
      </c>
      <c r="K3" s="207">
        <v>368937</v>
      </c>
      <c r="L3" s="207"/>
      <c r="M3" s="207"/>
      <c r="N3" s="207"/>
      <c r="O3" s="213">
        <f>SUM(H3:N3)</f>
        <v>3080646</v>
      </c>
    </row>
    <row r="4" spans="1:15" ht="15" customHeight="1">
      <c r="A4" s="371" t="s">
        <v>901</v>
      </c>
      <c r="B4" s="371"/>
      <c r="C4" s="183" t="s">
        <v>903</v>
      </c>
      <c r="D4" s="182">
        <v>111</v>
      </c>
      <c r="E4" s="178">
        <v>11</v>
      </c>
      <c r="F4" s="179">
        <v>1</v>
      </c>
      <c r="G4" s="208">
        <v>34440</v>
      </c>
      <c r="H4" s="211">
        <f t="shared" ref="H4:H67" si="0">IF(E4="","SE REQUIERE ASIGNAR LA FUENTE DE FINANCIAMIENTO",IF(F4="","ES NECESARIO ESTABLECER EL NÚMERO DE PLAZAS",IF(G4="","SE NECESITA ESTABLECER UN MONTO MENSUAL",F4*G4*12)))</f>
        <v>413280</v>
      </c>
      <c r="I4" s="208"/>
      <c r="J4" s="208">
        <v>8610</v>
      </c>
      <c r="K4" s="208">
        <v>57400</v>
      </c>
      <c r="L4" s="208"/>
      <c r="M4" s="208"/>
      <c r="N4" s="208"/>
      <c r="O4" s="213">
        <f t="shared" ref="O4:O67" si="1">SUM(H4:N4)</f>
        <v>479290</v>
      </c>
    </row>
    <row r="5" spans="1:15" ht="15" customHeight="1">
      <c r="A5" s="371" t="s">
        <v>904</v>
      </c>
      <c r="B5" s="371"/>
      <c r="C5" s="183" t="s">
        <v>905</v>
      </c>
      <c r="D5" s="182">
        <v>113</v>
      </c>
      <c r="E5" s="178">
        <v>11</v>
      </c>
      <c r="F5" s="179">
        <v>1</v>
      </c>
      <c r="G5" s="209">
        <v>34440</v>
      </c>
      <c r="H5" s="211">
        <f t="shared" si="0"/>
        <v>413280</v>
      </c>
      <c r="I5" s="209"/>
      <c r="J5" s="209">
        <v>8610</v>
      </c>
      <c r="K5" s="209">
        <v>57400</v>
      </c>
      <c r="L5" s="209"/>
      <c r="M5" s="209"/>
      <c r="N5" s="209"/>
      <c r="O5" s="213">
        <f t="shared" si="1"/>
        <v>479290</v>
      </c>
    </row>
    <row r="6" spans="1:15" ht="15" customHeight="1">
      <c r="A6" s="371" t="s">
        <v>906</v>
      </c>
      <c r="B6" s="371"/>
      <c r="C6" s="183" t="s">
        <v>907</v>
      </c>
      <c r="D6" s="182">
        <v>113</v>
      </c>
      <c r="E6" s="178">
        <v>11</v>
      </c>
      <c r="F6" s="179">
        <v>1</v>
      </c>
      <c r="G6" s="209">
        <v>57528</v>
      </c>
      <c r="H6" s="211">
        <f t="shared" si="0"/>
        <v>690336</v>
      </c>
      <c r="I6" s="209"/>
      <c r="J6" s="209">
        <v>14382</v>
      </c>
      <c r="K6" s="209">
        <v>95880</v>
      </c>
      <c r="L6" s="209"/>
      <c r="M6" s="209"/>
      <c r="N6" s="209"/>
      <c r="O6" s="213">
        <f t="shared" si="1"/>
        <v>800598</v>
      </c>
    </row>
    <row r="7" spans="1:15" ht="15" customHeight="1">
      <c r="A7" s="372" t="s">
        <v>1409</v>
      </c>
      <c r="B7" s="372"/>
      <c r="C7" s="153" t="s">
        <v>903</v>
      </c>
      <c r="D7" s="182">
        <v>113</v>
      </c>
      <c r="E7" s="178">
        <v>11</v>
      </c>
      <c r="F7" s="179">
        <v>1</v>
      </c>
      <c r="G7" s="209">
        <v>10200</v>
      </c>
      <c r="H7" s="211">
        <f t="shared" si="0"/>
        <v>122400</v>
      </c>
      <c r="I7" s="209"/>
      <c r="J7" s="209">
        <v>2550</v>
      </c>
      <c r="K7" s="209">
        <v>17000</v>
      </c>
      <c r="L7" s="209">
        <v>14400</v>
      </c>
      <c r="M7" s="209"/>
      <c r="N7" s="209"/>
      <c r="O7" s="213">
        <f t="shared" si="1"/>
        <v>156350</v>
      </c>
    </row>
    <row r="8" spans="1:15">
      <c r="A8" s="372" t="s">
        <v>1410</v>
      </c>
      <c r="B8" s="372"/>
      <c r="C8" s="153" t="s">
        <v>907</v>
      </c>
      <c r="D8" s="182">
        <v>113</v>
      </c>
      <c r="E8" s="178">
        <v>11</v>
      </c>
      <c r="F8" s="179">
        <v>1</v>
      </c>
      <c r="G8" s="209">
        <v>29732</v>
      </c>
      <c r="H8" s="211">
        <f t="shared" si="0"/>
        <v>356784</v>
      </c>
      <c r="I8" s="209"/>
      <c r="J8" s="209">
        <v>7434</v>
      </c>
      <c r="K8" s="209">
        <v>49553</v>
      </c>
      <c r="L8" s="209"/>
      <c r="M8" s="209"/>
      <c r="N8" s="209"/>
      <c r="O8" s="213">
        <f t="shared" si="1"/>
        <v>413771</v>
      </c>
    </row>
    <row r="9" spans="1:15">
      <c r="A9" s="372" t="s">
        <v>1411</v>
      </c>
      <c r="B9" s="372"/>
      <c r="C9" s="153" t="s">
        <v>907</v>
      </c>
      <c r="D9" s="182">
        <v>113</v>
      </c>
      <c r="E9" s="178">
        <v>11</v>
      </c>
      <c r="F9" s="179">
        <v>1</v>
      </c>
      <c r="G9" s="208">
        <v>8400</v>
      </c>
      <c r="H9" s="211">
        <f t="shared" si="0"/>
        <v>100800</v>
      </c>
      <c r="I9" s="208"/>
      <c r="J9" s="208">
        <v>2100</v>
      </c>
      <c r="K9" s="208">
        <v>14000</v>
      </c>
      <c r="L9" s="208"/>
      <c r="M9" s="208"/>
      <c r="N9" s="208"/>
      <c r="O9" s="213">
        <f t="shared" si="1"/>
        <v>116900</v>
      </c>
    </row>
    <row r="10" spans="1:15">
      <c r="A10" s="372" t="s">
        <v>1409</v>
      </c>
      <c r="B10" s="372"/>
      <c r="C10" s="153" t="s">
        <v>905</v>
      </c>
      <c r="D10" s="182">
        <v>113</v>
      </c>
      <c r="E10" s="178">
        <v>11</v>
      </c>
      <c r="F10" s="179">
        <v>2</v>
      </c>
      <c r="G10" s="209">
        <v>10200</v>
      </c>
      <c r="H10" s="211">
        <f t="shared" si="0"/>
        <v>244800</v>
      </c>
      <c r="I10" s="209"/>
      <c r="J10" s="209">
        <v>5100</v>
      </c>
      <c r="K10" s="209">
        <v>34000</v>
      </c>
      <c r="L10" s="209"/>
      <c r="M10" s="209"/>
      <c r="N10" s="209"/>
      <c r="O10" s="213">
        <f t="shared" si="1"/>
        <v>283900</v>
      </c>
    </row>
    <row r="11" spans="1:15">
      <c r="A11" s="372" t="s">
        <v>1412</v>
      </c>
      <c r="B11" s="372"/>
      <c r="C11" s="153" t="s">
        <v>905</v>
      </c>
      <c r="D11" s="182">
        <v>113</v>
      </c>
      <c r="E11" s="178">
        <v>11</v>
      </c>
      <c r="F11" s="179">
        <v>1</v>
      </c>
      <c r="G11" s="209">
        <v>9324</v>
      </c>
      <c r="H11" s="211">
        <f t="shared" si="0"/>
        <v>111888</v>
      </c>
      <c r="I11" s="209"/>
      <c r="J11" s="209">
        <v>2332</v>
      </c>
      <c r="K11" s="209">
        <v>15540</v>
      </c>
      <c r="L11" s="209"/>
      <c r="M11" s="209"/>
      <c r="N11" s="209"/>
      <c r="O11" s="213">
        <f t="shared" si="1"/>
        <v>129760</v>
      </c>
    </row>
    <row r="12" spans="1:15">
      <c r="A12" s="372" t="s">
        <v>1409</v>
      </c>
      <c r="B12" s="372"/>
      <c r="C12" s="153" t="s">
        <v>905</v>
      </c>
      <c r="D12" s="182">
        <v>113</v>
      </c>
      <c r="E12" s="178">
        <v>11</v>
      </c>
      <c r="F12" s="179">
        <v>1</v>
      </c>
      <c r="G12" s="209">
        <v>8756</v>
      </c>
      <c r="H12" s="211">
        <f t="shared" si="0"/>
        <v>105072</v>
      </c>
      <c r="I12" s="209"/>
      <c r="J12" s="209">
        <v>2190</v>
      </c>
      <c r="K12" s="209">
        <v>14593</v>
      </c>
      <c r="L12" s="209"/>
      <c r="M12" s="209"/>
      <c r="N12" s="209"/>
      <c r="O12" s="213">
        <f t="shared" si="1"/>
        <v>121855</v>
      </c>
    </row>
    <row r="13" spans="1:15">
      <c r="A13" s="372" t="s">
        <v>1413</v>
      </c>
      <c r="B13" s="372"/>
      <c r="C13" s="153" t="s">
        <v>513</v>
      </c>
      <c r="D13" s="182">
        <v>113</v>
      </c>
      <c r="E13" s="178">
        <v>11</v>
      </c>
      <c r="F13" s="179">
        <v>1</v>
      </c>
      <c r="G13" s="209">
        <v>11388</v>
      </c>
      <c r="H13" s="211">
        <f t="shared" si="0"/>
        <v>136656</v>
      </c>
      <c r="I13" s="209"/>
      <c r="J13" s="209">
        <v>2848</v>
      </c>
      <c r="K13" s="209">
        <v>18980</v>
      </c>
      <c r="L13" s="209"/>
      <c r="M13" s="209"/>
      <c r="N13" s="209"/>
      <c r="O13" s="213">
        <f t="shared" si="1"/>
        <v>158484</v>
      </c>
    </row>
    <row r="14" spans="1:15">
      <c r="A14" s="372" t="s">
        <v>1414</v>
      </c>
      <c r="B14" s="372"/>
      <c r="C14" s="153" t="s">
        <v>1415</v>
      </c>
      <c r="D14" s="182">
        <v>113</v>
      </c>
      <c r="E14" s="178">
        <v>11</v>
      </c>
      <c r="F14" s="179">
        <v>1</v>
      </c>
      <c r="G14" s="208">
        <v>15648</v>
      </c>
      <c r="H14" s="211">
        <f t="shared" si="0"/>
        <v>187776</v>
      </c>
      <c r="I14" s="208"/>
      <c r="J14" s="208">
        <v>3912</v>
      </c>
      <c r="K14" s="208">
        <v>26080</v>
      </c>
      <c r="L14" s="208"/>
      <c r="M14" s="208"/>
      <c r="N14" s="208"/>
      <c r="O14" s="213">
        <f t="shared" si="1"/>
        <v>217768</v>
      </c>
    </row>
    <row r="15" spans="1:15">
      <c r="A15" s="372" t="s">
        <v>1416</v>
      </c>
      <c r="B15" s="372"/>
      <c r="C15" s="153" t="s">
        <v>1415</v>
      </c>
      <c r="D15" s="182">
        <v>113</v>
      </c>
      <c r="E15" s="178">
        <v>11</v>
      </c>
      <c r="F15" s="179">
        <v>1</v>
      </c>
      <c r="G15" s="209">
        <v>15180</v>
      </c>
      <c r="H15" s="211">
        <f t="shared" si="0"/>
        <v>182160</v>
      </c>
      <c r="I15" s="209"/>
      <c r="J15" s="209">
        <v>3796</v>
      </c>
      <c r="K15" s="209">
        <v>25300</v>
      </c>
      <c r="L15" s="209"/>
      <c r="M15" s="209"/>
      <c r="N15" s="209"/>
      <c r="O15" s="213">
        <f t="shared" si="1"/>
        <v>211256</v>
      </c>
    </row>
    <row r="16" spans="1:15">
      <c r="A16" s="372" t="s">
        <v>1417</v>
      </c>
      <c r="B16" s="372"/>
      <c r="C16" s="153" t="s">
        <v>1415</v>
      </c>
      <c r="D16" s="182">
        <v>113</v>
      </c>
      <c r="E16" s="178">
        <v>11</v>
      </c>
      <c r="F16" s="179">
        <v>1</v>
      </c>
      <c r="G16" s="209">
        <v>8968</v>
      </c>
      <c r="H16" s="211">
        <f t="shared" si="0"/>
        <v>107616</v>
      </c>
      <c r="I16" s="209"/>
      <c r="J16" s="209">
        <v>2242</v>
      </c>
      <c r="K16" s="209">
        <v>14947</v>
      </c>
      <c r="L16" s="209"/>
      <c r="M16" s="209"/>
      <c r="N16" s="209"/>
      <c r="O16" s="213">
        <f t="shared" si="1"/>
        <v>124805</v>
      </c>
    </row>
    <row r="17" spans="1:15">
      <c r="A17" s="372" t="s">
        <v>1409</v>
      </c>
      <c r="B17" s="372"/>
      <c r="C17" s="153" t="s">
        <v>1415</v>
      </c>
      <c r="D17" s="182">
        <v>113</v>
      </c>
      <c r="E17" s="178">
        <v>11</v>
      </c>
      <c r="F17" s="179">
        <v>1</v>
      </c>
      <c r="G17" s="209">
        <v>9044</v>
      </c>
      <c r="H17" s="211">
        <f t="shared" si="0"/>
        <v>108528</v>
      </c>
      <c r="I17" s="209"/>
      <c r="J17" s="209">
        <v>2262</v>
      </c>
      <c r="K17" s="209">
        <v>15073</v>
      </c>
      <c r="L17" s="209"/>
      <c r="M17" s="209"/>
      <c r="N17" s="209"/>
      <c r="O17" s="213">
        <f t="shared" si="1"/>
        <v>125863</v>
      </c>
    </row>
    <row r="18" spans="1:15">
      <c r="A18" s="372" t="s">
        <v>1409</v>
      </c>
      <c r="B18" s="372"/>
      <c r="C18" s="153" t="s">
        <v>1418</v>
      </c>
      <c r="D18" s="182">
        <v>113</v>
      </c>
      <c r="E18" s="178">
        <v>11</v>
      </c>
      <c r="F18" s="179">
        <v>1</v>
      </c>
      <c r="G18" s="209">
        <v>9072</v>
      </c>
      <c r="H18" s="211">
        <f t="shared" si="0"/>
        <v>108864</v>
      </c>
      <c r="I18" s="209"/>
      <c r="J18" s="209">
        <v>2268</v>
      </c>
      <c r="K18" s="209">
        <v>15120</v>
      </c>
      <c r="L18" s="209"/>
      <c r="M18" s="209"/>
      <c r="N18" s="209"/>
      <c r="O18" s="213">
        <f t="shared" si="1"/>
        <v>126252</v>
      </c>
    </row>
    <row r="19" spans="1:15">
      <c r="A19" s="372" t="s">
        <v>1419</v>
      </c>
      <c r="B19" s="372"/>
      <c r="C19" s="153" t="s">
        <v>1418</v>
      </c>
      <c r="D19" s="182">
        <v>113</v>
      </c>
      <c r="E19" s="178">
        <v>11</v>
      </c>
      <c r="F19" s="179">
        <v>1</v>
      </c>
      <c r="G19" s="209">
        <v>11004</v>
      </c>
      <c r="H19" s="211">
        <f t="shared" si="0"/>
        <v>132048</v>
      </c>
      <c r="I19" s="209"/>
      <c r="J19" s="209">
        <v>2750</v>
      </c>
      <c r="K19" s="209">
        <v>18340</v>
      </c>
      <c r="L19" s="209"/>
      <c r="M19" s="209"/>
      <c r="N19" s="209"/>
      <c r="O19" s="213">
        <f t="shared" si="1"/>
        <v>153138</v>
      </c>
    </row>
    <row r="20" spans="1:15">
      <c r="A20" s="372" t="s">
        <v>1409</v>
      </c>
      <c r="B20" s="372"/>
      <c r="C20" s="153" t="s">
        <v>1418</v>
      </c>
      <c r="D20" s="182">
        <v>113</v>
      </c>
      <c r="E20" s="178">
        <v>11</v>
      </c>
      <c r="F20" s="179">
        <v>1</v>
      </c>
      <c r="G20" s="209">
        <v>16560</v>
      </c>
      <c r="H20" s="211">
        <f t="shared" si="0"/>
        <v>198720</v>
      </c>
      <c r="I20" s="209"/>
      <c r="J20" s="209">
        <v>4140</v>
      </c>
      <c r="K20" s="209">
        <v>27600</v>
      </c>
      <c r="L20" s="209"/>
      <c r="M20" s="209"/>
      <c r="N20" s="209"/>
      <c r="O20" s="213">
        <f t="shared" si="1"/>
        <v>230460</v>
      </c>
    </row>
    <row r="21" spans="1:15">
      <c r="A21" s="372" t="s">
        <v>1420</v>
      </c>
      <c r="B21" s="372"/>
      <c r="C21" s="153" t="s">
        <v>1418</v>
      </c>
      <c r="D21" s="182">
        <v>113</v>
      </c>
      <c r="E21" s="178">
        <v>11</v>
      </c>
      <c r="F21" s="179">
        <v>1</v>
      </c>
      <c r="G21" s="209">
        <v>6448</v>
      </c>
      <c r="H21" s="211">
        <f t="shared" si="0"/>
        <v>77376</v>
      </c>
      <c r="I21" s="209"/>
      <c r="J21" s="209">
        <v>1612</v>
      </c>
      <c r="K21" s="209">
        <v>10747</v>
      </c>
      <c r="L21" s="209"/>
      <c r="M21" s="209"/>
      <c r="N21" s="209"/>
      <c r="O21" s="213">
        <f t="shared" si="1"/>
        <v>89735</v>
      </c>
    </row>
    <row r="22" spans="1:15">
      <c r="A22" s="372" t="s">
        <v>1421</v>
      </c>
      <c r="B22" s="372"/>
      <c r="C22" s="153" t="s">
        <v>1418</v>
      </c>
      <c r="D22" s="182">
        <v>113</v>
      </c>
      <c r="E22" s="178">
        <v>11</v>
      </c>
      <c r="F22" s="179">
        <v>1</v>
      </c>
      <c r="G22" s="209">
        <v>14904</v>
      </c>
      <c r="H22" s="211">
        <f t="shared" si="0"/>
        <v>178848</v>
      </c>
      <c r="I22" s="209"/>
      <c r="J22" s="209">
        <v>3726</v>
      </c>
      <c r="K22" s="209">
        <v>24840</v>
      </c>
      <c r="L22" s="209"/>
      <c r="M22" s="209"/>
      <c r="N22" s="209"/>
      <c r="O22" s="213">
        <f t="shared" si="1"/>
        <v>207414</v>
      </c>
    </row>
    <row r="23" spans="1:15">
      <c r="A23" s="372" t="s">
        <v>1422</v>
      </c>
      <c r="B23" s="372"/>
      <c r="C23" s="153" t="s">
        <v>1418</v>
      </c>
      <c r="D23" s="182">
        <v>113</v>
      </c>
      <c r="E23" s="178">
        <v>11</v>
      </c>
      <c r="F23" s="179">
        <v>1</v>
      </c>
      <c r="G23" s="208">
        <v>8988</v>
      </c>
      <c r="H23" s="211">
        <f t="shared" si="0"/>
        <v>107856</v>
      </c>
      <c r="I23" s="208"/>
      <c r="J23" s="208">
        <v>2248</v>
      </c>
      <c r="K23" s="208">
        <v>14980</v>
      </c>
      <c r="L23" s="208"/>
      <c r="M23" s="208"/>
      <c r="N23" s="208"/>
      <c r="O23" s="213">
        <f t="shared" si="1"/>
        <v>125084</v>
      </c>
    </row>
    <row r="24" spans="1:15">
      <c r="A24" s="372" t="s">
        <v>1420</v>
      </c>
      <c r="B24" s="372"/>
      <c r="C24" s="153" t="s">
        <v>1418</v>
      </c>
      <c r="D24" s="182">
        <v>113</v>
      </c>
      <c r="E24" s="178">
        <v>11</v>
      </c>
      <c r="F24" s="179">
        <v>1</v>
      </c>
      <c r="G24" s="209">
        <v>7432</v>
      </c>
      <c r="H24" s="211">
        <f t="shared" si="0"/>
        <v>89184</v>
      </c>
      <c r="I24" s="209"/>
      <c r="J24" s="209">
        <v>1858</v>
      </c>
      <c r="K24" s="209">
        <v>12387</v>
      </c>
      <c r="L24" s="209"/>
      <c r="M24" s="209"/>
      <c r="N24" s="209"/>
      <c r="O24" s="213">
        <f t="shared" si="1"/>
        <v>103429</v>
      </c>
    </row>
    <row r="25" spans="1:15">
      <c r="A25" s="372" t="s">
        <v>1423</v>
      </c>
      <c r="B25" s="372"/>
      <c r="C25" s="153" t="s">
        <v>1418</v>
      </c>
      <c r="D25" s="182">
        <v>113</v>
      </c>
      <c r="E25" s="178">
        <v>11</v>
      </c>
      <c r="F25" s="179">
        <v>1</v>
      </c>
      <c r="G25" s="209">
        <v>6120</v>
      </c>
      <c r="H25" s="211">
        <f t="shared" si="0"/>
        <v>73440</v>
      </c>
      <c r="I25" s="209"/>
      <c r="J25" s="209">
        <v>1530</v>
      </c>
      <c r="K25" s="209">
        <v>10200</v>
      </c>
      <c r="L25" s="209"/>
      <c r="M25" s="209"/>
      <c r="N25" s="209"/>
      <c r="O25" s="213">
        <f t="shared" si="1"/>
        <v>85170</v>
      </c>
    </row>
    <row r="26" spans="1:15">
      <c r="A26" s="372" t="s">
        <v>1424</v>
      </c>
      <c r="B26" s="372"/>
      <c r="C26" s="153" t="s">
        <v>1418</v>
      </c>
      <c r="D26" s="182">
        <v>113</v>
      </c>
      <c r="E26" s="178">
        <v>11</v>
      </c>
      <c r="F26" s="179">
        <v>1</v>
      </c>
      <c r="G26" s="209">
        <v>5848</v>
      </c>
      <c r="H26" s="211">
        <f t="shared" si="0"/>
        <v>70176</v>
      </c>
      <c r="I26" s="209"/>
      <c r="J26" s="209">
        <v>1462</v>
      </c>
      <c r="K26" s="209">
        <v>9747</v>
      </c>
      <c r="L26" s="209"/>
      <c r="M26" s="209"/>
      <c r="N26" s="209"/>
      <c r="O26" s="213">
        <f t="shared" si="1"/>
        <v>81385</v>
      </c>
    </row>
    <row r="27" spans="1:15">
      <c r="A27" s="372" t="s">
        <v>1409</v>
      </c>
      <c r="B27" s="372"/>
      <c r="C27" s="153" t="s">
        <v>1418</v>
      </c>
      <c r="D27" s="182">
        <v>113</v>
      </c>
      <c r="E27" s="178">
        <v>11</v>
      </c>
      <c r="F27" s="179">
        <v>1</v>
      </c>
      <c r="G27" s="209">
        <v>5848</v>
      </c>
      <c r="H27" s="211">
        <f t="shared" si="0"/>
        <v>70176</v>
      </c>
      <c r="I27" s="209"/>
      <c r="J27" s="209">
        <v>1462</v>
      </c>
      <c r="K27" s="209">
        <v>9747</v>
      </c>
      <c r="L27" s="209">
        <v>12432</v>
      </c>
      <c r="M27" s="209"/>
      <c r="N27" s="209"/>
      <c r="O27" s="213">
        <f t="shared" si="1"/>
        <v>93817</v>
      </c>
    </row>
    <row r="28" spans="1:15">
      <c r="A28" s="372" t="s">
        <v>1425</v>
      </c>
      <c r="B28" s="372"/>
      <c r="C28" s="153" t="s">
        <v>1418</v>
      </c>
      <c r="D28" s="182">
        <v>113</v>
      </c>
      <c r="E28" s="178">
        <v>11</v>
      </c>
      <c r="F28" s="179">
        <v>1</v>
      </c>
      <c r="G28" s="208">
        <v>8652</v>
      </c>
      <c r="H28" s="211">
        <f t="shared" si="0"/>
        <v>103824</v>
      </c>
      <c r="I28" s="208"/>
      <c r="J28" s="208">
        <v>2162</v>
      </c>
      <c r="K28" s="208">
        <v>14420</v>
      </c>
      <c r="L28" s="208"/>
      <c r="M28" s="208"/>
      <c r="N28" s="208"/>
      <c r="O28" s="213">
        <f t="shared" si="1"/>
        <v>120406</v>
      </c>
    </row>
    <row r="29" spans="1:15">
      <c r="A29" s="372" t="s">
        <v>1426</v>
      </c>
      <c r="B29" s="372"/>
      <c r="C29" s="153" t="s">
        <v>1418</v>
      </c>
      <c r="D29" s="182">
        <v>113</v>
      </c>
      <c r="E29" s="178">
        <v>11</v>
      </c>
      <c r="F29" s="179">
        <v>1</v>
      </c>
      <c r="G29" s="209">
        <v>5928</v>
      </c>
      <c r="H29" s="211">
        <f t="shared" si="0"/>
        <v>71136</v>
      </c>
      <c r="I29" s="209"/>
      <c r="J29" s="209">
        <v>1482</v>
      </c>
      <c r="K29" s="209">
        <v>9880</v>
      </c>
      <c r="L29" s="209">
        <v>10368</v>
      </c>
      <c r="M29" s="209"/>
      <c r="N29" s="209"/>
      <c r="O29" s="213">
        <f t="shared" si="1"/>
        <v>92866</v>
      </c>
    </row>
    <row r="30" spans="1:15">
      <c r="A30" s="372" t="s">
        <v>1420</v>
      </c>
      <c r="B30" s="372"/>
      <c r="C30" s="153" t="s">
        <v>1418</v>
      </c>
      <c r="D30" s="182">
        <v>113</v>
      </c>
      <c r="E30" s="178">
        <v>11</v>
      </c>
      <c r="F30" s="179">
        <v>1</v>
      </c>
      <c r="G30" s="209">
        <v>6792</v>
      </c>
      <c r="H30" s="211">
        <f t="shared" si="0"/>
        <v>81504</v>
      </c>
      <c r="I30" s="209"/>
      <c r="J30" s="209">
        <v>1698</v>
      </c>
      <c r="K30" s="209">
        <v>11320</v>
      </c>
      <c r="L30" s="209"/>
      <c r="M30" s="209"/>
      <c r="N30" s="209"/>
      <c r="O30" s="213">
        <f t="shared" si="1"/>
        <v>94522</v>
      </c>
    </row>
    <row r="31" spans="1:15">
      <c r="A31" s="372" t="s">
        <v>1427</v>
      </c>
      <c r="B31" s="372"/>
      <c r="C31" s="153" t="s">
        <v>1428</v>
      </c>
      <c r="D31" s="182">
        <v>113</v>
      </c>
      <c r="E31" s="178">
        <v>11</v>
      </c>
      <c r="F31" s="179">
        <v>1</v>
      </c>
      <c r="G31" s="209">
        <v>8944</v>
      </c>
      <c r="H31" s="211">
        <f t="shared" si="0"/>
        <v>107328</v>
      </c>
      <c r="I31" s="209"/>
      <c r="J31" s="209">
        <v>2236</v>
      </c>
      <c r="K31" s="209">
        <v>14907</v>
      </c>
      <c r="L31" s="209"/>
      <c r="M31" s="209"/>
      <c r="N31" s="209"/>
      <c r="O31" s="213">
        <f t="shared" si="1"/>
        <v>124471</v>
      </c>
    </row>
    <row r="32" spans="1:15">
      <c r="A32" s="372" t="s">
        <v>1414</v>
      </c>
      <c r="B32" s="372"/>
      <c r="C32" s="153" t="s">
        <v>1429</v>
      </c>
      <c r="D32" s="182">
        <v>113</v>
      </c>
      <c r="E32" s="178">
        <v>11</v>
      </c>
      <c r="F32" s="179">
        <v>1</v>
      </c>
      <c r="G32" s="209">
        <v>8652</v>
      </c>
      <c r="H32" s="211">
        <f t="shared" si="0"/>
        <v>103824</v>
      </c>
      <c r="I32" s="209"/>
      <c r="J32" s="209">
        <v>2164</v>
      </c>
      <c r="K32" s="209">
        <v>14420</v>
      </c>
      <c r="L32" s="209"/>
      <c r="M32" s="209"/>
      <c r="N32" s="209"/>
      <c r="O32" s="213">
        <f t="shared" si="1"/>
        <v>120408</v>
      </c>
    </row>
    <row r="33" spans="1:15">
      <c r="A33" s="372" t="s">
        <v>1430</v>
      </c>
      <c r="B33" s="372"/>
      <c r="C33" s="153" t="s">
        <v>1431</v>
      </c>
      <c r="D33" s="182">
        <v>113</v>
      </c>
      <c r="E33" s="178">
        <v>11</v>
      </c>
      <c r="F33" s="179">
        <v>1</v>
      </c>
      <c r="G33" s="209">
        <v>32822</v>
      </c>
      <c r="H33" s="211">
        <f t="shared" si="0"/>
        <v>393864</v>
      </c>
      <c r="I33" s="209"/>
      <c r="J33" s="209">
        <v>8206</v>
      </c>
      <c r="K33" s="209">
        <v>54703</v>
      </c>
      <c r="L33" s="209"/>
      <c r="M33" s="209"/>
      <c r="N33" s="209"/>
      <c r="O33" s="213">
        <f t="shared" si="1"/>
        <v>456773</v>
      </c>
    </row>
    <row r="34" spans="1:15">
      <c r="A34" s="372" t="s">
        <v>1432</v>
      </c>
      <c r="B34" s="372"/>
      <c r="C34" s="153" t="s">
        <v>1431</v>
      </c>
      <c r="D34" s="182">
        <v>113</v>
      </c>
      <c r="E34" s="178">
        <v>11</v>
      </c>
      <c r="F34" s="179">
        <v>1</v>
      </c>
      <c r="G34" s="209">
        <v>14196</v>
      </c>
      <c r="H34" s="211">
        <f t="shared" si="0"/>
        <v>170352</v>
      </c>
      <c r="I34" s="209"/>
      <c r="J34" s="209">
        <v>3548</v>
      </c>
      <c r="K34" s="209">
        <v>23660</v>
      </c>
      <c r="L34" s="209">
        <v>33120</v>
      </c>
      <c r="M34" s="209"/>
      <c r="N34" s="209"/>
      <c r="O34" s="213">
        <f t="shared" si="1"/>
        <v>230680</v>
      </c>
    </row>
    <row r="35" spans="1:15">
      <c r="A35" s="372" t="s">
        <v>1420</v>
      </c>
      <c r="B35" s="372"/>
      <c r="C35" s="153" t="s">
        <v>1431</v>
      </c>
      <c r="D35" s="182">
        <v>113</v>
      </c>
      <c r="E35" s="178">
        <v>11</v>
      </c>
      <c r="F35" s="179">
        <v>1</v>
      </c>
      <c r="G35" s="208">
        <v>8756</v>
      </c>
      <c r="H35" s="211">
        <f t="shared" si="0"/>
        <v>105072</v>
      </c>
      <c r="I35" s="208"/>
      <c r="J35" s="208">
        <v>2190</v>
      </c>
      <c r="K35" s="208">
        <v>14593</v>
      </c>
      <c r="L35" s="208"/>
      <c r="M35" s="208"/>
      <c r="N35" s="208"/>
      <c r="O35" s="213">
        <f t="shared" si="1"/>
        <v>121855</v>
      </c>
    </row>
    <row r="36" spans="1:15">
      <c r="A36" s="372" t="s">
        <v>1409</v>
      </c>
      <c r="B36" s="372"/>
      <c r="C36" s="153" t="s">
        <v>1431</v>
      </c>
      <c r="D36" s="182">
        <v>113</v>
      </c>
      <c r="E36" s="178">
        <v>11</v>
      </c>
      <c r="F36" s="179">
        <v>1</v>
      </c>
      <c r="G36" s="209">
        <v>14004</v>
      </c>
      <c r="H36" s="211">
        <f t="shared" si="0"/>
        <v>168048</v>
      </c>
      <c r="I36" s="209"/>
      <c r="J36" s="209">
        <v>3500</v>
      </c>
      <c r="K36" s="209">
        <v>23340</v>
      </c>
      <c r="L36" s="209">
        <v>32784</v>
      </c>
      <c r="M36" s="209"/>
      <c r="N36" s="209"/>
      <c r="O36" s="213">
        <f t="shared" si="1"/>
        <v>227672</v>
      </c>
    </row>
    <row r="37" spans="1:15">
      <c r="A37" s="372" t="s">
        <v>1433</v>
      </c>
      <c r="B37" s="372"/>
      <c r="C37" s="153" t="s">
        <v>1434</v>
      </c>
      <c r="D37" s="182">
        <v>113</v>
      </c>
      <c r="E37" s="178">
        <v>11</v>
      </c>
      <c r="F37" s="179">
        <v>1</v>
      </c>
      <c r="G37" s="208">
        <v>14904</v>
      </c>
      <c r="H37" s="211">
        <f t="shared" si="0"/>
        <v>178848</v>
      </c>
      <c r="I37" s="208"/>
      <c r="J37" s="208">
        <v>3726</v>
      </c>
      <c r="K37" s="208">
        <v>24840</v>
      </c>
      <c r="L37" s="208">
        <v>12000</v>
      </c>
      <c r="M37" s="208"/>
      <c r="N37" s="208"/>
      <c r="O37" s="213">
        <f t="shared" si="1"/>
        <v>219414</v>
      </c>
    </row>
    <row r="38" spans="1:15">
      <c r="A38" s="372" t="s">
        <v>1435</v>
      </c>
      <c r="B38" s="372"/>
      <c r="C38" s="153" t="s">
        <v>1434</v>
      </c>
      <c r="D38" s="182">
        <v>113</v>
      </c>
      <c r="E38" s="178">
        <v>11</v>
      </c>
      <c r="F38" s="179">
        <v>1</v>
      </c>
      <c r="G38" s="209">
        <v>7780</v>
      </c>
      <c r="H38" s="211">
        <f t="shared" si="0"/>
        <v>93360</v>
      </c>
      <c r="I38" s="209"/>
      <c r="J38" s="209">
        <v>1946</v>
      </c>
      <c r="K38" s="209">
        <v>12967</v>
      </c>
      <c r="L38" s="209"/>
      <c r="M38" s="209"/>
      <c r="N38" s="209"/>
      <c r="O38" s="213">
        <f t="shared" si="1"/>
        <v>108273</v>
      </c>
    </row>
    <row r="39" spans="1:15">
      <c r="A39" s="372" t="s">
        <v>1420</v>
      </c>
      <c r="B39" s="372"/>
      <c r="C39" s="153" t="s">
        <v>1434</v>
      </c>
      <c r="D39" s="182">
        <v>113</v>
      </c>
      <c r="E39" s="178">
        <v>11</v>
      </c>
      <c r="F39" s="179">
        <v>1</v>
      </c>
      <c r="G39" s="209">
        <v>8756</v>
      </c>
      <c r="H39" s="211">
        <f t="shared" si="0"/>
        <v>105072</v>
      </c>
      <c r="I39" s="209"/>
      <c r="J39" s="209">
        <v>2190</v>
      </c>
      <c r="K39" s="209">
        <v>14594</v>
      </c>
      <c r="L39" s="209"/>
      <c r="M39" s="209"/>
      <c r="N39" s="209"/>
      <c r="O39" s="213">
        <f t="shared" si="1"/>
        <v>121856</v>
      </c>
    </row>
    <row r="40" spans="1:15">
      <c r="A40" s="372" t="s">
        <v>1409</v>
      </c>
      <c r="B40" s="372"/>
      <c r="C40" s="153" t="s">
        <v>1434</v>
      </c>
      <c r="D40" s="182">
        <v>113</v>
      </c>
      <c r="E40" s="178">
        <v>11</v>
      </c>
      <c r="F40" s="180">
        <v>1</v>
      </c>
      <c r="G40" s="210">
        <v>12396</v>
      </c>
      <c r="H40" s="211">
        <f t="shared" si="0"/>
        <v>148752</v>
      </c>
      <c r="I40" s="210"/>
      <c r="J40" s="210">
        <v>3100</v>
      </c>
      <c r="K40" s="210">
        <v>20660</v>
      </c>
      <c r="L40" s="210"/>
      <c r="M40" s="210"/>
      <c r="N40" s="210"/>
      <c r="O40" s="213">
        <f t="shared" si="1"/>
        <v>172512</v>
      </c>
    </row>
    <row r="41" spans="1:15">
      <c r="A41" s="372" t="s">
        <v>1409</v>
      </c>
      <c r="B41" s="372"/>
      <c r="C41" s="153" t="s">
        <v>1434</v>
      </c>
      <c r="D41" s="182">
        <v>113</v>
      </c>
      <c r="E41" s="178">
        <v>11</v>
      </c>
      <c r="F41" s="180">
        <v>1</v>
      </c>
      <c r="G41" s="210">
        <v>9088</v>
      </c>
      <c r="H41" s="211">
        <f t="shared" si="0"/>
        <v>109056</v>
      </c>
      <c r="I41" s="210"/>
      <c r="J41" s="210">
        <v>2272</v>
      </c>
      <c r="K41" s="210">
        <v>15147</v>
      </c>
      <c r="L41" s="210"/>
      <c r="M41" s="210"/>
      <c r="N41" s="210"/>
      <c r="O41" s="213">
        <f t="shared" si="1"/>
        <v>126475</v>
      </c>
    </row>
    <row r="42" spans="1:15">
      <c r="A42" s="372" t="s">
        <v>1436</v>
      </c>
      <c r="B42" s="372"/>
      <c r="C42" s="153" t="s">
        <v>1434</v>
      </c>
      <c r="D42" s="182">
        <v>113</v>
      </c>
      <c r="E42" s="178">
        <v>11</v>
      </c>
      <c r="F42" s="179">
        <v>1</v>
      </c>
      <c r="G42" s="209">
        <v>5756</v>
      </c>
      <c r="H42" s="211">
        <f t="shared" si="0"/>
        <v>69072</v>
      </c>
      <c r="I42" s="209"/>
      <c r="J42" s="209">
        <v>1440</v>
      </c>
      <c r="K42" s="209">
        <v>9594</v>
      </c>
      <c r="L42" s="209"/>
      <c r="M42" s="209"/>
      <c r="N42" s="209"/>
      <c r="O42" s="213">
        <f t="shared" si="1"/>
        <v>80106</v>
      </c>
    </row>
    <row r="43" spans="1:15">
      <c r="A43" s="372" t="s">
        <v>1437</v>
      </c>
      <c r="B43" s="372"/>
      <c r="C43" s="153" t="s">
        <v>1438</v>
      </c>
      <c r="D43" s="182">
        <v>113</v>
      </c>
      <c r="E43" s="178">
        <v>11</v>
      </c>
      <c r="F43" s="179">
        <v>1</v>
      </c>
      <c r="G43" s="209">
        <v>34440</v>
      </c>
      <c r="H43" s="211">
        <f t="shared" si="0"/>
        <v>413280</v>
      </c>
      <c r="I43" s="209"/>
      <c r="J43" s="209">
        <v>8610</v>
      </c>
      <c r="K43" s="209">
        <v>57400</v>
      </c>
      <c r="L43" s="209"/>
      <c r="M43" s="209"/>
      <c r="N43" s="209"/>
      <c r="O43" s="213">
        <f t="shared" si="1"/>
        <v>479290</v>
      </c>
    </row>
    <row r="44" spans="1:15">
      <c r="A44" s="372" t="s">
        <v>1439</v>
      </c>
      <c r="B44" s="372"/>
      <c r="C44" s="153" t="s">
        <v>1438</v>
      </c>
      <c r="D44" s="182">
        <v>113</v>
      </c>
      <c r="E44" s="178">
        <v>11</v>
      </c>
      <c r="F44" s="179">
        <v>1</v>
      </c>
      <c r="G44" s="209">
        <v>21776</v>
      </c>
      <c r="H44" s="211">
        <f t="shared" si="0"/>
        <v>261312</v>
      </c>
      <c r="I44" s="209"/>
      <c r="J44" s="209">
        <v>5444</v>
      </c>
      <c r="K44" s="209">
        <v>36293</v>
      </c>
      <c r="L44" s="209"/>
      <c r="M44" s="209"/>
      <c r="N44" s="209"/>
      <c r="O44" s="213">
        <f t="shared" si="1"/>
        <v>303049</v>
      </c>
    </row>
    <row r="45" spans="1:15">
      <c r="A45" s="372" t="s">
        <v>1439</v>
      </c>
      <c r="B45" s="372"/>
      <c r="C45" s="153" t="s">
        <v>1438</v>
      </c>
      <c r="D45" s="182">
        <v>113</v>
      </c>
      <c r="E45" s="178">
        <v>11</v>
      </c>
      <c r="F45" s="179">
        <v>1</v>
      </c>
      <c r="G45" s="209">
        <v>13178</v>
      </c>
      <c r="H45" s="211">
        <f t="shared" si="0"/>
        <v>158136</v>
      </c>
      <c r="I45" s="209"/>
      <c r="J45" s="209">
        <v>3294</v>
      </c>
      <c r="K45" s="209">
        <v>21693</v>
      </c>
      <c r="L45" s="209"/>
      <c r="M45" s="209"/>
      <c r="N45" s="209"/>
      <c r="O45" s="213">
        <f t="shared" si="1"/>
        <v>183123</v>
      </c>
    </row>
    <row r="46" spans="1:15">
      <c r="A46" s="372" t="s">
        <v>1440</v>
      </c>
      <c r="B46" s="372"/>
      <c r="C46" s="153" t="s">
        <v>1438</v>
      </c>
      <c r="D46" s="182">
        <v>113</v>
      </c>
      <c r="E46" s="178">
        <v>11</v>
      </c>
      <c r="F46" s="179">
        <v>1</v>
      </c>
      <c r="G46" s="209">
        <v>12168</v>
      </c>
      <c r="H46" s="211">
        <f t="shared" si="0"/>
        <v>146016</v>
      </c>
      <c r="I46" s="209"/>
      <c r="J46" s="209">
        <v>3042</v>
      </c>
      <c r="K46" s="209">
        <v>20280</v>
      </c>
      <c r="L46" s="209"/>
      <c r="M46" s="209"/>
      <c r="N46" s="209"/>
      <c r="O46" s="213">
        <f t="shared" si="1"/>
        <v>169338</v>
      </c>
    </row>
    <row r="47" spans="1:15">
      <c r="A47" s="372" t="s">
        <v>1441</v>
      </c>
      <c r="B47" s="372"/>
      <c r="C47" s="153" t="s">
        <v>1438</v>
      </c>
      <c r="D47" s="182">
        <v>113</v>
      </c>
      <c r="E47" s="178">
        <v>11</v>
      </c>
      <c r="F47" s="179">
        <v>1</v>
      </c>
      <c r="G47" s="209">
        <v>9330</v>
      </c>
      <c r="H47" s="211">
        <f t="shared" si="0"/>
        <v>111960</v>
      </c>
      <c r="I47" s="209"/>
      <c r="J47" s="209">
        <v>2332</v>
      </c>
      <c r="K47" s="209">
        <v>15550</v>
      </c>
      <c r="L47" s="209"/>
      <c r="M47" s="209"/>
      <c r="N47" s="209"/>
      <c r="O47" s="213">
        <f t="shared" si="1"/>
        <v>129842</v>
      </c>
    </row>
    <row r="48" spans="1:15">
      <c r="A48" s="372" t="s">
        <v>1442</v>
      </c>
      <c r="B48" s="372"/>
      <c r="C48" s="153" t="s">
        <v>1438</v>
      </c>
      <c r="D48" s="182">
        <v>113</v>
      </c>
      <c r="E48" s="178">
        <v>11</v>
      </c>
      <c r="F48" s="179">
        <v>1</v>
      </c>
      <c r="G48" s="209">
        <v>10378</v>
      </c>
      <c r="H48" s="211">
        <f t="shared" si="0"/>
        <v>124536</v>
      </c>
      <c r="I48" s="209"/>
      <c r="J48" s="209">
        <v>2594</v>
      </c>
      <c r="K48" s="209">
        <v>17297</v>
      </c>
      <c r="L48" s="209"/>
      <c r="M48" s="209"/>
      <c r="N48" s="209"/>
      <c r="O48" s="213">
        <f t="shared" si="1"/>
        <v>144427</v>
      </c>
    </row>
    <row r="49" spans="1:15">
      <c r="A49" s="372" t="s">
        <v>1442</v>
      </c>
      <c r="B49" s="372"/>
      <c r="C49" s="153" t="s">
        <v>1438</v>
      </c>
      <c r="D49" s="182">
        <v>113</v>
      </c>
      <c r="E49" s="178">
        <v>11</v>
      </c>
      <c r="F49" s="179">
        <v>2</v>
      </c>
      <c r="G49" s="209">
        <v>21778</v>
      </c>
      <c r="H49" s="211">
        <f t="shared" si="0"/>
        <v>522672</v>
      </c>
      <c r="I49" s="209"/>
      <c r="J49" s="209">
        <v>10888</v>
      </c>
      <c r="K49" s="209">
        <v>72594</v>
      </c>
      <c r="L49" s="209"/>
      <c r="M49" s="209"/>
      <c r="N49" s="209"/>
      <c r="O49" s="213">
        <f t="shared" si="1"/>
        <v>606154</v>
      </c>
    </row>
    <row r="50" spans="1:15">
      <c r="A50" s="372" t="s">
        <v>1442</v>
      </c>
      <c r="B50" s="372"/>
      <c r="C50" s="153" t="s">
        <v>1438</v>
      </c>
      <c r="D50" s="182">
        <v>113</v>
      </c>
      <c r="E50" s="178">
        <v>11</v>
      </c>
      <c r="F50" s="179">
        <v>1</v>
      </c>
      <c r="G50" s="208">
        <v>16560</v>
      </c>
      <c r="H50" s="211">
        <f t="shared" si="0"/>
        <v>198720</v>
      </c>
      <c r="I50" s="208"/>
      <c r="J50" s="208">
        <v>4140</v>
      </c>
      <c r="K50" s="208">
        <v>27600</v>
      </c>
      <c r="L50" s="208"/>
      <c r="M50" s="208"/>
      <c r="N50" s="208"/>
      <c r="O50" s="213">
        <f t="shared" si="1"/>
        <v>230460</v>
      </c>
    </row>
    <row r="51" spans="1:15">
      <c r="A51" s="372" t="s">
        <v>1443</v>
      </c>
      <c r="B51" s="372"/>
      <c r="C51" s="153" t="s">
        <v>1438</v>
      </c>
      <c r="D51" s="182">
        <v>113</v>
      </c>
      <c r="E51" s="178">
        <v>11</v>
      </c>
      <c r="F51" s="179">
        <v>1</v>
      </c>
      <c r="G51" s="209">
        <v>13936</v>
      </c>
      <c r="H51" s="211">
        <f t="shared" si="0"/>
        <v>167232</v>
      </c>
      <c r="I51" s="209"/>
      <c r="J51" s="209">
        <v>3484</v>
      </c>
      <c r="K51" s="209">
        <v>23227</v>
      </c>
      <c r="L51" s="209"/>
      <c r="M51" s="209"/>
      <c r="N51" s="209"/>
      <c r="O51" s="213">
        <f t="shared" si="1"/>
        <v>193943</v>
      </c>
    </row>
    <row r="52" spans="1:15">
      <c r="A52" s="372" t="s">
        <v>1409</v>
      </c>
      <c r="B52" s="372"/>
      <c r="C52" s="153" t="s">
        <v>1438</v>
      </c>
      <c r="D52" s="182">
        <v>113</v>
      </c>
      <c r="E52" s="178">
        <v>11</v>
      </c>
      <c r="F52" s="179">
        <v>1</v>
      </c>
      <c r="G52" s="209">
        <v>9404</v>
      </c>
      <c r="H52" s="211">
        <f t="shared" si="0"/>
        <v>112848</v>
      </c>
      <c r="I52" s="209"/>
      <c r="J52" s="209">
        <v>2350</v>
      </c>
      <c r="K52" s="209">
        <v>15673</v>
      </c>
      <c r="L52" s="209"/>
      <c r="M52" s="209"/>
      <c r="N52" s="209"/>
      <c r="O52" s="213">
        <f t="shared" si="1"/>
        <v>130871</v>
      </c>
    </row>
    <row r="53" spans="1:15">
      <c r="A53" s="372" t="s">
        <v>1440</v>
      </c>
      <c r="B53" s="372"/>
      <c r="C53" s="153" t="s">
        <v>1438</v>
      </c>
      <c r="D53" s="182">
        <v>113</v>
      </c>
      <c r="E53" s="178">
        <v>11</v>
      </c>
      <c r="F53" s="179">
        <v>1</v>
      </c>
      <c r="G53" s="209">
        <v>14196</v>
      </c>
      <c r="H53" s="211">
        <f t="shared" si="0"/>
        <v>170352</v>
      </c>
      <c r="I53" s="209"/>
      <c r="J53" s="209">
        <v>3550</v>
      </c>
      <c r="K53" s="209">
        <v>23660</v>
      </c>
      <c r="L53" s="209"/>
      <c r="M53" s="209"/>
      <c r="N53" s="209"/>
      <c r="O53" s="213">
        <f t="shared" si="1"/>
        <v>197562</v>
      </c>
    </row>
    <row r="54" spans="1:15">
      <c r="A54" s="372" t="s">
        <v>1444</v>
      </c>
      <c r="B54" s="372"/>
      <c r="C54" s="153" t="s">
        <v>1445</v>
      </c>
      <c r="D54" s="182">
        <v>113</v>
      </c>
      <c r="E54" s="178">
        <v>11</v>
      </c>
      <c r="F54" s="179">
        <v>1</v>
      </c>
      <c r="G54" s="208">
        <v>19410</v>
      </c>
      <c r="H54" s="211">
        <f t="shared" si="0"/>
        <v>232920</v>
      </c>
      <c r="I54" s="208"/>
      <c r="J54" s="208">
        <v>4852</v>
      </c>
      <c r="K54" s="208">
        <v>32350</v>
      </c>
      <c r="L54" s="208"/>
      <c r="M54" s="208"/>
      <c r="N54" s="208"/>
      <c r="O54" s="213">
        <f t="shared" si="1"/>
        <v>270122</v>
      </c>
    </row>
    <row r="55" spans="1:15">
      <c r="A55" s="372" t="s">
        <v>1446</v>
      </c>
      <c r="B55" s="372"/>
      <c r="C55" s="153" t="s">
        <v>1445</v>
      </c>
      <c r="D55" s="182">
        <v>113</v>
      </c>
      <c r="E55" s="178">
        <v>11</v>
      </c>
      <c r="F55" s="179">
        <v>1</v>
      </c>
      <c r="G55" s="209">
        <v>6342</v>
      </c>
      <c r="H55" s="211">
        <f t="shared" si="0"/>
        <v>76104</v>
      </c>
      <c r="I55" s="209"/>
      <c r="J55" s="209">
        <v>1586</v>
      </c>
      <c r="K55" s="209">
        <v>10570</v>
      </c>
      <c r="L55" s="209"/>
      <c r="M55" s="209"/>
      <c r="N55" s="209"/>
      <c r="O55" s="213">
        <f t="shared" si="1"/>
        <v>88260</v>
      </c>
    </row>
    <row r="56" spans="1:15">
      <c r="A56" s="372" t="s">
        <v>1447</v>
      </c>
      <c r="B56" s="372"/>
      <c r="C56" s="153" t="s">
        <v>1445</v>
      </c>
      <c r="D56" s="182">
        <v>113</v>
      </c>
      <c r="E56" s="178">
        <v>11</v>
      </c>
      <c r="F56" s="179">
        <v>1</v>
      </c>
      <c r="G56" s="209">
        <v>8942</v>
      </c>
      <c r="H56" s="211">
        <f t="shared" si="0"/>
        <v>107304</v>
      </c>
      <c r="I56" s="209"/>
      <c r="J56" s="209">
        <v>2236</v>
      </c>
      <c r="K56" s="209">
        <v>14903</v>
      </c>
      <c r="L56" s="209"/>
      <c r="M56" s="209"/>
      <c r="N56" s="209"/>
      <c r="O56" s="213">
        <f t="shared" si="1"/>
        <v>124443</v>
      </c>
    </row>
    <row r="57" spans="1:15">
      <c r="A57" s="372" t="s">
        <v>1448</v>
      </c>
      <c r="B57" s="372"/>
      <c r="C57" s="153" t="s">
        <v>1445</v>
      </c>
      <c r="D57" s="182">
        <v>113</v>
      </c>
      <c r="E57" s="178">
        <v>11</v>
      </c>
      <c r="F57" s="179">
        <v>1</v>
      </c>
      <c r="G57" s="209">
        <v>6342</v>
      </c>
      <c r="H57" s="211">
        <f t="shared" si="0"/>
        <v>76104</v>
      </c>
      <c r="I57" s="209"/>
      <c r="J57" s="209">
        <v>1586</v>
      </c>
      <c r="K57" s="209">
        <v>10570</v>
      </c>
      <c r="L57" s="209"/>
      <c r="M57" s="209"/>
      <c r="N57" s="209"/>
      <c r="O57" s="213">
        <f t="shared" si="1"/>
        <v>88260</v>
      </c>
    </row>
    <row r="58" spans="1:15">
      <c r="A58" s="372" t="s">
        <v>1449</v>
      </c>
      <c r="B58" s="372"/>
      <c r="C58" s="153" t="s">
        <v>1445</v>
      </c>
      <c r="D58" s="182">
        <v>113</v>
      </c>
      <c r="E58" s="178">
        <v>11</v>
      </c>
      <c r="F58" s="179">
        <v>1</v>
      </c>
      <c r="G58" s="209">
        <v>8736</v>
      </c>
      <c r="H58" s="211">
        <f t="shared" si="0"/>
        <v>104832</v>
      </c>
      <c r="I58" s="209"/>
      <c r="J58" s="209">
        <v>2184</v>
      </c>
      <c r="K58" s="209">
        <v>14560</v>
      </c>
      <c r="L58" s="209"/>
      <c r="M58" s="209"/>
      <c r="N58" s="209"/>
      <c r="O58" s="213">
        <f t="shared" si="1"/>
        <v>121576</v>
      </c>
    </row>
    <row r="59" spans="1:15">
      <c r="A59" s="372" t="s">
        <v>1448</v>
      </c>
      <c r="B59" s="372"/>
      <c r="C59" s="153" t="s">
        <v>1445</v>
      </c>
      <c r="D59" s="182">
        <v>113</v>
      </c>
      <c r="E59" s="178">
        <v>11</v>
      </c>
      <c r="F59" s="179">
        <v>1</v>
      </c>
      <c r="G59" s="209">
        <v>12168</v>
      </c>
      <c r="H59" s="211">
        <f t="shared" si="0"/>
        <v>146016</v>
      </c>
      <c r="I59" s="209"/>
      <c r="J59" s="209">
        <v>3042</v>
      </c>
      <c r="K59" s="209">
        <v>20280</v>
      </c>
      <c r="L59" s="209"/>
      <c r="M59" s="209"/>
      <c r="N59" s="209"/>
      <c r="O59" s="213">
        <f t="shared" si="1"/>
        <v>169338</v>
      </c>
    </row>
    <row r="60" spans="1:15">
      <c r="A60" s="372" t="s">
        <v>1450</v>
      </c>
      <c r="B60" s="372"/>
      <c r="C60" s="153" t="s">
        <v>1445</v>
      </c>
      <c r="D60" s="182">
        <v>113</v>
      </c>
      <c r="E60" s="178">
        <v>11</v>
      </c>
      <c r="F60" s="179">
        <v>1</v>
      </c>
      <c r="G60" s="209">
        <v>16846</v>
      </c>
      <c r="H60" s="211">
        <f t="shared" si="0"/>
        <v>202152</v>
      </c>
      <c r="I60" s="209"/>
      <c r="J60" s="209">
        <v>4212</v>
      </c>
      <c r="K60" s="209">
        <v>28077</v>
      </c>
      <c r="L60" s="209"/>
      <c r="M60" s="209"/>
      <c r="N60" s="209"/>
      <c r="O60" s="213">
        <f t="shared" si="1"/>
        <v>234441</v>
      </c>
    </row>
    <row r="61" spans="1:15">
      <c r="A61" s="372" t="s">
        <v>1451</v>
      </c>
      <c r="B61" s="372"/>
      <c r="C61" s="153" t="s">
        <v>1445</v>
      </c>
      <c r="D61" s="182">
        <v>113</v>
      </c>
      <c r="E61" s="178">
        <v>11</v>
      </c>
      <c r="F61" s="179">
        <v>1</v>
      </c>
      <c r="G61" s="209">
        <v>9022</v>
      </c>
      <c r="H61" s="211">
        <f t="shared" si="0"/>
        <v>108264</v>
      </c>
      <c r="I61" s="209"/>
      <c r="J61" s="209">
        <v>2256</v>
      </c>
      <c r="K61" s="209">
        <v>15037</v>
      </c>
      <c r="L61" s="209"/>
      <c r="M61" s="209"/>
      <c r="N61" s="209"/>
      <c r="O61" s="213">
        <f t="shared" si="1"/>
        <v>125557</v>
      </c>
    </row>
    <row r="62" spans="1:15">
      <c r="A62" s="372" t="s">
        <v>1452</v>
      </c>
      <c r="B62" s="372"/>
      <c r="C62" s="153" t="s">
        <v>1445</v>
      </c>
      <c r="D62" s="182">
        <v>113</v>
      </c>
      <c r="E62" s="178">
        <v>11</v>
      </c>
      <c r="F62" s="179">
        <v>1</v>
      </c>
      <c r="G62" s="209">
        <v>12554</v>
      </c>
      <c r="H62" s="211">
        <f t="shared" si="0"/>
        <v>150648</v>
      </c>
      <c r="I62" s="209"/>
      <c r="J62" s="209">
        <v>3138</v>
      </c>
      <c r="K62" s="209">
        <v>20923</v>
      </c>
      <c r="L62" s="209"/>
      <c r="M62" s="209"/>
      <c r="N62" s="209"/>
      <c r="O62" s="213">
        <f t="shared" si="1"/>
        <v>174709</v>
      </c>
    </row>
    <row r="63" spans="1:15">
      <c r="A63" s="372" t="s">
        <v>1452</v>
      </c>
      <c r="B63" s="372"/>
      <c r="C63" s="153" t="s">
        <v>1445</v>
      </c>
      <c r="D63" s="182">
        <v>113</v>
      </c>
      <c r="E63" s="178">
        <v>11</v>
      </c>
      <c r="F63" s="179">
        <v>1</v>
      </c>
      <c r="G63" s="209">
        <v>9368</v>
      </c>
      <c r="H63" s="211">
        <f t="shared" si="0"/>
        <v>112416</v>
      </c>
      <c r="I63" s="209"/>
      <c r="J63" s="209">
        <v>2342</v>
      </c>
      <c r="K63" s="209">
        <v>15613</v>
      </c>
      <c r="L63" s="209"/>
      <c r="M63" s="209"/>
      <c r="N63" s="209"/>
      <c r="O63" s="213">
        <f t="shared" si="1"/>
        <v>130371</v>
      </c>
    </row>
    <row r="64" spans="1:15">
      <c r="A64" s="372" t="s">
        <v>1453</v>
      </c>
      <c r="B64" s="372"/>
      <c r="C64" s="153" t="s">
        <v>1445</v>
      </c>
      <c r="D64" s="182">
        <v>113</v>
      </c>
      <c r="E64" s="178">
        <v>11</v>
      </c>
      <c r="F64" s="179">
        <v>1</v>
      </c>
      <c r="G64" s="208">
        <v>8942</v>
      </c>
      <c r="H64" s="211">
        <f t="shared" si="0"/>
        <v>107304</v>
      </c>
      <c r="I64" s="208"/>
      <c r="J64" s="208">
        <v>2236</v>
      </c>
      <c r="K64" s="208">
        <v>14903</v>
      </c>
      <c r="L64" s="208"/>
      <c r="M64" s="208"/>
      <c r="N64" s="208"/>
      <c r="O64" s="213">
        <f t="shared" si="1"/>
        <v>124443</v>
      </c>
    </row>
    <row r="65" spans="1:15">
      <c r="A65" s="372" t="s">
        <v>1414</v>
      </c>
      <c r="B65" s="372"/>
      <c r="C65" s="153" t="s">
        <v>1454</v>
      </c>
      <c r="D65" s="182">
        <v>113</v>
      </c>
      <c r="E65" s="178">
        <v>11</v>
      </c>
      <c r="F65" s="179">
        <v>1</v>
      </c>
      <c r="G65" s="209">
        <v>19410</v>
      </c>
      <c r="H65" s="211">
        <f t="shared" si="0"/>
        <v>232920</v>
      </c>
      <c r="I65" s="209"/>
      <c r="J65" s="209">
        <v>4852</v>
      </c>
      <c r="K65" s="209">
        <v>32350</v>
      </c>
      <c r="L65" s="209"/>
      <c r="M65" s="209"/>
      <c r="N65" s="209"/>
      <c r="O65" s="213">
        <f t="shared" si="1"/>
        <v>270122</v>
      </c>
    </row>
    <row r="66" spans="1:15">
      <c r="A66" s="372" t="s">
        <v>1409</v>
      </c>
      <c r="B66" s="372"/>
      <c r="C66" s="153" t="s">
        <v>1454</v>
      </c>
      <c r="D66" s="182">
        <v>113</v>
      </c>
      <c r="E66" s="178">
        <v>11</v>
      </c>
      <c r="F66" s="179">
        <v>1</v>
      </c>
      <c r="G66" s="209">
        <v>11588</v>
      </c>
      <c r="H66" s="211">
        <f t="shared" si="0"/>
        <v>139056</v>
      </c>
      <c r="I66" s="209"/>
      <c r="J66" s="209">
        <v>2898</v>
      </c>
      <c r="K66" s="209">
        <v>19313</v>
      </c>
      <c r="L66" s="209">
        <v>5112</v>
      </c>
      <c r="M66" s="209"/>
      <c r="N66" s="209"/>
      <c r="O66" s="213">
        <f t="shared" si="1"/>
        <v>166379</v>
      </c>
    </row>
    <row r="67" spans="1:15">
      <c r="A67" s="372" t="s">
        <v>1420</v>
      </c>
      <c r="B67" s="372"/>
      <c r="C67" s="153" t="s">
        <v>1454</v>
      </c>
      <c r="D67" s="182">
        <v>113</v>
      </c>
      <c r="E67" s="178">
        <v>11</v>
      </c>
      <c r="F67" s="179">
        <v>3</v>
      </c>
      <c r="G67" s="209">
        <v>8756</v>
      </c>
      <c r="H67" s="211">
        <f t="shared" si="0"/>
        <v>315216</v>
      </c>
      <c r="I67" s="209"/>
      <c r="J67" s="209">
        <v>6570</v>
      </c>
      <c r="K67" s="209">
        <v>43779</v>
      </c>
      <c r="L67" s="209">
        <v>8964</v>
      </c>
      <c r="M67" s="209"/>
      <c r="N67" s="209"/>
      <c r="O67" s="213">
        <f t="shared" si="1"/>
        <v>374529</v>
      </c>
    </row>
    <row r="68" spans="1:15">
      <c r="A68" s="372" t="s">
        <v>1423</v>
      </c>
      <c r="B68" s="372"/>
      <c r="C68" s="153" t="s">
        <v>1454</v>
      </c>
      <c r="D68" s="182">
        <v>113</v>
      </c>
      <c r="E68" s="178">
        <v>11</v>
      </c>
      <c r="F68" s="179">
        <v>1</v>
      </c>
      <c r="G68" s="209">
        <v>8756</v>
      </c>
      <c r="H68" s="211">
        <f t="shared" ref="H68:H131" si="2">IF(E68="","SE REQUIERE ASIGNAR LA FUENTE DE FINANCIAMIENTO",IF(F68="","ES NECESARIO ESTABLECER EL NÚMERO DE PLAZAS",IF(G68="","SE NECESITA ESTABLECER UN MONTO MENSUAL",F68*G68*12)))</f>
        <v>105072</v>
      </c>
      <c r="I68" s="209"/>
      <c r="J68" s="209">
        <v>2190</v>
      </c>
      <c r="K68" s="209">
        <v>14593</v>
      </c>
      <c r="L68" s="209">
        <v>5724</v>
      </c>
      <c r="M68" s="209"/>
      <c r="N68" s="209"/>
      <c r="O68" s="213">
        <f t="shared" ref="O68:O131" si="3">SUM(H68:N68)</f>
        <v>127579</v>
      </c>
    </row>
    <row r="69" spans="1:15">
      <c r="A69" s="372" t="s">
        <v>1409</v>
      </c>
      <c r="B69" s="372"/>
      <c r="C69" s="153" t="s">
        <v>1454</v>
      </c>
      <c r="D69" s="182">
        <v>113</v>
      </c>
      <c r="E69" s="178">
        <v>11</v>
      </c>
      <c r="F69" s="179">
        <v>1</v>
      </c>
      <c r="G69" s="209">
        <v>14006</v>
      </c>
      <c r="H69" s="211">
        <f t="shared" si="2"/>
        <v>168072</v>
      </c>
      <c r="I69" s="209"/>
      <c r="J69" s="209">
        <v>3502</v>
      </c>
      <c r="K69" s="209">
        <v>23343</v>
      </c>
      <c r="L69" s="209"/>
      <c r="M69" s="209"/>
      <c r="N69" s="209"/>
      <c r="O69" s="213">
        <f t="shared" si="3"/>
        <v>194917</v>
      </c>
    </row>
    <row r="70" spans="1:15">
      <c r="A70" s="372" t="s">
        <v>1455</v>
      </c>
      <c r="B70" s="372"/>
      <c r="C70" s="153" t="s">
        <v>1456</v>
      </c>
      <c r="D70" s="182">
        <v>113</v>
      </c>
      <c r="E70" s="178">
        <v>11</v>
      </c>
      <c r="F70" s="179">
        <v>1</v>
      </c>
      <c r="G70" s="209">
        <v>14196</v>
      </c>
      <c r="H70" s="211">
        <f t="shared" si="2"/>
        <v>170352</v>
      </c>
      <c r="I70" s="209"/>
      <c r="J70" s="209">
        <v>3550</v>
      </c>
      <c r="K70" s="209">
        <v>23660</v>
      </c>
      <c r="L70" s="209"/>
      <c r="M70" s="209"/>
      <c r="N70" s="209"/>
      <c r="O70" s="213">
        <f t="shared" si="3"/>
        <v>197562</v>
      </c>
    </row>
    <row r="71" spans="1:15">
      <c r="A71" s="372" t="s">
        <v>1457</v>
      </c>
      <c r="B71" s="372"/>
      <c r="C71" s="153" t="s">
        <v>1456</v>
      </c>
      <c r="D71" s="182">
        <v>113</v>
      </c>
      <c r="E71" s="178">
        <v>11</v>
      </c>
      <c r="F71" s="179">
        <v>1</v>
      </c>
      <c r="G71" s="209">
        <v>4372</v>
      </c>
      <c r="H71" s="211">
        <f t="shared" si="2"/>
        <v>52464</v>
      </c>
      <c r="I71" s="209"/>
      <c r="J71" s="209">
        <v>1094</v>
      </c>
      <c r="K71" s="209">
        <v>7287</v>
      </c>
      <c r="L71" s="209"/>
      <c r="M71" s="209"/>
      <c r="N71" s="209"/>
      <c r="O71" s="213">
        <f t="shared" si="3"/>
        <v>60845</v>
      </c>
    </row>
    <row r="72" spans="1:15">
      <c r="A72" s="372" t="s">
        <v>1458</v>
      </c>
      <c r="B72" s="372"/>
      <c r="C72" s="153" t="s">
        <v>1456</v>
      </c>
      <c r="D72" s="182">
        <v>113</v>
      </c>
      <c r="E72" s="178">
        <v>11</v>
      </c>
      <c r="F72" s="179">
        <v>1</v>
      </c>
      <c r="G72" s="209">
        <v>4388</v>
      </c>
      <c r="H72" s="211">
        <f t="shared" si="2"/>
        <v>52656</v>
      </c>
      <c r="I72" s="209"/>
      <c r="J72" s="209">
        <v>1098</v>
      </c>
      <c r="K72" s="209">
        <v>7313</v>
      </c>
      <c r="L72" s="209"/>
      <c r="M72" s="209"/>
      <c r="N72" s="209"/>
      <c r="O72" s="213">
        <f t="shared" si="3"/>
        <v>61067</v>
      </c>
    </row>
    <row r="73" spans="1:15">
      <c r="A73" s="372" t="s">
        <v>1459</v>
      </c>
      <c r="B73" s="372"/>
      <c r="C73" s="153" t="s">
        <v>1456</v>
      </c>
      <c r="D73" s="182">
        <v>113</v>
      </c>
      <c r="E73" s="178">
        <v>11</v>
      </c>
      <c r="F73" s="179">
        <v>1</v>
      </c>
      <c r="G73" s="209">
        <v>6096</v>
      </c>
      <c r="H73" s="211">
        <f t="shared" si="2"/>
        <v>73152</v>
      </c>
      <c r="I73" s="209"/>
      <c r="J73" s="209">
        <v>1524</v>
      </c>
      <c r="K73" s="209">
        <v>10160</v>
      </c>
      <c r="L73" s="209"/>
      <c r="M73" s="209"/>
      <c r="N73" s="209"/>
      <c r="O73" s="213">
        <f t="shared" si="3"/>
        <v>84836</v>
      </c>
    </row>
    <row r="74" spans="1:15">
      <c r="A74" s="372" t="s">
        <v>1460</v>
      </c>
      <c r="B74" s="372"/>
      <c r="C74" s="153" t="s">
        <v>1456</v>
      </c>
      <c r="D74" s="182">
        <v>113</v>
      </c>
      <c r="E74" s="178">
        <v>11</v>
      </c>
      <c r="F74" s="179">
        <v>1</v>
      </c>
      <c r="G74" s="208">
        <v>9390</v>
      </c>
      <c r="H74" s="211">
        <f t="shared" si="2"/>
        <v>112680</v>
      </c>
      <c r="I74" s="208"/>
      <c r="J74" s="208">
        <v>2348</v>
      </c>
      <c r="K74" s="208">
        <v>15650</v>
      </c>
      <c r="L74" s="208"/>
      <c r="M74" s="208"/>
      <c r="N74" s="208"/>
      <c r="O74" s="213">
        <f t="shared" si="3"/>
        <v>130678</v>
      </c>
    </row>
    <row r="75" spans="1:15">
      <c r="A75" s="372" t="s">
        <v>1461</v>
      </c>
      <c r="B75" s="372"/>
      <c r="C75" s="153" t="s">
        <v>1456</v>
      </c>
      <c r="D75" s="182">
        <v>113</v>
      </c>
      <c r="E75" s="178">
        <v>11</v>
      </c>
      <c r="F75" s="179">
        <v>1</v>
      </c>
      <c r="G75" s="209">
        <v>5984</v>
      </c>
      <c r="H75" s="211">
        <f t="shared" si="2"/>
        <v>71808</v>
      </c>
      <c r="I75" s="209"/>
      <c r="J75" s="209">
        <v>1496</v>
      </c>
      <c r="K75" s="209">
        <v>9973</v>
      </c>
      <c r="L75" s="209"/>
      <c r="M75" s="209"/>
      <c r="N75" s="209"/>
      <c r="O75" s="213">
        <f t="shared" si="3"/>
        <v>83277</v>
      </c>
    </row>
    <row r="76" spans="1:15">
      <c r="A76" s="372" t="s">
        <v>1462</v>
      </c>
      <c r="B76" s="372"/>
      <c r="C76" s="153" t="s">
        <v>1456</v>
      </c>
      <c r="D76" s="182">
        <v>113</v>
      </c>
      <c r="E76" s="178">
        <v>11</v>
      </c>
      <c r="F76" s="179">
        <v>1</v>
      </c>
      <c r="G76" s="209">
        <v>3084</v>
      </c>
      <c r="H76" s="211">
        <f t="shared" si="2"/>
        <v>37008</v>
      </c>
      <c r="I76" s="209"/>
      <c r="J76" s="209">
        <v>772</v>
      </c>
      <c r="K76" s="209">
        <v>5140</v>
      </c>
      <c r="L76" s="209"/>
      <c r="M76" s="209"/>
      <c r="N76" s="209"/>
      <c r="O76" s="213">
        <f t="shared" si="3"/>
        <v>42920</v>
      </c>
    </row>
    <row r="77" spans="1:15">
      <c r="A77" s="372" t="s">
        <v>1461</v>
      </c>
      <c r="B77" s="372"/>
      <c r="C77" s="153" t="s">
        <v>1456</v>
      </c>
      <c r="D77" s="182">
        <v>113</v>
      </c>
      <c r="E77" s="178">
        <v>11</v>
      </c>
      <c r="F77" s="179">
        <v>1</v>
      </c>
      <c r="G77" s="209">
        <v>3280</v>
      </c>
      <c r="H77" s="211">
        <f t="shared" si="2"/>
        <v>39360</v>
      </c>
      <c r="I77" s="209"/>
      <c r="J77" s="209">
        <v>820</v>
      </c>
      <c r="K77" s="209">
        <v>5467</v>
      </c>
      <c r="L77" s="209"/>
      <c r="M77" s="209"/>
      <c r="N77" s="209"/>
      <c r="O77" s="213">
        <f t="shared" si="3"/>
        <v>45647</v>
      </c>
    </row>
    <row r="78" spans="1:15">
      <c r="A78" s="372" t="s">
        <v>1461</v>
      </c>
      <c r="B78" s="372"/>
      <c r="C78" s="153" t="s">
        <v>1456</v>
      </c>
      <c r="D78" s="182">
        <v>113</v>
      </c>
      <c r="E78" s="178">
        <v>11</v>
      </c>
      <c r="F78" s="179">
        <v>1</v>
      </c>
      <c r="G78" s="209">
        <v>2996</v>
      </c>
      <c r="H78" s="211">
        <f t="shared" si="2"/>
        <v>35952</v>
      </c>
      <c r="I78" s="209"/>
      <c r="J78" s="209">
        <v>750</v>
      </c>
      <c r="K78" s="209">
        <v>4993</v>
      </c>
      <c r="L78" s="209"/>
      <c r="M78" s="209"/>
      <c r="N78" s="209"/>
      <c r="O78" s="213">
        <f t="shared" si="3"/>
        <v>41695</v>
      </c>
    </row>
    <row r="79" spans="1:15">
      <c r="A79" s="372" t="s">
        <v>1463</v>
      </c>
      <c r="B79" s="372"/>
      <c r="C79" s="153" t="s">
        <v>1456</v>
      </c>
      <c r="D79" s="182">
        <v>113</v>
      </c>
      <c r="E79" s="178">
        <v>11</v>
      </c>
      <c r="F79" s="179">
        <v>1</v>
      </c>
      <c r="G79" s="209">
        <v>2970</v>
      </c>
      <c r="H79" s="211">
        <f t="shared" si="2"/>
        <v>35640</v>
      </c>
      <c r="I79" s="209"/>
      <c r="J79" s="209">
        <v>742</v>
      </c>
      <c r="K79" s="209">
        <v>4950</v>
      </c>
      <c r="L79" s="209"/>
      <c r="M79" s="209"/>
      <c r="N79" s="209"/>
      <c r="O79" s="213">
        <f t="shared" si="3"/>
        <v>41332</v>
      </c>
    </row>
    <row r="80" spans="1:15">
      <c r="A80" s="372" t="s">
        <v>1464</v>
      </c>
      <c r="B80" s="372"/>
      <c r="C80" s="153" t="s">
        <v>1456</v>
      </c>
      <c r="D80" s="182">
        <v>113</v>
      </c>
      <c r="E80" s="178">
        <v>11</v>
      </c>
      <c r="F80" s="179">
        <v>1</v>
      </c>
      <c r="G80" s="209">
        <v>5182</v>
      </c>
      <c r="H80" s="211">
        <f t="shared" si="2"/>
        <v>62184</v>
      </c>
      <c r="I80" s="209"/>
      <c r="J80" s="209">
        <v>1296</v>
      </c>
      <c r="K80" s="209">
        <v>8637</v>
      </c>
      <c r="L80" s="209"/>
      <c r="M80" s="209"/>
      <c r="N80" s="209"/>
      <c r="O80" s="213">
        <f t="shared" si="3"/>
        <v>72117</v>
      </c>
    </row>
    <row r="81" spans="1:15">
      <c r="A81" s="372" t="s">
        <v>1460</v>
      </c>
      <c r="B81" s="372"/>
      <c r="C81" s="153" t="s">
        <v>1456</v>
      </c>
      <c r="D81" s="182">
        <v>113</v>
      </c>
      <c r="E81" s="178">
        <v>11</v>
      </c>
      <c r="F81" s="179">
        <v>1</v>
      </c>
      <c r="G81" s="209">
        <v>9048</v>
      </c>
      <c r="H81" s="211">
        <f t="shared" si="2"/>
        <v>108576</v>
      </c>
      <c r="I81" s="209"/>
      <c r="J81" s="209">
        <v>2262</v>
      </c>
      <c r="K81" s="209">
        <v>15080</v>
      </c>
      <c r="L81" s="209"/>
      <c r="M81" s="209"/>
      <c r="N81" s="209"/>
      <c r="O81" s="213">
        <f t="shared" si="3"/>
        <v>125918</v>
      </c>
    </row>
    <row r="82" spans="1:15">
      <c r="A82" s="372" t="s">
        <v>1465</v>
      </c>
      <c r="B82" s="372"/>
      <c r="C82" s="153" t="s">
        <v>1466</v>
      </c>
      <c r="D82" s="182">
        <v>113</v>
      </c>
      <c r="E82" s="178">
        <v>11</v>
      </c>
      <c r="F82" s="179">
        <v>4</v>
      </c>
      <c r="G82" s="208">
        <v>6368</v>
      </c>
      <c r="H82" s="211">
        <f t="shared" si="2"/>
        <v>305664</v>
      </c>
      <c r="I82" s="208"/>
      <c r="J82" s="208">
        <v>6368</v>
      </c>
      <c r="K82" s="208">
        <v>42452</v>
      </c>
      <c r="L82" s="208"/>
      <c r="M82" s="208"/>
      <c r="N82" s="208"/>
      <c r="O82" s="213">
        <f t="shared" si="3"/>
        <v>354484</v>
      </c>
    </row>
    <row r="83" spans="1:15">
      <c r="A83" s="372" t="s">
        <v>1457</v>
      </c>
      <c r="B83" s="372"/>
      <c r="C83" s="153" t="s">
        <v>1466</v>
      </c>
      <c r="D83" s="182">
        <v>113</v>
      </c>
      <c r="E83" s="178">
        <v>11</v>
      </c>
      <c r="F83" s="179">
        <v>4</v>
      </c>
      <c r="G83" s="209">
        <v>4092</v>
      </c>
      <c r="H83" s="211">
        <f t="shared" si="2"/>
        <v>196416</v>
      </c>
      <c r="I83" s="209"/>
      <c r="J83" s="209">
        <v>4096</v>
      </c>
      <c r="K83" s="209">
        <v>27280</v>
      </c>
      <c r="L83" s="209"/>
      <c r="M83" s="209"/>
      <c r="N83" s="209"/>
      <c r="O83" s="213">
        <f t="shared" si="3"/>
        <v>227792</v>
      </c>
    </row>
    <row r="84" spans="1:15">
      <c r="A84" s="372" t="s">
        <v>1467</v>
      </c>
      <c r="B84" s="372"/>
      <c r="C84" s="153" t="s">
        <v>1466</v>
      </c>
      <c r="D84" s="182">
        <v>113</v>
      </c>
      <c r="E84" s="178">
        <v>11</v>
      </c>
      <c r="F84" s="179">
        <v>1</v>
      </c>
      <c r="G84" s="209">
        <v>3108</v>
      </c>
      <c r="H84" s="211">
        <f t="shared" si="2"/>
        <v>37296</v>
      </c>
      <c r="I84" s="209"/>
      <c r="J84" s="209">
        <v>778</v>
      </c>
      <c r="K84" s="209">
        <v>5180</v>
      </c>
      <c r="L84" s="209"/>
      <c r="M84" s="209"/>
      <c r="N84" s="209"/>
      <c r="O84" s="213">
        <f t="shared" si="3"/>
        <v>43254</v>
      </c>
    </row>
    <row r="85" spans="1:15">
      <c r="A85" s="372" t="s">
        <v>1468</v>
      </c>
      <c r="B85" s="372"/>
      <c r="C85" s="153" t="s">
        <v>1466</v>
      </c>
      <c r="D85" s="182">
        <v>113</v>
      </c>
      <c r="E85" s="178">
        <v>11</v>
      </c>
      <c r="F85" s="179">
        <v>1</v>
      </c>
      <c r="G85" s="208">
        <v>2300</v>
      </c>
      <c r="H85" s="211">
        <f t="shared" si="2"/>
        <v>27600</v>
      </c>
      <c r="I85" s="208"/>
      <c r="J85" s="208">
        <v>576</v>
      </c>
      <c r="K85" s="208">
        <v>3833</v>
      </c>
      <c r="L85" s="208"/>
      <c r="M85" s="208"/>
      <c r="N85" s="208"/>
      <c r="O85" s="213">
        <f t="shared" si="3"/>
        <v>32009</v>
      </c>
    </row>
    <row r="86" spans="1:15">
      <c r="A86" s="372" t="s">
        <v>1469</v>
      </c>
      <c r="B86" s="372"/>
      <c r="C86" s="153" t="s">
        <v>1466</v>
      </c>
      <c r="D86" s="182">
        <v>113</v>
      </c>
      <c r="E86" s="178">
        <v>11</v>
      </c>
      <c r="F86" s="179">
        <v>1</v>
      </c>
      <c r="G86" s="209">
        <v>4372</v>
      </c>
      <c r="H86" s="211">
        <f t="shared" si="2"/>
        <v>52464</v>
      </c>
      <c r="I86" s="209"/>
      <c r="J86" s="209">
        <v>1094</v>
      </c>
      <c r="K86" s="209">
        <v>7287</v>
      </c>
      <c r="L86" s="209"/>
      <c r="M86" s="209"/>
      <c r="N86" s="209"/>
      <c r="O86" s="213">
        <f t="shared" si="3"/>
        <v>60845</v>
      </c>
    </row>
    <row r="87" spans="1:15">
      <c r="A87" s="372" t="s">
        <v>1420</v>
      </c>
      <c r="B87" s="372"/>
      <c r="C87" s="153" t="s">
        <v>1466</v>
      </c>
      <c r="D87" s="182">
        <v>113</v>
      </c>
      <c r="E87" s="178">
        <v>11</v>
      </c>
      <c r="F87" s="179">
        <v>1</v>
      </c>
      <c r="G87" s="209">
        <v>4740</v>
      </c>
      <c r="H87" s="211">
        <f t="shared" si="2"/>
        <v>56880</v>
      </c>
      <c r="I87" s="209"/>
      <c r="J87" s="209">
        <v>1186</v>
      </c>
      <c r="K87" s="209">
        <v>7900</v>
      </c>
      <c r="L87" s="209"/>
      <c r="M87" s="209"/>
      <c r="N87" s="209"/>
      <c r="O87" s="213">
        <f t="shared" si="3"/>
        <v>65966</v>
      </c>
    </row>
    <row r="88" spans="1:15">
      <c r="A88" s="372" t="s">
        <v>1470</v>
      </c>
      <c r="B88" s="372"/>
      <c r="C88" s="153" t="s">
        <v>1466</v>
      </c>
      <c r="D88" s="182">
        <v>113</v>
      </c>
      <c r="E88" s="178">
        <v>11</v>
      </c>
      <c r="F88" s="179">
        <v>2</v>
      </c>
      <c r="G88" s="209">
        <v>4740</v>
      </c>
      <c r="H88" s="211">
        <f t="shared" si="2"/>
        <v>113760</v>
      </c>
      <c r="I88" s="209"/>
      <c r="J88" s="209">
        <v>2372</v>
      </c>
      <c r="K88" s="209">
        <v>15800</v>
      </c>
      <c r="L88" s="209"/>
      <c r="M88" s="209"/>
      <c r="N88" s="209"/>
      <c r="O88" s="213">
        <f t="shared" si="3"/>
        <v>131932</v>
      </c>
    </row>
    <row r="89" spans="1:15">
      <c r="A89" s="372" t="s">
        <v>1457</v>
      </c>
      <c r="B89" s="372"/>
      <c r="C89" s="153" t="s">
        <v>1466</v>
      </c>
      <c r="D89" s="182">
        <v>113</v>
      </c>
      <c r="E89" s="178">
        <v>11</v>
      </c>
      <c r="F89" s="179">
        <v>2</v>
      </c>
      <c r="G89" s="209">
        <v>1830</v>
      </c>
      <c r="H89" s="211">
        <f t="shared" si="2"/>
        <v>43920</v>
      </c>
      <c r="I89" s="209"/>
      <c r="J89" s="209">
        <v>916</v>
      </c>
      <c r="K89" s="209">
        <v>3050</v>
      </c>
      <c r="L89" s="209"/>
      <c r="M89" s="209"/>
      <c r="N89" s="209"/>
      <c r="O89" s="213">
        <f t="shared" si="3"/>
        <v>47886</v>
      </c>
    </row>
    <row r="90" spans="1:15">
      <c r="A90" s="372" t="s">
        <v>1457</v>
      </c>
      <c r="B90" s="372"/>
      <c r="C90" s="153" t="s">
        <v>1466</v>
      </c>
      <c r="D90" s="182">
        <v>113</v>
      </c>
      <c r="E90" s="178">
        <v>11</v>
      </c>
      <c r="F90" s="179">
        <v>1</v>
      </c>
      <c r="G90" s="209">
        <v>4118</v>
      </c>
      <c r="H90" s="211">
        <f t="shared" si="2"/>
        <v>49416</v>
      </c>
      <c r="I90" s="209"/>
      <c r="J90" s="209">
        <v>1030</v>
      </c>
      <c r="K90" s="209">
        <v>6863</v>
      </c>
      <c r="L90" s="209"/>
      <c r="M90" s="209"/>
      <c r="N90" s="209"/>
      <c r="O90" s="213">
        <f t="shared" si="3"/>
        <v>57309</v>
      </c>
    </row>
    <row r="91" spans="1:15">
      <c r="A91" s="372" t="s">
        <v>1471</v>
      </c>
      <c r="B91" s="372"/>
      <c r="C91" s="153" t="s">
        <v>1466</v>
      </c>
      <c r="D91" s="182">
        <v>113</v>
      </c>
      <c r="E91" s="178">
        <v>11</v>
      </c>
      <c r="F91" s="179">
        <v>1</v>
      </c>
      <c r="G91" s="208">
        <v>4118</v>
      </c>
      <c r="H91" s="211">
        <f t="shared" si="2"/>
        <v>49416</v>
      </c>
      <c r="I91" s="208"/>
      <c r="J91" s="208">
        <v>1030</v>
      </c>
      <c r="K91" s="208">
        <v>6863</v>
      </c>
      <c r="L91" s="208"/>
      <c r="M91" s="208"/>
      <c r="N91" s="208"/>
      <c r="O91" s="213">
        <f t="shared" si="3"/>
        <v>57309</v>
      </c>
    </row>
    <row r="92" spans="1:15">
      <c r="A92" s="372" t="s">
        <v>1467</v>
      </c>
      <c r="B92" s="372"/>
      <c r="C92" s="153" t="s">
        <v>1466</v>
      </c>
      <c r="D92" s="182">
        <v>113</v>
      </c>
      <c r="E92" s="178">
        <v>11</v>
      </c>
      <c r="F92" s="179">
        <v>1</v>
      </c>
      <c r="G92" s="209">
        <v>3226</v>
      </c>
      <c r="H92" s="211">
        <f t="shared" si="2"/>
        <v>38712</v>
      </c>
      <c r="I92" s="209"/>
      <c r="J92" s="209">
        <v>806</v>
      </c>
      <c r="K92" s="209">
        <v>5377</v>
      </c>
      <c r="L92" s="209"/>
      <c r="M92" s="209"/>
      <c r="N92" s="209"/>
      <c r="O92" s="213">
        <f t="shared" si="3"/>
        <v>44895</v>
      </c>
    </row>
    <row r="93" spans="1:15">
      <c r="A93" s="372" t="s">
        <v>1467</v>
      </c>
      <c r="B93" s="372"/>
      <c r="C93" s="153" t="s">
        <v>1466</v>
      </c>
      <c r="D93" s="182">
        <v>113</v>
      </c>
      <c r="E93" s="178">
        <v>11</v>
      </c>
      <c r="F93" s="179">
        <v>1</v>
      </c>
      <c r="G93" s="209">
        <v>3452</v>
      </c>
      <c r="H93" s="211">
        <f t="shared" si="2"/>
        <v>41424</v>
      </c>
      <c r="I93" s="209"/>
      <c r="J93" s="209">
        <v>864</v>
      </c>
      <c r="K93" s="209">
        <v>5753</v>
      </c>
      <c r="L93" s="209"/>
      <c r="M93" s="209"/>
      <c r="N93" s="209"/>
      <c r="O93" s="213">
        <f t="shared" si="3"/>
        <v>48041</v>
      </c>
    </row>
    <row r="94" spans="1:15">
      <c r="A94" s="372" t="s">
        <v>1472</v>
      </c>
      <c r="B94" s="372"/>
      <c r="C94" s="153" t="s">
        <v>1466</v>
      </c>
      <c r="D94" s="182">
        <v>113</v>
      </c>
      <c r="E94" s="178">
        <v>11</v>
      </c>
      <c r="F94" s="179">
        <v>1</v>
      </c>
      <c r="G94" s="209">
        <v>2548</v>
      </c>
      <c r="H94" s="211">
        <f t="shared" si="2"/>
        <v>30576</v>
      </c>
      <c r="I94" s="209"/>
      <c r="J94" s="209">
        <v>638</v>
      </c>
      <c r="K94" s="209">
        <v>4247</v>
      </c>
      <c r="L94" s="209"/>
      <c r="M94" s="209"/>
      <c r="N94" s="209"/>
      <c r="O94" s="213">
        <f t="shared" si="3"/>
        <v>35461</v>
      </c>
    </row>
    <row r="95" spans="1:15">
      <c r="A95" s="372" t="s">
        <v>1470</v>
      </c>
      <c r="B95" s="372"/>
      <c r="C95" s="153" t="s">
        <v>1466</v>
      </c>
      <c r="D95" s="182">
        <v>113</v>
      </c>
      <c r="E95" s="178">
        <v>11</v>
      </c>
      <c r="F95" s="179">
        <v>1</v>
      </c>
      <c r="G95" s="208">
        <v>6368</v>
      </c>
      <c r="H95" s="211">
        <f t="shared" si="2"/>
        <v>76416</v>
      </c>
      <c r="I95" s="208"/>
      <c r="J95" s="208">
        <v>1592</v>
      </c>
      <c r="K95" s="208">
        <v>10613</v>
      </c>
      <c r="L95" s="208"/>
      <c r="M95" s="208"/>
      <c r="N95" s="208"/>
      <c r="O95" s="213">
        <f t="shared" si="3"/>
        <v>88621</v>
      </c>
    </row>
    <row r="96" spans="1:15">
      <c r="A96" s="372" t="s">
        <v>1473</v>
      </c>
      <c r="B96" s="372"/>
      <c r="C96" s="153" t="s">
        <v>1474</v>
      </c>
      <c r="D96" s="182">
        <v>113</v>
      </c>
      <c r="E96" s="178">
        <v>11</v>
      </c>
      <c r="F96" s="179">
        <v>1</v>
      </c>
      <c r="G96" s="209">
        <v>34440</v>
      </c>
      <c r="H96" s="211">
        <f t="shared" si="2"/>
        <v>413280</v>
      </c>
      <c r="I96" s="209"/>
      <c r="J96" s="209">
        <v>8610</v>
      </c>
      <c r="K96" s="209">
        <v>57400</v>
      </c>
      <c r="L96" s="209"/>
      <c r="M96" s="209"/>
      <c r="N96" s="209"/>
      <c r="O96" s="213">
        <f t="shared" si="3"/>
        <v>479290</v>
      </c>
    </row>
    <row r="97" spans="1:15">
      <c r="A97" s="372" t="s">
        <v>1475</v>
      </c>
      <c r="B97" s="372"/>
      <c r="C97" s="153" t="s">
        <v>1474</v>
      </c>
      <c r="D97" s="182">
        <v>113</v>
      </c>
      <c r="E97" s="178">
        <v>11</v>
      </c>
      <c r="F97" s="179">
        <v>1</v>
      </c>
      <c r="G97" s="209">
        <v>17170</v>
      </c>
      <c r="H97" s="211">
        <f t="shared" si="2"/>
        <v>206040</v>
      </c>
      <c r="I97" s="209"/>
      <c r="J97" s="209">
        <v>4292</v>
      </c>
      <c r="K97" s="209">
        <v>28617</v>
      </c>
      <c r="L97" s="209">
        <v>87360</v>
      </c>
      <c r="M97" s="209"/>
      <c r="N97" s="209"/>
      <c r="O97" s="213">
        <f t="shared" si="3"/>
        <v>326309</v>
      </c>
    </row>
    <row r="98" spans="1:15">
      <c r="A98" s="372" t="s">
        <v>1476</v>
      </c>
      <c r="B98" s="372"/>
      <c r="C98" s="153" t="s">
        <v>1474</v>
      </c>
      <c r="D98" s="182">
        <v>113</v>
      </c>
      <c r="E98" s="178">
        <v>11</v>
      </c>
      <c r="F98" s="179">
        <v>1</v>
      </c>
      <c r="G98" s="209">
        <v>13190</v>
      </c>
      <c r="H98" s="211">
        <f t="shared" si="2"/>
        <v>158280</v>
      </c>
      <c r="I98" s="209"/>
      <c r="J98" s="209">
        <v>3298</v>
      </c>
      <c r="K98" s="209">
        <v>21893</v>
      </c>
      <c r="L98" s="209"/>
      <c r="M98" s="209"/>
      <c r="N98" s="209"/>
      <c r="O98" s="213">
        <f t="shared" si="3"/>
        <v>183471</v>
      </c>
    </row>
    <row r="99" spans="1:15">
      <c r="A99" s="372" t="s">
        <v>1409</v>
      </c>
      <c r="B99" s="372"/>
      <c r="C99" s="153" t="s">
        <v>1474</v>
      </c>
      <c r="D99" s="182">
        <v>113</v>
      </c>
      <c r="E99" s="178">
        <v>11</v>
      </c>
      <c r="F99" s="179">
        <v>3</v>
      </c>
      <c r="G99" s="209">
        <v>10200</v>
      </c>
      <c r="H99" s="211">
        <f t="shared" si="2"/>
        <v>367200</v>
      </c>
      <c r="I99" s="209"/>
      <c r="J99" s="209">
        <v>7650</v>
      </c>
      <c r="K99" s="209">
        <v>51000</v>
      </c>
      <c r="L99" s="209">
        <v>10000</v>
      </c>
      <c r="M99" s="209"/>
      <c r="N99" s="209"/>
      <c r="O99" s="213">
        <f t="shared" si="3"/>
        <v>435850</v>
      </c>
    </row>
    <row r="100" spans="1:15">
      <c r="A100" s="372" t="s">
        <v>1409</v>
      </c>
      <c r="B100" s="372"/>
      <c r="C100" s="153" t="s">
        <v>1474</v>
      </c>
      <c r="D100" s="182">
        <v>113</v>
      </c>
      <c r="E100" s="178">
        <v>11</v>
      </c>
      <c r="F100" s="179">
        <v>1</v>
      </c>
      <c r="G100" s="209">
        <v>9036</v>
      </c>
      <c r="H100" s="211">
        <f t="shared" si="2"/>
        <v>108432</v>
      </c>
      <c r="I100" s="209"/>
      <c r="J100" s="209">
        <v>2260</v>
      </c>
      <c r="K100" s="209">
        <v>15060</v>
      </c>
      <c r="L100" s="209">
        <v>2000</v>
      </c>
      <c r="M100" s="209"/>
      <c r="N100" s="209"/>
      <c r="O100" s="213">
        <f t="shared" si="3"/>
        <v>127752</v>
      </c>
    </row>
    <row r="101" spans="1:15">
      <c r="A101" s="372" t="s">
        <v>1477</v>
      </c>
      <c r="B101" s="372"/>
      <c r="C101" s="153" t="s">
        <v>1474</v>
      </c>
      <c r="D101" s="182">
        <v>113</v>
      </c>
      <c r="E101" s="178">
        <v>11</v>
      </c>
      <c r="F101" s="179">
        <v>2</v>
      </c>
      <c r="G101" s="209">
        <v>7432</v>
      </c>
      <c r="H101" s="211">
        <f t="shared" si="2"/>
        <v>178368</v>
      </c>
      <c r="I101" s="209"/>
      <c r="J101" s="209">
        <v>3716</v>
      </c>
      <c r="K101" s="209">
        <v>24774</v>
      </c>
      <c r="L101" s="209">
        <v>10000</v>
      </c>
      <c r="M101" s="209"/>
      <c r="N101" s="209"/>
      <c r="O101" s="213">
        <f t="shared" si="3"/>
        <v>216858</v>
      </c>
    </row>
    <row r="102" spans="1:15">
      <c r="A102" s="372" t="s">
        <v>1478</v>
      </c>
      <c r="B102" s="372"/>
      <c r="C102" s="153" t="s">
        <v>1474</v>
      </c>
      <c r="D102" s="182">
        <v>113</v>
      </c>
      <c r="E102" s="178">
        <v>11</v>
      </c>
      <c r="F102" s="179">
        <v>1</v>
      </c>
      <c r="G102" s="209">
        <v>14196</v>
      </c>
      <c r="H102" s="211">
        <f t="shared" si="2"/>
        <v>170352</v>
      </c>
      <c r="I102" s="209"/>
      <c r="J102" s="209">
        <v>3550</v>
      </c>
      <c r="K102" s="209">
        <v>23660</v>
      </c>
      <c r="L102" s="209">
        <v>33120</v>
      </c>
      <c r="M102" s="209"/>
      <c r="N102" s="209"/>
      <c r="O102" s="213">
        <f t="shared" si="3"/>
        <v>230682</v>
      </c>
    </row>
    <row r="103" spans="1:15">
      <c r="A103" s="372" t="s">
        <v>1412</v>
      </c>
      <c r="B103" s="372"/>
      <c r="C103" s="153" t="s">
        <v>1474</v>
      </c>
      <c r="D103" s="182">
        <v>113</v>
      </c>
      <c r="E103" s="178">
        <v>11</v>
      </c>
      <c r="F103" s="179">
        <v>1</v>
      </c>
      <c r="G103" s="209">
        <v>6950</v>
      </c>
      <c r="H103" s="211">
        <f t="shared" si="2"/>
        <v>83400</v>
      </c>
      <c r="I103" s="209"/>
      <c r="J103" s="209">
        <v>1738</v>
      </c>
      <c r="K103" s="209">
        <v>11583</v>
      </c>
      <c r="L103" s="209"/>
      <c r="M103" s="209"/>
      <c r="N103" s="209"/>
      <c r="O103" s="213">
        <f t="shared" si="3"/>
        <v>96721</v>
      </c>
    </row>
    <row r="104" spans="1:15">
      <c r="A104" s="372" t="s">
        <v>1479</v>
      </c>
      <c r="B104" s="372"/>
      <c r="C104" s="153" t="s">
        <v>1474</v>
      </c>
      <c r="D104" s="182">
        <v>113</v>
      </c>
      <c r="E104" s="178">
        <v>11</v>
      </c>
      <c r="F104" s="179">
        <v>1</v>
      </c>
      <c r="G104" s="209">
        <v>14196</v>
      </c>
      <c r="H104" s="211">
        <f t="shared" si="2"/>
        <v>170352</v>
      </c>
      <c r="I104" s="209"/>
      <c r="J104" s="209">
        <v>3550</v>
      </c>
      <c r="K104" s="209">
        <v>23660</v>
      </c>
      <c r="L104" s="209">
        <v>33120</v>
      </c>
      <c r="M104" s="209"/>
      <c r="N104" s="209"/>
      <c r="O104" s="213">
        <f t="shared" si="3"/>
        <v>230682</v>
      </c>
    </row>
    <row r="105" spans="1:15">
      <c r="A105" s="372" t="s">
        <v>1480</v>
      </c>
      <c r="B105" s="372"/>
      <c r="C105" s="153" t="s">
        <v>1474</v>
      </c>
      <c r="D105" s="182">
        <v>113</v>
      </c>
      <c r="E105" s="178">
        <v>11</v>
      </c>
      <c r="F105" s="179">
        <v>1</v>
      </c>
      <c r="G105" s="208">
        <v>11832</v>
      </c>
      <c r="H105" s="211">
        <f t="shared" si="2"/>
        <v>141984</v>
      </c>
      <c r="I105" s="208"/>
      <c r="J105" s="208">
        <v>2958</v>
      </c>
      <c r="K105" s="208">
        <v>19720</v>
      </c>
      <c r="L105" s="208">
        <v>27648</v>
      </c>
      <c r="M105" s="208"/>
      <c r="N105" s="208"/>
      <c r="O105" s="213">
        <f t="shared" si="3"/>
        <v>192310</v>
      </c>
    </row>
    <row r="106" spans="1:15">
      <c r="A106" s="372" t="s">
        <v>1481</v>
      </c>
      <c r="B106" s="372"/>
      <c r="C106" s="153" t="s">
        <v>1474</v>
      </c>
      <c r="D106" s="182">
        <v>113</v>
      </c>
      <c r="E106" s="178">
        <v>11</v>
      </c>
      <c r="F106" s="179">
        <v>1</v>
      </c>
      <c r="G106" s="208">
        <v>7432</v>
      </c>
      <c r="H106" s="211">
        <f t="shared" si="2"/>
        <v>89184</v>
      </c>
      <c r="I106" s="208"/>
      <c r="J106" s="208">
        <v>1858</v>
      </c>
      <c r="K106" s="208">
        <v>12387</v>
      </c>
      <c r="L106" s="208">
        <v>17280</v>
      </c>
      <c r="M106" s="208"/>
      <c r="N106" s="208"/>
      <c r="O106" s="213">
        <f t="shared" si="3"/>
        <v>120709</v>
      </c>
    </row>
    <row r="107" spans="1:15">
      <c r="A107" s="372" t="s">
        <v>1482</v>
      </c>
      <c r="B107" s="372"/>
      <c r="C107" s="153" t="s">
        <v>1474</v>
      </c>
      <c r="D107" s="182">
        <v>113</v>
      </c>
      <c r="E107" s="178">
        <v>11</v>
      </c>
      <c r="F107" s="179">
        <v>1</v>
      </c>
      <c r="G107" s="209">
        <v>6340</v>
      </c>
      <c r="H107" s="211">
        <f t="shared" si="2"/>
        <v>76080</v>
      </c>
      <c r="I107" s="209"/>
      <c r="J107" s="209">
        <v>1586</v>
      </c>
      <c r="K107" s="209">
        <v>10567</v>
      </c>
      <c r="L107" s="209">
        <v>15840</v>
      </c>
      <c r="M107" s="209"/>
      <c r="N107" s="209"/>
      <c r="O107" s="213">
        <f t="shared" si="3"/>
        <v>104073</v>
      </c>
    </row>
    <row r="108" spans="1:15">
      <c r="A108" s="372" t="s">
        <v>1409</v>
      </c>
      <c r="B108" s="372"/>
      <c r="C108" s="153" t="s">
        <v>1474</v>
      </c>
      <c r="D108" s="182">
        <v>113</v>
      </c>
      <c r="E108" s="178">
        <v>11</v>
      </c>
      <c r="F108" s="179">
        <v>1</v>
      </c>
      <c r="G108" s="209">
        <v>9042</v>
      </c>
      <c r="H108" s="211">
        <f t="shared" si="2"/>
        <v>108504</v>
      </c>
      <c r="I108" s="209"/>
      <c r="J108" s="209">
        <v>2260</v>
      </c>
      <c r="K108" s="209">
        <v>15070</v>
      </c>
      <c r="L108" s="209"/>
      <c r="M108" s="209"/>
      <c r="N108" s="209"/>
      <c r="O108" s="213">
        <f t="shared" si="3"/>
        <v>125834</v>
      </c>
    </row>
    <row r="109" spans="1:15">
      <c r="A109" s="372" t="s">
        <v>1483</v>
      </c>
      <c r="B109" s="372"/>
      <c r="C109" s="153" t="s">
        <v>1474</v>
      </c>
      <c r="D109" s="182">
        <v>113</v>
      </c>
      <c r="E109" s="178">
        <v>11</v>
      </c>
      <c r="F109" s="179">
        <v>1</v>
      </c>
      <c r="G109" s="209">
        <v>19410</v>
      </c>
      <c r="H109" s="211">
        <f t="shared" si="2"/>
        <v>232920</v>
      </c>
      <c r="I109" s="209"/>
      <c r="J109" s="209">
        <v>4852</v>
      </c>
      <c r="K109" s="209">
        <v>32350</v>
      </c>
      <c r="L109" s="209"/>
      <c r="M109" s="209"/>
      <c r="N109" s="209"/>
      <c r="O109" s="213">
        <f t="shared" si="3"/>
        <v>270122</v>
      </c>
    </row>
    <row r="110" spans="1:15">
      <c r="A110" s="372" t="s">
        <v>1484</v>
      </c>
      <c r="B110" s="372"/>
      <c r="C110" s="153" t="s">
        <v>1466</v>
      </c>
      <c r="D110" s="182">
        <v>113</v>
      </c>
      <c r="E110" s="178">
        <v>11</v>
      </c>
      <c r="F110" s="179">
        <v>33</v>
      </c>
      <c r="G110" s="209">
        <v>876</v>
      </c>
      <c r="H110" s="211">
        <f t="shared" si="2"/>
        <v>346896</v>
      </c>
      <c r="I110" s="209"/>
      <c r="J110" s="209">
        <v>7260</v>
      </c>
      <c r="K110" s="209">
        <v>48180</v>
      </c>
      <c r="L110" s="209"/>
      <c r="M110" s="209"/>
      <c r="N110" s="209"/>
      <c r="O110" s="213">
        <f t="shared" si="3"/>
        <v>402336</v>
      </c>
    </row>
    <row r="111" spans="1:15">
      <c r="A111" s="372" t="s">
        <v>1467</v>
      </c>
      <c r="B111" s="372"/>
      <c r="C111" s="153" t="s">
        <v>1466</v>
      </c>
      <c r="D111" s="182">
        <v>113</v>
      </c>
      <c r="E111" s="178">
        <v>11</v>
      </c>
      <c r="F111" s="179">
        <v>1</v>
      </c>
      <c r="G111" s="209">
        <v>1040</v>
      </c>
      <c r="H111" s="211">
        <f t="shared" si="2"/>
        <v>12480</v>
      </c>
      <c r="I111" s="209"/>
      <c r="J111" s="209">
        <v>260</v>
      </c>
      <c r="K111" s="209">
        <v>1733</v>
      </c>
      <c r="L111" s="209"/>
      <c r="M111" s="209"/>
      <c r="N111" s="209"/>
      <c r="O111" s="213">
        <f t="shared" si="3"/>
        <v>14473</v>
      </c>
    </row>
    <row r="112" spans="1:15">
      <c r="A112" s="372" t="s">
        <v>1484</v>
      </c>
      <c r="B112" s="372"/>
      <c r="C112" s="153" t="s">
        <v>1466</v>
      </c>
      <c r="D112" s="182">
        <v>113</v>
      </c>
      <c r="E112" s="178">
        <v>11</v>
      </c>
      <c r="F112" s="179">
        <v>1</v>
      </c>
      <c r="G112" s="209">
        <v>512</v>
      </c>
      <c r="H112" s="211">
        <f t="shared" si="2"/>
        <v>6144</v>
      </c>
      <c r="I112" s="209"/>
      <c r="J112" s="209">
        <v>128</v>
      </c>
      <c r="K112" s="209">
        <v>853</v>
      </c>
      <c r="L112" s="209"/>
      <c r="M112" s="209"/>
      <c r="N112" s="209"/>
      <c r="O112" s="213">
        <f t="shared" si="3"/>
        <v>7125</v>
      </c>
    </row>
    <row r="113" spans="1:15">
      <c r="A113" s="372" t="s">
        <v>1485</v>
      </c>
      <c r="B113" s="372"/>
      <c r="C113" s="153" t="s">
        <v>1486</v>
      </c>
      <c r="D113" s="182">
        <v>113</v>
      </c>
      <c r="E113" s="178">
        <v>11</v>
      </c>
      <c r="F113" s="179">
        <v>1</v>
      </c>
      <c r="G113" s="209">
        <v>13954</v>
      </c>
      <c r="H113" s="211">
        <f t="shared" si="2"/>
        <v>167448</v>
      </c>
      <c r="I113" s="209"/>
      <c r="J113" s="209">
        <v>3488</v>
      </c>
      <c r="K113" s="209">
        <v>23257</v>
      </c>
      <c r="L113" s="209"/>
      <c r="M113" s="209"/>
      <c r="N113" s="209"/>
      <c r="O113" s="213">
        <f t="shared" si="3"/>
        <v>194193</v>
      </c>
    </row>
    <row r="114" spans="1:15">
      <c r="A114" s="372" t="s">
        <v>1420</v>
      </c>
      <c r="B114" s="372"/>
      <c r="C114" s="153" t="s">
        <v>1486</v>
      </c>
      <c r="D114" s="182">
        <v>113</v>
      </c>
      <c r="E114" s="178">
        <v>11</v>
      </c>
      <c r="F114" s="179">
        <v>1</v>
      </c>
      <c r="G114" s="209">
        <v>12168</v>
      </c>
      <c r="H114" s="211">
        <f t="shared" si="2"/>
        <v>146016</v>
      </c>
      <c r="I114" s="209"/>
      <c r="J114" s="209">
        <v>3042</v>
      </c>
      <c r="K114" s="209">
        <v>20280</v>
      </c>
      <c r="L114" s="209"/>
      <c r="M114" s="209"/>
      <c r="N114" s="209"/>
      <c r="O114" s="213">
        <f t="shared" si="3"/>
        <v>169338</v>
      </c>
    </row>
    <row r="115" spans="1:15">
      <c r="A115" s="372" t="s">
        <v>1420</v>
      </c>
      <c r="B115" s="372"/>
      <c r="C115" s="153" t="s">
        <v>1486</v>
      </c>
      <c r="D115" s="182">
        <v>113</v>
      </c>
      <c r="E115" s="178">
        <v>11</v>
      </c>
      <c r="F115" s="179">
        <v>1</v>
      </c>
      <c r="G115" s="209">
        <v>13190</v>
      </c>
      <c r="H115" s="211">
        <f t="shared" si="2"/>
        <v>158280</v>
      </c>
      <c r="I115" s="209"/>
      <c r="J115" s="209">
        <v>3298</v>
      </c>
      <c r="K115" s="209">
        <v>21983</v>
      </c>
      <c r="L115" s="209"/>
      <c r="M115" s="209"/>
      <c r="N115" s="209"/>
      <c r="O115" s="213">
        <f t="shared" si="3"/>
        <v>183561</v>
      </c>
    </row>
    <row r="116" spans="1:15">
      <c r="A116" s="372" t="s">
        <v>1414</v>
      </c>
      <c r="B116" s="372"/>
      <c r="C116" s="153" t="s">
        <v>1487</v>
      </c>
      <c r="D116" s="182">
        <v>113</v>
      </c>
      <c r="E116" s="178">
        <v>11</v>
      </c>
      <c r="F116" s="179">
        <v>1</v>
      </c>
      <c r="G116" s="208">
        <v>32988</v>
      </c>
      <c r="H116" s="211">
        <f t="shared" si="2"/>
        <v>395856</v>
      </c>
      <c r="I116" s="208"/>
      <c r="J116" s="208">
        <v>8426</v>
      </c>
      <c r="K116" s="208">
        <v>54980</v>
      </c>
      <c r="L116" s="208"/>
      <c r="M116" s="208"/>
      <c r="N116" s="208"/>
      <c r="O116" s="213">
        <f t="shared" si="3"/>
        <v>459262</v>
      </c>
    </row>
    <row r="117" spans="1:15">
      <c r="A117" s="372" t="s">
        <v>1488</v>
      </c>
      <c r="B117" s="372"/>
      <c r="C117" s="153" t="s">
        <v>1487</v>
      </c>
      <c r="D117" s="182">
        <v>113</v>
      </c>
      <c r="E117" s="178">
        <v>11</v>
      </c>
      <c r="F117" s="179">
        <v>1</v>
      </c>
      <c r="G117" s="209">
        <v>22038</v>
      </c>
      <c r="H117" s="211">
        <f t="shared" si="2"/>
        <v>264456</v>
      </c>
      <c r="I117" s="209"/>
      <c r="J117" s="209">
        <v>5510</v>
      </c>
      <c r="K117" s="209">
        <v>36730</v>
      </c>
      <c r="L117" s="209"/>
      <c r="M117" s="209"/>
      <c r="N117" s="209"/>
      <c r="O117" s="213">
        <f t="shared" si="3"/>
        <v>306696</v>
      </c>
    </row>
    <row r="118" spans="1:15">
      <c r="A118" s="372" t="s">
        <v>1489</v>
      </c>
      <c r="B118" s="372"/>
      <c r="C118" s="153" t="s">
        <v>1487</v>
      </c>
      <c r="D118" s="182">
        <v>113</v>
      </c>
      <c r="E118" s="178">
        <v>11</v>
      </c>
      <c r="F118" s="179">
        <v>1</v>
      </c>
      <c r="G118" s="209">
        <v>18952</v>
      </c>
      <c r="H118" s="211">
        <f t="shared" si="2"/>
        <v>227424</v>
      </c>
      <c r="I118" s="209"/>
      <c r="J118" s="209">
        <v>4738</v>
      </c>
      <c r="K118" s="209">
        <v>31587</v>
      </c>
      <c r="L118" s="209"/>
      <c r="M118" s="209"/>
      <c r="N118" s="209"/>
      <c r="O118" s="213">
        <f t="shared" si="3"/>
        <v>263749</v>
      </c>
    </row>
    <row r="119" spans="1:15">
      <c r="A119" s="372" t="s">
        <v>1490</v>
      </c>
      <c r="B119" s="372"/>
      <c r="C119" s="153" t="s">
        <v>1487</v>
      </c>
      <c r="D119" s="182">
        <v>113</v>
      </c>
      <c r="E119" s="178">
        <v>11</v>
      </c>
      <c r="F119" s="179">
        <v>1</v>
      </c>
      <c r="G119" s="209">
        <v>17016</v>
      </c>
      <c r="H119" s="211">
        <f t="shared" si="2"/>
        <v>204192</v>
      </c>
      <c r="I119" s="209"/>
      <c r="J119" s="209">
        <v>4254</v>
      </c>
      <c r="K119" s="209">
        <v>28360</v>
      </c>
      <c r="L119" s="209"/>
      <c r="M119" s="209"/>
      <c r="N119" s="209"/>
      <c r="O119" s="213">
        <f t="shared" si="3"/>
        <v>236806</v>
      </c>
    </row>
    <row r="120" spans="1:15">
      <c r="A120" s="372" t="s">
        <v>1423</v>
      </c>
      <c r="B120" s="372"/>
      <c r="C120" s="153" t="s">
        <v>1487</v>
      </c>
      <c r="D120" s="182">
        <v>113</v>
      </c>
      <c r="E120" s="178">
        <v>11</v>
      </c>
      <c r="F120" s="179">
        <v>1</v>
      </c>
      <c r="G120" s="209">
        <v>16560</v>
      </c>
      <c r="H120" s="211">
        <f t="shared" si="2"/>
        <v>198720</v>
      </c>
      <c r="I120" s="209"/>
      <c r="J120" s="209">
        <v>4140</v>
      </c>
      <c r="K120" s="209">
        <v>27600</v>
      </c>
      <c r="L120" s="209"/>
      <c r="M120" s="209"/>
      <c r="N120" s="209"/>
      <c r="O120" s="213">
        <f t="shared" si="3"/>
        <v>230460</v>
      </c>
    </row>
    <row r="121" spans="1:15">
      <c r="A121" s="372" t="s">
        <v>1412</v>
      </c>
      <c r="B121" s="372"/>
      <c r="C121" s="153" t="s">
        <v>1487</v>
      </c>
      <c r="D121" s="182">
        <v>113</v>
      </c>
      <c r="E121" s="178">
        <v>11</v>
      </c>
      <c r="F121" s="179">
        <v>1</v>
      </c>
      <c r="G121" s="209">
        <v>9300</v>
      </c>
      <c r="H121" s="211">
        <f t="shared" si="2"/>
        <v>111600</v>
      </c>
      <c r="I121" s="209"/>
      <c r="J121" s="209">
        <v>2326</v>
      </c>
      <c r="K121" s="209">
        <v>15500</v>
      </c>
      <c r="L121" s="209">
        <v>10000</v>
      </c>
      <c r="M121" s="209"/>
      <c r="N121" s="209"/>
      <c r="O121" s="213">
        <f t="shared" si="3"/>
        <v>139426</v>
      </c>
    </row>
    <row r="122" spans="1:15">
      <c r="A122" s="372" t="s">
        <v>1491</v>
      </c>
      <c r="B122" s="372"/>
      <c r="C122" s="153" t="s">
        <v>1487</v>
      </c>
      <c r="D122" s="182">
        <v>113</v>
      </c>
      <c r="E122" s="178">
        <v>11</v>
      </c>
      <c r="F122" s="179">
        <v>1</v>
      </c>
      <c r="G122" s="209">
        <v>8408</v>
      </c>
      <c r="H122" s="211">
        <f t="shared" si="2"/>
        <v>100896</v>
      </c>
      <c r="I122" s="209"/>
      <c r="J122" s="209">
        <v>2102</v>
      </c>
      <c r="K122" s="209">
        <v>14013</v>
      </c>
      <c r="L122" s="209">
        <v>10000</v>
      </c>
      <c r="M122" s="209"/>
      <c r="N122" s="209"/>
      <c r="O122" s="213">
        <f t="shared" si="3"/>
        <v>127011</v>
      </c>
    </row>
    <row r="123" spans="1:15">
      <c r="A123" s="372" t="s">
        <v>1492</v>
      </c>
      <c r="B123" s="372"/>
      <c r="C123" s="153" t="s">
        <v>1487</v>
      </c>
      <c r="D123" s="182">
        <v>113</v>
      </c>
      <c r="E123" s="178">
        <v>11</v>
      </c>
      <c r="F123" s="179">
        <v>1</v>
      </c>
      <c r="G123" s="209">
        <v>7662</v>
      </c>
      <c r="H123" s="211">
        <f t="shared" si="2"/>
        <v>91944</v>
      </c>
      <c r="I123" s="209"/>
      <c r="J123" s="209">
        <v>1916</v>
      </c>
      <c r="K123" s="209">
        <v>12770</v>
      </c>
      <c r="L123" s="209">
        <v>10000</v>
      </c>
      <c r="M123" s="209"/>
      <c r="N123" s="209"/>
      <c r="O123" s="213">
        <f t="shared" si="3"/>
        <v>116630</v>
      </c>
    </row>
    <row r="124" spans="1:15">
      <c r="A124" s="372" t="s">
        <v>1420</v>
      </c>
      <c r="B124" s="372"/>
      <c r="C124" s="153" t="s">
        <v>1487</v>
      </c>
      <c r="D124" s="182">
        <v>113</v>
      </c>
      <c r="E124" s="178">
        <v>11</v>
      </c>
      <c r="F124" s="179">
        <v>1</v>
      </c>
      <c r="G124" s="209">
        <v>7076</v>
      </c>
      <c r="H124" s="211">
        <f t="shared" si="2"/>
        <v>84912</v>
      </c>
      <c r="I124" s="209"/>
      <c r="J124" s="209">
        <v>1770</v>
      </c>
      <c r="K124" s="209">
        <v>11793</v>
      </c>
      <c r="L124" s="209"/>
      <c r="M124" s="209"/>
      <c r="N124" s="209"/>
      <c r="O124" s="213">
        <f t="shared" si="3"/>
        <v>98475</v>
      </c>
    </row>
    <row r="125" spans="1:15">
      <c r="A125" s="372" t="s">
        <v>1493</v>
      </c>
      <c r="B125" s="372"/>
      <c r="C125" s="153" t="s">
        <v>1487</v>
      </c>
      <c r="D125" s="182">
        <v>113</v>
      </c>
      <c r="E125" s="178">
        <v>11</v>
      </c>
      <c r="F125" s="179">
        <v>1</v>
      </c>
      <c r="G125" s="209">
        <v>13260</v>
      </c>
      <c r="H125" s="211">
        <f t="shared" si="2"/>
        <v>159120</v>
      </c>
      <c r="I125" s="209"/>
      <c r="J125" s="209">
        <v>3316</v>
      </c>
      <c r="K125" s="209">
        <v>22100</v>
      </c>
      <c r="L125" s="209"/>
      <c r="M125" s="209"/>
      <c r="N125" s="209"/>
      <c r="O125" s="213">
        <f t="shared" si="3"/>
        <v>184536</v>
      </c>
    </row>
    <row r="126" spans="1:15">
      <c r="A126" s="372" t="s">
        <v>1494</v>
      </c>
      <c r="B126" s="372"/>
      <c r="C126" s="153" t="s">
        <v>1495</v>
      </c>
      <c r="D126" s="182">
        <v>113</v>
      </c>
      <c r="E126" s="178">
        <v>11</v>
      </c>
      <c r="F126" s="179">
        <v>1</v>
      </c>
      <c r="G126" s="208">
        <v>10656</v>
      </c>
      <c r="H126" s="211">
        <f t="shared" si="2"/>
        <v>127872</v>
      </c>
      <c r="I126" s="208"/>
      <c r="J126" s="208">
        <v>2664</v>
      </c>
      <c r="K126" s="208">
        <v>17760</v>
      </c>
      <c r="L126" s="208"/>
      <c r="M126" s="208"/>
      <c r="N126" s="208"/>
      <c r="O126" s="213">
        <f t="shared" si="3"/>
        <v>148296</v>
      </c>
    </row>
    <row r="127" spans="1:15">
      <c r="A127" s="372" t="s">
        <v>1496</v>
      </c>
      <c r="B127" s="372"/>
      <c r="C127" s="153" t="s">
        <v>1495</v>
      </c>
      <c r="D127" s="182">
        <v>113</v>
      </c>
      <c r="E127" s="178">
        <v>11</v>
      </c>
      <c r="F127" s="179">
        <v>2</v>
      </c>
      <c r="G127" s="209">
        <v>9464</v>
      </c>
      <c r="H127" s="211">
        <f t="shared" si="2"/>
        <v>227136</v>
      </c>
      <c r="I127" s="209"/>
      <c r="J127" s="209">
        <v>4732</v>
      </c>
      <c r="K127" s="209">
        <v>31546</v>
      </c>
      <c r="L127" s="209"/>
      <c r="M127" s="209"/>
      <c r="N127" s="209"/>
      <c r="O127" s="213">
        <f t="shared" si="3"/>
        <v>263414</v>
      </c>
    </row>
    <row r="128" spans="1:15">
      <c r="A128" s="372" t="s">
        <v>1497</v>
      </c>
      <c r="B128" s="372"/>
      <c r="C128" s="153" t="s">
        <v>1495</v>
      </c>
      <c r="D128" s="182">
        <v>113</v>
      </c>
      <c r="E128" s="178">
        <v>11</v>
      </c>
      <c r="F128" s="179">
        <v>1</v>
      </c>
      <c r="G128" s="209">
        <v>8972</v>
      </c>
      <c r="H128" s="211">
        <f t="shared" si="2"/>
        <v>107664</v>
      </c>
      <c r="I128" s="209"/>
      <c r="J128" s="209">
        <v>2244</v>
      </c>
      <c r="K128" s="209">
        <v>14953</v>
      </c>
      <c r="L128" s="209"/>
      <c r="M128" s="209"/>
      <c r="N128" s="209"/>
      <c r="O128" s="213">
        <f t="shared" si="3"/>
        <v>124861</v>
      </c>
    </row>
    <row r="129" spans="1:15">
      <c r="A129" s="372" t="s">
        <v>1498</v>
      </c>
      <c r="B129" s="372"/>
      <c r="C129" s="153" t="s">
        <v>1495</v>
      </c>
      <c r="D129" s="182">
        <v>113</v>
      </c>
      <c r="E129" s="178">
        <v>11</v>
      </c>
      <c r="F129" s="179">
        <v>1</v>
      </c>
      <c r="G129" s="209">
        <v>7756</v>
      </c>
      <c r="H129" s="211">
        <f t="shared" si="2"/>
        <v>93072</v>
      </c>
      <c r="I129" s="209"/>
      <c r="J129" s="209">
        <v>1940</v>
      </c>
      <c r="K129" s="209">
        <v>12927</v>
      </c>
      <c r="L129" s="209"/>
      <c r="M129" s="209"/>
      <c r="N129" s="209"/>
      <c r="O129" s="213">
        <f t="shared" si="3"/>
        <v>107939</v>
      </c>
    </row>
    <row r="130" spans="1:15">
      <c r="A130" s="372" t="s">
        <v>1411</v>
      </c>
      <c r="B130" s="372"/>
      <c r="C130" s="153" t="s">
        <v>1495</v>
      </c>
      <c r="D130" s="182">
        <v>113</v>
      </c>
      <c r="E130" s="178">
        <v>11</v>
      </c>
      <c r="F130" s="179">
        <v>1</v>
      </c>
      <c r="G130" s="209">
        <v>7664</v>
      </c>
      <c r="H130" s="211">
        <f t="shared" si="2"/>
        <v>91968</v>
      </c>
      <c r="I130" s="209"/>
      <c r="J130" s="209">
        <v>1916</v>
      </c>
      <c r="K130" s="209">
        <v>12773</v>
      </c>
      <c r="L130" s="209"/>
      <c r="M130" s="209"/>
      <c r="N130" s="209"/>
      <c r="O130" s="213">
        <f t="shared" si="3"/>
        <v>106657</v>
      </c>
    </row>
    <row r="131" spans="1:15">
      <c r="A131" s="372" t="s">
        <v>1411</v>
      </c>
      <c r="B131" s="372"/>
      <c r="C131" s="153" t="s">
        <v>1495</v>
      </c>
      <c r="D131" s="182">
        <v>113</v>
      </c>
      <c r="E131" s="178">
        <v>11</v>
      </c>
      <c r="F131" s="179">
        <v>1</v>
      </c>
      <c r="G131" s="209">
        <v>7646</v>
      </c>
      <c r="H131" s="211">
        <f t="shared" si="2"/>
        <v>91752</v>
      </c>
      <c r="I131" s="209"/>
      <c r="J131" s="209">
        <v>1912</v>
      </c>
      <c r="K131" s="209">
        <v>12743</v>
      </c>
      <c r="L131" s="209"/>
      <c r="M131" s="209"/>
      <c r="N131" s="209"/>
      <c r="O131" s="213">
        <f t="shared" si="3"/>
        <v>106407</v>
      </c>
    </row>
    <row r="132" spans="1:15">
      <c r="A132" s="372" t="s">
        <v>1499</v>
      </c>
      <c r="B132" s="372"/>
      <c r="C132" s="153" t="s">
        <v>1500</v>
      </c>
      <c r="D132" s="182">
        <v>113</v>
      </c>
      <c r="E132" s="178">
        <v>11</v>
      </c>
      <c r="F132" s="179">
        <v>1</v>
      </c>
      <c r="G132" s="209">
        <v>13534</v>
      </c>
      <c r="H132" s="211">
        <f t="shared" ref="H132:H195" si="4">IF(E132="","SE REQUIERE ASIGNAR LA FUENTE DE FINANCIAMIENTO",IF(F132="","ES NECESARIO ESTABLECER EL NÚMERO DE PLAZAS",IF(G132="","SE NECESITA ESTABLECER UN MONTO MENSUAL",F132*G132*12)))</f>
        <v>162408</v>
      </c>
      <c r="I132" s="209"/>
      <c r="J132" s="209">
        <v>3384</v>
      </c>
      <c r="K132" s="209">
        <v>22557</v>
      </c>
      <c r="L132" s="209">
        <v>10000</v>
      </c>
      <c r="M132" s="209"/>
      <c r="N132" s="209"/>
      <c r="O132" s="213">
        <f t="shared" ref="O132:O195" si="5">SUM(H132:N132)</f>
        <v>198349</v>
      </c>
    </row>
    <row r="133" spans="1:15">
      <c r="A133" s="372" t="s">
        <v>1501</v>
      </c>
      <c r="B133" s="372"/>
      <c r="C133" s="153" t="s">
        <v>1500</v>
      </c>
      <c r="D133" s="182">
        <v>113</v>
      </c>
      <c r="E133" s="178">
        <v>11</v>
      </c>
      <c r="F133" s="179">
        <v>3</v>
      </c>
      <c r="G133" s="209">
        <v>9150</v>
      </c>
      <c r="H133" s="211">
        <f t="shared" si="4"/>
        <v>329400</v>
      </c>
      <c r="I133" s="209"/>
      <c r="J133" s="209">
        <v>6864</v>
      </c>
      <c r="K133" s="209">
        <v>45750</v>
      </c>
      <c r="L133" s="209">
        <v>30000</v>
      </c>
      <c r="M133" s="209"/>
      <c r="N133" s="209"/>
      <c r="O133" s="213">
        <f t="shared" si="5"/>
        <v>412014</v>
      </c>
    </row>
    <row r="134" spans="1:15">
      <c r="A134" s="372" t="s">
        <v>1502</v>
      </c>
      <c r="B134" s="372"/>
      <c r="C134" s="153" t="s">
        <v>1500</v>
      </c>
      <c r="D134" s="182">
        <v>113</v>
      </c>
      <c r="E134" s="178">
        <v>11</v>
      </c>
      <c r="F134" s="179">
        <v>1</v>
      </c>
      <c r="G134" s="209">
        <v>5928</v>
      </c>
      <c r="H134" s="211">
        <f t="shared" si="4"/>
        <v>71136</v>
      </c>
      <c r="I134" s="209"/>
      <c r="J134" s="209">
        <v>1482</v>
      </c>
      <c r="K134" s="209">
        <v>9880</v>
      </c>
      <c r="L134" s="209"/>
      <c r="M134" s="209"/>
      <c r="N134" s="209"/>
      <c r="O134" s="213">
        <f t="shared" si="5"/>
        <v>82498</v>
      </c>
    </row>
    <row r="135" spans="1:15">
      <c r="A135" s="372" t="s">
        <v>1503</v>
      </c>
      <c r="B135" s="372"/>
      <c r="C135" s="153" t="s">
        <v>1500</v>
      </c>
      <c r="D135" s="182">
        <v>113</v>
      </c>
      <c r="E135" s="178">
        <v>11</v>
      </c>
      <c r="F135" s="179">
        <v>1</v>
      </c>
      <c r="G135" s="209">
        <v>6796</v>
      </c>
      <c r="H135" s="211">
        <f t="shared" si="4"/>
        <v>81552</v>
      </c>
      <c r="I135" s="209"/>
      <c r="J135" s="209">
        <v>1670</v>
      </c>
      <c r="K135" s="209">
        <v>11327</v>
      </c>
      <c r="L135" s="209">
        <v>10000</v>
      </c>
      <c r="M135" s="209"/>
      <c r="N135" s="209"/>
      <c r="O135" s="213">
        <f t="shared" si="5"/>
        <v>104549</v>
      </c>
    </row>
    <row r="136" spans="1:15">
      <c r="A136" s="372" t="s">
        <v>1503</v>
      </c>
      <c r="B136" s="372"/>
      <c r="C136" s="153" t="s">
        <v>1500</v>
      </c>
      <c r="D136" s="182">
        <v>113</v>
      </c>
      <c r="E136" s="178">
        <v>11</v>
      </c>
      <c r="F136" s="179">
        <v>1</v>
      </c>
      <c r="G136" s="208">
        <v>8104</v>
      </c>
      <c r="H136" s="211">
        <f t="shared" si="4"/>
        <v>97248</v>
      </c>
      <c r="I136" s="208"/>
      <c r="J136" s="208">
        <v>2026</v>
      </c>
      <c r="K136" s="208">
        <v>13507</v>
      </c>
      <c r="L136" s="208"/>
      <c r="M136" s="208"/>
      <c r="N136" s="208"/>
      <c r="O136" s="213">
        <f t="shared" si="5"/>
        <v>112781</v>
      </c>
    </row>
    <row r="137" spans="1:15">
      <c r="A137" s="372" t="s">
        <v>1504</v>
      </c>
      <c r="B137" s="372"/>
      <c r="C137" s="153" t="s">
        <v>1500</v>
      </c>
      <c r="D137" s="182">
        <v>113</v>
      </c>
      <c r="E137" s="178">
        <v>11</v>
      </c>
      <c r="F137" s="179">
        <v>1</v>
      </c>
      <c r="G137" s="209">
        <v>5508</v>
      </c>
      <c r="H137" s="211">
        <f t="shared" si="4"/>
        <v>66096</v>
      </c>
      <c r="I137" s="209"/>
      <c r="J137" s="209">
        <v>1378</v>
      </c>
      <c r="K137" s="209">
        <v>9180</v>
      </c>
      <c r="L137" s="209">
        <v>10000</v>
      </c>
      <c r="M137" s="209"/>
      <c r="N137" s="209"/>
      <c r="O137" s="213">
        <f t="shared" si="5"/>
        <v>86654</v>
      </c>
    </row>
    <row r="138" spans="1:15">
      <c r="A138" s="372" t="s">
        <v>1505</v>
      </c>
      <c r="B138" s="372"/>
      <c r="C138" s="153" t="s">
        <v>1506</v>
      </c>
      <c r="D138" s="182">
        <v>113</v>
      </c>
      <c r="E138" s="178">
        <v>11</v>
      </c>
      <c r="F138" s="179">
        <v>1</v>
      </c>
      <c r="G138" s="209">
        <v>6156</v>
      </c>
      <c r="H138" s="211">
        <f t="shared" si="4"/>
        <v>73872</v>
      </c>
      <c r="I138" s="209"/>
      <c r="J138" s="209">
        <v>1540</v>
      </c>
      <c r="K138" s="209">
        <v>10260</v>
      </c>
      <c r="L138" s="209"/>
      <c r="M138" s="209"/>
      <c r="N138" s="209"/>
      <c r="O138" s="213">
        <f t="shared" si="5"/>
        <v>85672</v>
      </c>
    </row>
    <row r="139" spans="1:15">
      <c r="A139" s="372" t="s">
        <v>1507</v>
      </c>
      <c r="B139" s="372"/>
      <c r="C139" s="153" t="s">
        <v>1508</v>
      </c>
      <c r="D139" s="182">
        <v>113</v>
      </c>
      <c r="E139" s="178">
        <v>11</v>
      </c>
      <c r="F139" s="179">
        <v>1</v>
      </c>
      <c r="G139" s="209">
        <v>9780</v>
      </c>
      <c r="H139" s="211">
        <f t="shared" si="4"/>
        <v>117360</v>
      </c>
      <c r="I139" s="209"/>
      <c r="J139" s="209">
        <v>2446</v>
      </c>
      <c r="K139" s="209">
        <v>16300</v>
      </c>
      <c r="L139" s="209"/>
      <c r="M139" s="209"/>
      <c r="N139" s="209"/>
      <c r="O139" s="213">
        <f t="shared" si="5"/>
        <v>136106</v>
      </c>
    </row>
    <row r="140" spans="1:15">
      <c r="A140" s="372" t="s">
        <v>1467</v>
      </c>
      <c r="B140" s="372"/>
      <c r="C140" s="153" t="s">
        <v>1508</v>
      </c>
      <c r="D140" s="182">
        <v>113</v>
      </c>
      <c r="E140" s="178">
        <v>11</v>
      </c>
      <c r="F140" s="179">
        <v>4</v>
      </c>
      <c r="G140" s="209">
        <v>5720</v>
      </c>
      <c r="H140" s="211">
        <f t="shared" si="4"/>
        <v>274560</v>
      </c>
      <c r="I140" s="209"/>
      <c r="J140" s="209">
        <v>5720</v>
      </c>
      <c r="K140" s="209">
        <v>38132</v>
      </c>
      <c r="L140" s="209"/>
      <c r="M140" s="209"/>
      <c r="N140" s="209"/>
      <c r="O140" s="213">
        <f t="shared" si="5"/>
        <v>318412</v>
      </c>
    </row>
    <row r="141" spans="1:15">
      <c r="A141" s="372" t="s">
        <v>1467</v>
      </c>
      <c r="B141" s="372"/>
      <c r="C141" s="153" t="s">
        <v>1508</v>
      </c>
      <c r="D141" s="182">
        <v>113</v>
      </c>
      <c r="E141" s="178">
        <v>11</v>
      </c>
      <c r="F141" s="179">
        <v>1</v>
      </c>
      <c r="G141" s="209">
        <v>5928</v>
      </c>
      <c r="H141" s="211">
        <f t="shared" si="4"/>
        <v>71136</v>
      </c>
      <c r="I141" s="209"/>
      <c r="J141" s="209">
        <v>1482</v>
      </c>
      <c r="K141" s="209">
        <v>9880</v>
      </c>
      <c r="L141" s="209"/>
      <c r="M141" s="209"/>
      <c r="N141" s="209"/>
      <c r="O141" s="213">
        <f t="shared" si="5"/>
        <v>82498</v>
      </c>
    </row>
    <row r="142" spans="1:15">
      <c r="A142" s="372" t="s">
        <v>1509</v>
      </c>
      <c r="B142" s="372"/>
      <c r="C142" s="153" t="s">
        <v>1508</v>
      </c>
      <c r="D142" s="182">
        <v>113</v>
      </c>
      <c r="E142" s="178">
        <v>11</v>
      </c>
      <c r="F142" s="179">
        <v>1</v>
      </c>
      <c r="G142" s="209">
        <v>6398</v>
      </c>
      <c r="H142" s="211">
        <f t="shared" si="4"/>
        <v>76776</v>
      </c>
      <c r="I142" s="209"/>
      <c r="J142" s="209">
        <v>1600</v>
      </c>
      <c r="K142" s="209">
        <v>10663</v>
      </c>
      <c r="L142" s="209"/>
      <c r="M142" s="209"/>
      <c r="N142" s="209"/>
      <c r="O142" s="213">
        <f t="shared" si="5"/>
        <v>89039</v>
      </c>
    </row>
    <row r="143" spans="1:15">
      <c r="A143" s="372" t="s">
        <v>1510</v>
      </c>
      <c r="B143" s="372"/>
      <c r="C143" s="153" t="s">
        <v>1508</v>
      </c>
      <c r="D143" s="182">
        <v>113</v>
      </c>
      <c r="E143" s="178">
        <v>11</v>
      </c>
      <c r="F143" s="179">
        <v>1</v>
      </c>
      <c r="G143" s="209">
        <v>4514</v>
      </c>
      <c r="H143" s="211">
        <f t="shared" si="4"/>
        <v>54168</v>
      </c>
      <c r="I143" s="209"/>
      <c r="J143" s="209">
        <v>1128</v>
      </c>
      <c r="K143" s="209">
        <v>7523</v>
      </c>
      <c r="L143" s="209"/>
      <c r="M143" s="209"/>
      <c r="N143" s="209"/>
      <c r="O143" s="213">
        <f t="shared" si="5"/>
        <v>62819</v>
      </c>
    </row>
    <row r="144" spans="1:15">
      <c r="A144" s="372" t="s">
        <v>1467</v>
      </c>
      <c r="B144" s="372"/>
      <c r="C144" s="153" t="s">
        <v>1508</v>
      </c>
      <c r="D144" s="182">
        <v>113</v>
      </c>
      <c r="E144" s="178">
        <v>11</v>
      </c>
      <c r="F144" s="179">
        <v>1</v>
      </c>
      <c r="G144" s="209">
        <v>5244</v>
      </c>
      <c r="H144" s="211">
        <f t="shared" si="4"/>
        <v>62928</v>
      </c>
      <c r="I144" s="209"/>
      <c r="J144" s="209">
        <v>1312</v>
      </c>
      <c r="K144" s="209">
        <v>8740</v>
      </c>
      <c r="L144" s="209"/>
      <c r="M144" s="209"/>
      <c r="N144" s="209"/>
      <c r="O144" s="213">
        <f t="shared" si="5"/>
        <v>72980</v>
      </c>
    </row>
    <row r="145" spans="1:15">
      <c r="A145" s="372" t="s">
        <v>1467</v>
      </c>
      <c r="B145" s="372"/>
      <c r="C145" s="153" t="s">
        <v>1508</v>
      </c>
      <c r="D145" s="182">
        <v>113</v>
      </c>
      <c r="E145" s="178">
        <v>11</v>
      </c>
      <c r="F145" s="179">
        <v>1</v>
      </c>
      <c r="G145" s="209">
        <v>7664</v>
      </c>
      <c r="H145" s="211">
        <f t="shared" si="4"/>
        <v>91968</v>
      </c>
      <c r="I145" s="209"/>
      <c r="J145" s="209">
        <v>1916</v>
      </c>
      <c r="K145" s="209">
        <v>12773</v>
      </c>
      <c r="L145" s="209"/>
      <c r="M145" s="209"/>
      <c r="N145" s="209"/>
      <c r="O145" s="213">
        <f t="shared" si="5"/>
        <v>106657</v>
      </c>
    </row>
    <row r="146" spans="1:15">
      <c r="A146" s="372" t="s">
        <v>1467</v>
      </c>
      <c r="B146" s="372"/>
      <c r="C146" s="153" t="s">
        <v>1508</v>
      </c>
      <c r="D146" s="182">
        <v>113</v>
      </c>
      <c r="E146" s="178">
        <v>11</v>
      </c>
      <c r="F146" s="179">
        <v>2</v>
      </c>
      <c r="G146" s="208">
        <v>7428</v>
      </c>
      <c r="H146" s="211">
        <f t="shared" si="4"/>
        <v>178272</v>
      </c>
      <c r="I146" s="208"/>
      <c r="J146" s="208">
        <v>3716</v>
      </c>
      <c r="K146" s="208">
        <v>24760</v>
      </c>
      <c r="L146" s="208">
        <v>5000</v>
      </c>
      <c r="M146" s="208"/>
      <c r="N146" s="208"/>
      <c r="O146" s="213">
        <f t="shared" si="5"/>
        <v>211748</v>
      </c>
    </row>
    <row r="147" spans="1:15">
      <c r="A147" s="372" t="s">
        <v>1467</v>
      </c>
      <c r="B147" s="372"/>
      <c r="C147" s="153" t="s">
        <v>1508</v>
      </c>
      <c r="D147" s="182">
        <v>113</v>
      </c>
      <c r="E147" s="178">
        <v>11</v>
      </c>
      <c r="F147" s="179">
        <v>1</v>
      </c>
      <c r="G147" s="209">
        <v>6612</v>
      </c>
      <c r="H147" s="211">
        <f t="shared" si="4"/>
        <v>79344</v>
      </c>
      <c r="I147" s="209"/>
      <c r="J147" s="209">
        <v>1654</v>
      </c>
      <c r="K147" s="209">
        <v>11020</v>
      </c>
      <c r="L147" s="209"/>
      <c r="M147" s="209"/>
      <c r="N147" s="209"/>
      <c r="O147" s="213">
        <f t="shared" si="5"/>
        <v>92018</v>
      </c>
    </row>
    <row r="148" spans="1:15">
      <c r="A148" s="372" t="s">
        <v>1457</v>
      </c>
      <c r="B148" s="372"/>
      <c r="C148" s="153" t="s">
        <v>1508</v>
      </c>
      <c r="D148" s="182">
        <v>113</v>
      </c>
      <c r="E148" s="178">
        <v>11</v>
      </c>
      <c r="F148" s="179">
        <v>1</v>
      </c>
      <c r="G148" s="209">
        <v>5384</v>
      </c>
      <c r="H148" s="211">
        <f t="shared" si="4"/>
        <v>64608</v>
      </c>
      <c r="I148" s="209"/>
      <c r="J148" s="209">
        <v>1346</v>
      </c>
      <c r="K148" s="209">
        <v>8973</v>
      </c>
      <c r="L148" s="209"/>
      <c r="M148" s="209"/>
      <c r="N148" s="209"/>
      <c r="O148" s="213">
        <f t="shared" si="5"/>
        <v>74927</v>
      </c>
    </row>
    <row r="149" spans="1:15">
      <c r="A149" s="372" t="s">
        <v>1498</v>
      </c>
      <c r="B149" s="372"/>
      <c r="C149" s="153" t="s">
        <v>1508</v>
      </c>
      <c r="D149" s="182">
        <v>113</v>
      </c>
      <c r="E149" s="178">
        <v>11</v>
      </c>
      <c r="F149" s="179">
        <v>1</v>
      </c>
      <c r="G149" s="209">
        <v>6732</v>
      </c>
      <c r="H149" s="211">
        <f t="shared" si="4"/>
        <v>80784</v>
      </c>
      <c r="I149" s="209"/>
      <c r="J149" s="209">
        <v>1684</v>
      </c>
      <c r="K149" s="209">
        <v>11220</v>
      </c>
      <c r="L149" s="209"/>
      <c r="M149" s="209"/>
      <c r="N149" s="209"/>
      <c r="O149" s="213">
        <f t="shared" si="5"/>
        <v>93688</v>
      </c>
    </row>
    <row r="150" spans="1:15">
      <c r="A150" s="372" t="s">
        <v>1411</v>
      </c>
      <c r="B150" s="372"/>
      <c r="C150" s="153" t="s">
        <v>1511</v>
      </c>
      <c r="D150" s="182">
        <v>113</v>
      </c>
      <c r="E150" s="178">
        <v>11</v>
      </c>
      <c r="F150" s="179">
        <v>3</v>
      </c>
      <c r="G150" s="209">
        <v>8400</v>
      </c>
      <c r="H150" s="211">
        <f t="shared" si="4"/>
        <v>302400</v>
      </c>
      <c r="I150" s="209"/>
      <c r="J150" s="209">
        <v>6300</v>
      </c>
      <c r="K150" s="209">
        <v>42000</v>
      </c>
      <c r="L150" s="209">
        <v>10000</v>
      </c>
      <c r="M150" s="209"/>
      <c r="N150" s="209"/>
      <c r="O150" s="213">
        <f t="shared" si="5"/>
        <v>360700</v>
      </c>
    </row>
    <row r="151" spans="1:15">
      <c r="A151" s="372" t="s">
        <v>1512</v>
      </c>
      <c r="B151" s="372"/>
      <c r="C151" s="153" t="s">
        <v>1511</v>
      </c>
      <c r="D151" s="182">
        <v>113</v>
      </c>
      <c r="E151" s="178">
        <v>11</v>
      </c>
      <c r="F151" s="179">
        <v>5</v>
      </c>
      <c r="G151" s="209">
        <v>7120</v>
      </c>
      <c r="H151" s="211">
        <f t="shared" si="4"/>
        <v>427200</v>
      </c>
      <c r="I151" s="209"/>
      <c r="J151" s="209">
        <v>8900</v>
      </c>
      <c r="K151" s="209">
        <v>59335</v>
      </c>
      <c r="L151" s="209">
        <v>10000</v>
      </c>
      <c r="M151" s="209"/>
      <c r="N151" s="209"/>
      <c r="O151" s="213">
        <f t="shared" si="5"/>
        <v>505435</v>
      </c>
    </row>
    <row r="152" spans="1:15">
      <c r="A152" s="372" t="s">
        <v>1411</v>
      </c>
      <c r="B152" s="372"/>
      <c r="C152" s="153" t="s">
        <v>1511</v>
      </c>
      <c r="D152" s="182">
        <v>113</v>
      </c>
      <c r="E152" s="178">
        <v>11</v>
      </c>
      <c r="F152" s="179">
        <v>1</v>
      </c>
      <c r="G152" s="209">
        <v>6752</v>
      </c>
      <c r="H152" s="211">
        <f t="shared" si="4"/>
        <v>81024</v>
      </c>
      <c r="I152" s="209"/>
      <c r="J152" s="209">
        <v>1688</v>
      </c>
      <c r="K152" s="209">
        <v>11253</v>
      </c>
      <c r="L152" s="209"/>
      <c r="M152" s="209"/>
      <c r="N152" s="209"/>
      <c r="O152" s="213">
        <f t="shared" si="5"/>
        <v>93965</v>
      </c>
    </row>
    <row r="153" spans="1:15">
      <c r="A153" s="372" t="s">
        <v>1512</v>
      </c>
      <c r="B153" s="372"/>
      <c r="C153" s="153" t="s">
        <v>1511</v>
      </c>
      <c r="D153" s="182">
        <v>113</v>
      </c>
      <c r="E153" s="178">
        <v>11</v>
      </c>
      <c r="F153" s="179">
        <v>2</v>
      </c>
      <c r="G153" s="209">
        <v>5932</v>
      </c>
      <c r="H153" s="211">
        <f t="shared" si="4"/>
        <v>142368</v>
      </c>
      <c r="I153" s="209"/>
      <c r="J153" s="209">
        <v>2968</v>
      </c>
      <c r="K153" s="209">
        <v>19774</v>
      </c>
      <c r="L153" s="209"/>
      <c r="M153" s="209"/>
      <c r="N153" s="209"/>
      <c r="O153" s="213">
        <f t="shared" si="5"/>
        <v>165110</v>
      </c>
    </row>
    <row r="154" spans="1:15">
      <c r="A154" s="372" t="s">
        <v>1435</v>
      </c>
      <c r="B154" s="372"/>
      <c r="C154" s="153" t="s">
        <v>1511</v>
      </c>
      <c r="D154" s="182">
        <v>113</v>
      </c>
      <c r="E154" s="178">
        <v>11</v>
      </c>
      <c r="F154" s="179">
        <v>1</v>
      </c>
      <c r="G154" s="209">
        <v>8336</v>
      </c>
      <c r="H154" s="211">
        <f t="shared" si="4"/>
        <v>100032</v>
      </c>
      <c r="I154" s="209"/>
      <c r="J154" s="209">
        <v>2084</v>
      </c>
      <c r="K154" s="209">
        <v>13893</v>
      </c>
      <c r="L154" s="209"/>
      <c r="M154" s="209"/>
      <c r="N154" s="209"/>
      <c r="O154" s="213">
        <f t="shared" si="5"/>
        <v>116009</v>
      </c>
    </row>
    <row r="155" spans="1:15">
      <c r="A155" s="372" t="s">
        <v>1513</v>
      </c>
      <c r="B155" s="372"/>
      <c r="C155" s="153" t="s">
        <v>1511</v>
      </c>
      <c r="D155" s="182">
        <v>113</v>
      </c>
      <c r="E155" s="178">
        <v>11</v>
      </c>
      <c r="F155" s="179">
        <v>1</v>
      </c>
      <c r="G155" s="209">
        <v>5754</v>
      </c>
      <c r="H155" s="211">
        <f t="shared" si="4"/>
        <v>69048</v>
      </c>
      <c r="I155" s="209"/>
      <c r="J155" s="209">
        <v>1438</v>
      </c>
      <c r="K155" s="209">
        <v>9590</v>
      </c>
      <c r="L155" s="209"/>
      <c r="M155" s="209"/>
      <c r="N155" s="209"/>
      <c r="O155" s="213">
        <f t="shared" si="5"/>
        <v>80076</v>
      </c>
    </row>
    <row r="156" spans="1:15">
      <c r="A156" s="372" t="s">
        <v>1512</v>
      </c>
      <c r="B156" s="372"/>
      <c r="C156" s="153" t="s">
        <v>1511</v>
      </c>
      <c r="D156" s="182">
        <v>113</v>
      </c>
      <c r="E156" s="178">
        <v>11</v>
      </c>
      <c r="F156" s="179">
        <v>1</v>
      </c>
      <c r="G156" s="208">
        <v>4356</v>
      </c>
      <c r="H156" s="211">
        <f t="shared" si="4"/>
        <v>52272</v>
      </c>
      <c r="I156" s="208"/>
      <c r="J156" s="208">
        <v>1090</v>
      </c>
      <c r="K156" s="208">
        <v>7260</v>
      </c>
      <c r="L156" s="208"/>
      <c r="M156" s="208"/>
      <c r="N156" s="208"/>
      <c r="O156" s="213">
        <f t="shared" si="5"/>
        <v>60622</v>
      </c>
    </row>
    <row r="157" spans="1:15">
      <c r="A157" s="372" t="s">
        <v>1411</v>
      </c>
      <c r="B157" s="372"/>
      <c r="C157" s="153" t="s">
        <v>1511</v>
      </c>
      <c r="D157" s="182">
        <v>113</v>
      </c>
      <c r="E157" s="178">
        <v>11</v>
      </c>
      <c r="F157" s="179">
        <v>2</v>
      </c>
      <c r="G157" s="209">
        <v>8986</v>
      </c>
      <c r="H157" s="211">
        <f t="shared" si="4"/>
        <v>215664</v>
      </c>
      <c r="I157" s="209"/>
      <c r="J157" s="209">
        <v>4492</v>
      </c>
      <c r="K157" s="209">
        <v>29954</v>
      </c>
      <c r="L157" s="209"/>
      <c r="M157" s="209"/>
      <c r="N157" s="209"/>
      <c r="O157" s="213">
        <f t="shared" si="5"/>
        <v>250110</v>
      </c>
    </row>
    <row r="158" spans="1:15">
      <c r="A158" s="372" t="s">
        <v>1514</v>
      </c>
      <c r="B158" s="372"/>
      <c r="C158" s="153" t="s">
        <v>1511</v>
      </c>
      <c r="D158" s="182">
        <v>113</v>
      </c>
      <c r="E158" s="178">
        <v>11</v>
      </c>
      <c r="F158" s="179">
        <v>1</v>
      </c>
      <c r="G158" s="209">
        <v>5928</v>
      </c>
      <c r="H158" s="211">
        <f t="shared" si="4"/>
        <v>71136</v>
      </c>
      <c r="I158" s="209"/>
      <c r="J158" s="209">
        <v>1482</v>
      </c>
      <c r="K158" s="209">
        <v>9880</v>
      </c>
      <c r="L158" s="209"/>
      <c r="M158" s="209"/>
      <c r="N158" s="209"/>
      <c r="O158" s="213">
        <f t="shared" si="5"/>
        <v>82498</v>
      </c>
    </row>
    <row r="159" spans="1:15">
      <c r="A159" s="372" t="s">
        <v>1457</v>
      </c>
      <c r="B159" s="372"/>
      <c r="C159" s="153" t="s">
        <v>1515</v>
      </c>
      <c r="D159" s="182">
        <v>113</v>
      </c>
      <c r="E159" s="178">
        <v>11</v>
      </c>
      <c r="F159" s="179">
        <v>1</v>
      </c>
      <c r="G159" s="209">
        <v>5716</v>
      </c>
      <c r="H159" s="211">
        <f t="shared" si="4"/>
        <v>68592</v>
      </c>
      <c r="I159" s="209"/>
      <c r="J159" s="209">
        <v>1430</v>
      </c>
      <c r="K159" s="209">
        <v>9527</v>
      </c>
      <c r="L159" s="209"/>
      <c r="M159" s="209"/>
      <c r="N159" s="209"/>
      <c r="O159" s="213">
        <f t="shared" si="5"/>
        <v>79549</v>
      </c>
    </row>
    <row r="160" spans="1:15">
      <c r="A160" s="372" t="s">
        <v>1516</v>
      </c>
      <c r="B160" s="372"/>
      <c r="C160" s="153" t="s">
        <v>1515</v>
      </c>
      <c r="D160" s="182">
        <v>113</v>
      </c>
      <c r="E160" s="178">
        <v>11</v>
      </c>
      <c r="F160" s="179">
        <v>1</v>
      </c>
      <c r="G160" s="209">
        <v>5382</v>
      </c>
      <c r="H160" s="211">
        <f t="shared" si="4"/>
        <v>64584</v>
      </c>
      <c r="I160" s="209"/>
      <c r="J160" s="209">
        <v>1346</v>
      </c>
      <c r="K160" s="209">
        <v>8970</v>
      </c>
      <c r="L160" s="209"/>
      <c r="M160" s="209"/>
      <c r="N160" s="209"/>
      <c r="O160" s="213">
        <f t="shared" si="5"/>
        <v>74900</v>
      </c>
    </row>
    <row r="161" spans="1:15">
      <c r="A161" s="372" t="s">
        <v>1516</v>
      </c>
      <c r="B161" s="372"/>
      <c r="C161" s="153" t="s">
        <v>1515</v>
      </c>
      <c r="D161" s="182">
        <v>113</v>
      </c>
      <c r="E161" s="178">
        <v>11</v>
      </c>
      <c r="F161" s="179">
        <v>4</v>
      </c>
      <c r="G161" s="209">
        <v>4738</v>
      </c>
      <c r="H161" s="211">
        <f t="shared" si="4"/>
        <v>227424</v>
      </c>
      <c r="I161" s="209"/>
      <c r="J161" s="209">
        <v>4736</v>
      </c>
      <c r="K161" s="209">
        <v>31588</v>
      </c>
      <c r="L161" s="209"/>
      <c r="M161" s="209"/>
      <c r="N161" s="209"/>
      <c r="O161" s="213">
        <f t="shared" si="5"/>
        <v>263748</v>
      </c>
    </row>
    <row r="162" spans="1:15">
      <c r="A162" s="372" t="s">
        <v>1457</v>
      </c>
      <c r="B162" s="372"/>
      <c r="C162" s="153" t="s">
        <v>1515</v>
      </c>
      <c r="D162" s="182">
        <v>113</v>
      </c>
      <c r="E162" s="178">
        <v>11</v>
      </c>
      <c r="F162" s="179">
        <v>5</v>
      </c>
      <c r="G162" s="209">
        <v>4738</v>
      </c>
      <c r="H162" s="211">
        <f t="shared" si="4"/>
        <v>284280</v>
      </c>
      <c r="I162" s="209"/>
      <c r="J162" s="209">
        <v>5920</v>
      </c>
      <c r="K162" s="209">
        <v>39485</v>
      </c>
      <c r="L162" s="209"/>
      <c r="M162" s="209"/>
      <c r="N162" s="209"/>
      <c r="O162" s="213">
        <f t="shared" si="5"/>
        <v>329685</v>
      </c>
    </row>
    <row r="163" spans="1:15">
      <c r="A163" s="372" t="s">
        <v>1517</v>
      </c>
      <c r="B163" s="372"/>
      <c r="C163" s="153" t="s">
        <v>1515</v>
      </c>
      <c r="D163" s="182">
        <v>113</v>
      </c>
      <c r="E163" s="178">
        <v>11</v>
      </c>
      <c r="F163" s="179">
        <v>1</v>
      </c>
      <c r="G163" s="209">
        <v>5846</v>
      </c>
      <c r="H163" s="211">
        <f t="shared" si="4"/>
        <v>70152</v>
      </c>
      <c r="I163" s="209"/>
      <c r="J163" s="209">
        <v>1462</v>
      </c>
      <c r="K163" s="209">
        <v>9743</v>
      </c>
      <c r="L163" s="209"/>
      <c r="M163" s="209"/>
      <c r="N163" s="209"/>
      <c r="O163" s="213">
        <f t="shared" si="5"/>
        <v>81357</v>
      </c>
    </row>
    <row r="164" spans="1:15">
      <c r="A164" s="372" t="s">
        <v>1518</v>
      </c>
      <c r="B164" s="372"/>
      <c r="C164" s="153" t="s">
        <v>1515</v>
      </c>
      <c r="D164" s="182">
        <v>113</v>
      </c>
      <c r="E164" s="178">
        <v>11</v>
      </c>
      <c r="F164" s="179">
        <v>1</v>
      </c>
      <c r="G164" s="208">
        <v>5648</v>
      </c>
      <c r="H164" s="211">
        <f t="shared" si="4"/>
        <v>67776</v>
      </c>
      <c r="I164" s="208"/>
      <c r="J164" s="208">
        <v>1412</v>
      </c>
      <c r="K164" s="208">
        <v>9413</v>
      </c>
      <c r="L164" s="208"/>
      <c r="M164" s="208"/>
      <c r="N164" s="208"/>
      <c r="O164" s="213">
        <f t="shared" si="5"/>
        <v>78601</v>
      </c>
    </row>
    <row r="165" spans="1:15">
      <c r="A165" s="372" t="s">
        <v>1457</v>
      </c>
      <c r="B165" s="372"/>
      <c r="C165" s="153" t="s">
        <v>1515</v>
      </c>
      <c r="D165" s="182">
        <v>113</v>
      </c>
      <c r="E165" s="178">
        <v>11</v>
      </c>
      <c r="F165" s="179">
        <v>1</v>
      </c>
      <c r="G165" s="209">
        <v>5610</v>
      </c>
      <c r="H165" s="211">
        <f t="shared" si="4"/>
        <v>67320</v>
      </c>
      <c r="I165" s="209"/>
      <c r="J165" s="209">
        <v>1402</v>
      </c>
      <c r="K165" s="209">
        <v>9350</v>
      </c>
      <c r="L165" s="209"/>
      <c r="M165" s="209"/>
      <c r="N165" s="209"/>
      <c r="O165" s="213">
        <f t="shared" si="5"/>
        <v>78072</v>
      </c>
    </row>
    <row r="166" spans="1:15">
      <c r="A166" s="372" t="s">
        <v>1457</v>
      </c>
      <c r="B166" s="372"/>
      <c r="C166" s="153" t="s">
        <v>1515</v>
      </c>
      <c r="D166" s="182">
        <v>113</v>
      </c>
      <c r="E166" s="178">
        <v>11</v>
      </c>
      <c r="F166" s="179">
        <v>1</v>
      </c>
      <c r="G166" s="209">
        <v>898</v>
      </c>
      <c r="H166" s="211">
        <f t="shared" si="4"/>
        <v>10776</v>
      </c>
      <c r="I166" s="209"/>
      <c r="J166" s="209">
        <v>224</v>
      </c>
      <c r="K166" s="209">
        <v>1497</v>
      </c>
      <c r="L166" s="209"/>
      <c r="M166" s="209"/>
      <c r="N166" s="209"/>
      <c r="O166" s="213">
        <f t="shared" si="5"/>
        <v>12497</v>
      </c>
    </row>
    <row r="167" spans="1:15">
      <c r="A167" s="372" t="s">
        <v>1457</v>
      </c>
      <c r="B167" s="372"/>
      <c r="C167" s="153" t="s">
        <v>1515</v>
      </c>
      <c r="D167" s="182">
        <v>113</v>
      </c>
      <c r="E167" s="178">
        <v>11</v>
      </c>
      <c r="F167" s="179">
        <v>1</v>
      </c>
      <c r="G167" s="209">
        <v>4682</v>
      </c>
      <c r="H167" s="211">
        <f t="shared" si="4"/>
        <v>56184</v>
      </c>
      <c r="I167" s="209"/>
      <c r="J167" s="209">
        <v>1170</v>
      </c>
      <c r="K167" s="209">
        <v>7803</v>
      </c>
      <c r="L167" s="209"/>
      <c r="M167" s="209"/>
      <c r="N167" s="209"/>
      <c r="O167" s="213">
        <f t="shared" si="5"/>
        <v>65157</v>
      </c>
    </row>
    <row r="168" spans="1:15">
      <c r="A168" s="372" t="s">
        <v>1516</v>
      </c>
      <c r="B168" s="372"/>
      <c r="C168" s="153" t="s">
        <v>1515</v>
      </c>
      <c r="D168" s="182">
        <v>113</v>
      </c>
      <c r="E168" s="178">
        <v>11</v>
      </c>
      <c r="F168" s="179">
        <v>1</v>
      </c>
      <c r="G168" s="209">
        <v>5424</v>
      </c>
      <c r="H168" s="211">
        <f t="shared" si="4"/>
        <v>65088</v>
      </c>
      <c r="I168" s="209"/>
      <c r="J168" s="209">
        <v>1356</v>
      </c>
      <c r="K168" s="209">
        <v>9040</v>
      </c>
      <c r="L168" s="209"/>
      <c r="M168" s="209"/>
      <c r="N168" s="209"/>
      <c r="O168" s="213">
        <f t="shared" si="5"/>
        <v>75484</v>
      </c>
    </row>
    <row r="169" spans="1:15">
      <c r="A169" s="372" t="s">
        <v>1457</v>
      </c>
      <c r="B169" s="372"/>
      <c r="C169" s="153" t="s">
        <v>1515</v>
      </c>
      <c r="D169" s="182">
        <v>113</v>
      </c>
      <c r="E169" s="178">
        <v>11</v>
      </c>
      <c r="F169" s="179">
        <v>1</v>
      </c>
      <c r="G169" s="209">
        <v>5652</v>
      </c>
      <c r="H169" s="211">
        <f t="shared" si="4"/>
        <v>67824</v>
      </c>
      <c r="I169" s="209"/>
      <c r="J169" s="209">
        <v>1414</v>
      </c>
      <c r="K169" s="209">
        <v>9420</v>
      </c>
      <c r="L169" s="209"/>
      <c r="M169" s="209"/>
      <c r="N169" s="209"/>
      <c r="O169" s="213">
        <f t="shared" si="5"/>
        <v>78658</v>
      </c>
    </row>
    <row r="170" spans="1:15">
      <c r="A170" s="372" t="s">
        <v>1519</v>
      </c>
      <c r="B170" s="372"/>
      <c r="C170" s="153" t="s">
        <v>1520</v>
      </c>
      <c r="D170" s="182">
        <v>113</v>
      </c>
      <c r="E170" s="178">
        <v>11</v>
      </c>
      <c r="F170" s="179">
        <v>1</v>
      </c>
      <c r="G170" s="209">
        <v>11332</v>
      </c>
      <c r="H170" s="211">
        <f t="shared" si="4"/>
        <v>135984</v>
      </c>
      <c r="I170" s="209"/>
      <c r="J170" s="209">
        <v>2834</v>
      </c>
      <c r="K170" s="209">
        <v>18887</v>
      </c>
      <c r="L170" s="209"/>
      <c r="M170" s="209"/>
      <c r="N170" s="209"/>
      <c r="O170" s="213">
        <f t="shared" si="5"/>
        <v>157705</v>
      </c>
    </row>
    <row r="171" spans="1:15">
      <c r="A171" s="372" t="s">
        <v>1521</v>
      </c>
      <c r="B171" s="372"/>
      <c r="C171" s="153" t="s">
        <v>1520</v>
      </c>
      <c r="D171" s="182">
        <v>113</v>
      </c>
      <c r="E171" s="178">
        <v>11</v>
      </c>
      <c r="F171" s="179">
        <v>1</v>
      </c>
      <c r="G171" s="209">
        <v>5928</v>
      </c>
      <c r="H171" s="211">
        <f t="shared" si="4"/>
        <v>71136</v>
      </c>
      <c r="I171" s="209"/>
      <c r="J171" s="209">
        <v>1482</v>
      </c>
      <c r="K171" s="209">
        <v>9880</v>
      </c>
      <c r="L171" s="209"/>
      <c r="M171" s="209"/>
      <c r="N171" s="209"/>
      <c r="O171" s="213">
        <f t="shared" si="5"/>
        <v>82498</v>
      </c>
    </row>
    <row r="172" spans="1:15">
      <c r="A172" s="372" t="s">
        <v>1522</v>
      </c>
      <c r="B172" s="372"/>
      <c r="C172" s="153" t="s">
        <v>1520</v>
      </c>
      <c r="D172" s="182">
        <v>113</v>
      </c>
      <c r="E172" s="178">
        <v>11</v>
      </c>
      <c r="F172" s="179">
        <v>3</v>
      </c>
      <c r="G172" s="209">
        <v>9012</v>
      </c>
      <c r="H172" s="211">
        <f t="shared" si="4"/>
        <v>324432</v>
      </c>
      <c r="I172" s="209"/>
      <c r="J172" s="209">
        <v>6762</v>
      </c>
      <c r="K172" s="209">
        <v>45060</v>
      </c>
      <c r="L172" s="209"/>
      <c r="M172" s="209"/>
      <c r="N172" s="209"/>
      <c r="O172" s="213">
        <f t="shared" si="5"/>
        <v>376254</v>
      </c>
    </row>
    <row r="173" spans="1:15">
      <c r="A173" s="372" t="s">
        <v>1521</v>
      </c>
      <c r="B173" s="372"/>
      <c r="C173" s="153" t="s">
        <v>1520</v>
      </c>
      <c r="D173" s="182">
        <v>113</v>
      </c>
      <c r="E173" s="178">
        <v>11</v>
      </c>
      <c r="F173" s="179">
        <v>1</v>
      </c>
      <c r="G173" s="209">
        <v>6792</v>
      </c>
      <c r="H173" s="211">
        <f t="shared" si="4"/>
        <v>81504</v>
      </c>
      <c r="I173" s="209"/>
      <c r="J173" s="209">
        <v>1698</v>
      </c>
      <c r="K173" s="209">
        <v>11320</v>
      </c>
      <c r="L173" s="209"/>
      <c r="M173" s="209"/>
      <c r="N173" s="209"/>
      <c r="O173" s="213">
        <f t="shared" si="5"/>
        <v>94522</v>
      </c>
    </row>
    <row r="174" spans="1:15">
      <c r="A174" s="372" t="s">
        <v>1411</v>
      </c>
      <c r="B174" s="372"/>
      <c r="C174" s="153" t="s">
        <v>1520</v>
      </c>
      <c r="D174" s="182">
        <v>113</v>
      </c>
      <c r="E174" s="178">
        <v>11</v>
      </c>
      <c r="F174" s="179">
        <v>1</v>
      </c>
      <c r="G174" s="208">
        <v>7642</v>
      </c>
      <c r="H174" s="211">
        <f t="shared" si="4"/>
        <v>91704</v>
      </c>
      <c r="I174" s="208"/>
      <c r="J174" s="208">
        <v>1910</v>
      </c>
      <c r="K174" s="208">
        <v>12737</v>
      </c>
      <c r="L174" s="208"/>
      <c r="M174" s="208"/>
      <c r="N174" s="208"/>
      <c r="O174" s="213">
        <f t="shared" si="5"/>
        <v>106351</v>
      </c>
    </row>
    <row r="175" spans="1:15">
      <c r="A175" s="372" t="s">
        <v>1521</v>
      </c>
      <c r="B175" s="372"/>
      <c r="C175" s="153" t="s">
        <v>1520</v>
      </c>
      <c r="D175" s="182">
        <v>113</v>
      </c>
      <c r="E175" s="178">
        <v>11</v>
      </c>
      <c r="F175" s="179">
        <v>1</v>
      </c>
      <c r="G175" s="209">
        <v>8988</v>
      </c>
      <c r="H175" s="211">
        <f t="shared" si="4"/>
        <v>107856</v>
      </c>
      <c r="I175" s="209"/>
      <c r="J175" s="209">
        <v>2248</v>
      </c>
      <c r="K175" s="209">
        <v>14980</v>
      </c>
      <c r="L175" s="209"/>
      <c r="M175" s="209"/>
      <c r="N175" s="209"/>
      <c r="O175" s="213">
        <f t="shared" si="5"/>
        <v>125084</v>
      </c>
    </row>
    <row r="176" spans="1:15">
      <c r="A176" s="372" t="s">
        <v>1521</v>
      </c>
      <c r="B176" s="372"/>
      <c r="C176" s="153" t="s">
        <v>1520</v>
      </c>
      <c r="D176" s="182">
        <v>113</v>
      </c>
      <c r="E176" s="178">
        <v>11</v>
      </c>
      <c r="F176" s="179">
        <v>1</v>
      </c>
      <c r="G176" s="209">
        <v>7878</v>
      </c>
      <c r="H176" s="211">
        <f t="shared" si="4"/>
        <v>94536</v>
      </c>
      <c r="I176" s="209"/>
      <c r="J176" s="209">
        <v>1970</v>
      </c>
      <c r="K176" s="209">
        <v>13130</v>
      </c>
      <c r="L176" s="209"/>
      <c r="M176" s="209"/>
      <c r="N176" s="209"/>
      <c r="O176" s="213">
        <f t="shared" si="5"/>
        <v>109636</v>
      </c>
    </row>
    <row r="177" spans="1:15">
      <c r="A177" s="372" t="s">
        <v>1411</v>
      </c>
      <c r="B177" s="372"/>
      <c r="C177" s="153" t="s">
        <v>1520</v>
      </c>
      <c r="D177" s="182">
        <v>113</v>
      </c>
      <c r="E177" s="178">
        <v>11</v>
      </c>
      <c r="F177" s="179">
        <v>1</v>
      </c>
      <c r="G177" s="209">
        <v>8398</v>
      </c>
      <c r="H177" s="211">
        <f t="shared" si="4"/>
        <v>100776</v>
      </c>
      <c r="I177" s="209"/>
      <c r="J177" s="209">
        <v>2100</v>
      </c>
      <c r="K177" s="209">
        <v>13997</v>
      </c>
      <c r="L177" s="209"/>
      <c r="M177" s="209"/>
      <c r="N177" s="209"/>
      <c r="O177" s="213">
        <f t="shared" si="5"/>
        <v>116873</v>
      </c>
    </row>
    <row r="178" spans="1:15">
      <c r="A178" s="372" t="s">
        <v>1409</v>
      </c>
      <c r="B178" s="372"/>
      <c r="C178" s="153" t="s">
        <v>1523</v>
      </c>
      <c r="D178" s="182">
        <v>113</v>
      </c>
      <c r="E178" s="178">
        <v>11</v>
      </c>
      <c r="F178" s="179">
        <v>1</v>
      </c>
      <c r="G178" s="209">
        <v>9490</v>
      </c>
      <c r="H178" s="211">
        <f t="shared" si="4"/>
        <v>113880</v>
      </c>
      <c r="I178" s="209"/>
      <c r="J178" s="209">
        <v>2372</v>
      </c>
      <c r="K178" s="209">
        <v>15817</v>
      </c>
      <c r="L178" s="209"/>
      <c r="M178" s="209"/>
      <c r="N178" s="209"/>
      <c r="O178" s="213">
        <f t="shared" si="5"/>
        <v>132069</v>
      </c>
    </row>
    <row r="179" spans="1:15">
      <c r="A179" s="372" t="s">
        <v>1524</v>
      </c>
      <c r="B179" s="372"/>
      <c r="C179" s="153" t="s">
        <v>1523</v>
      </c>
      <c r="D179" s="182">
        <v>113</v>
      </c>
      <c r="E179" s="178">
        <v>11</v>
      </c>
      <c r="F179" s="179">
        <v>4</v>
      </c>
      <c r="G179" s="209">
        <v>8336</v>
      </c>
      <c r="H179" s="211">
        <f t="shared" si="4"/>
        <v>400128</v>
      </c>
      <c r="I179" s="209"/>
      <c r="J179" s="209">
        <v>41680</v>
      </c>
      <c r="K179" s="209">
        <v>55572</v>
      </c>
      <c r="L179" s="209"/>
      <c r="M179" s="209"/>
      <c r="N179" s="209"/>
      <c r="O179" s="213">
        <f t="shared" si="5"/>
        <v>497380</v>
      </c>
    </row>
    <row r="180" spans="1:15">
      <c r="A180" s="372" t="s">
        <v>1525</v>
      </c>
      <c r="B180" s="372"/>
      <c r="C180" s="153" t="s">
        <v>1523</v>
      </c>
      <c r="D180" s="182">
        <v>113</v>
      </c>
      <c r="E180" s="178">
        <v>11</v>
      </c>
      <c r="F180" s="179">
        <v>1</v>
      </c>
      <c r="G180" s="208">
        <v>7938</v>
      </c>
      <c r="H180" s="211">
        <f t="shared" si="4"/>
        <v>95256</v>
      </c>
      <c r="I180" s="208"/>
      <c r="J180" s="208">
        <v>9922</v>
      </c>
      <c r="K180" s="208">
        <v>13230</v>
      </c>
      <c r="L180" s="208"/>
      <c r="M180" s="208"/>
      <c r="N180" s="208"/>
      <c r="O180" s="213">
        <f t="shared" si="5"/>
        <v>118408</v>
      </c>
    </row>
    <row r="181" spans="1:15">
      <c r="A181" s="372" t="s">
        <v>1526</v>
      </c>
      <c r="B181" s="372"/>
      <c r="C181" s="153" t="s">
        <v>1523</v>
      </c>
      <c r="D181" s="182">
        <v>113</v>
      </c>
      <c r="E181" s="178">
        <v>11</v>
      </c>
      <c r="F181" s="179">
        <v>3</v>
      </c>
      <c r="G181" s="209">
        <v>8336</v>
      </c>
      <c r="H181" s="211">
        <f t="shared" si="4"/>
        <v>300096</v>
      </c>
      <c r="I181" s="209"/>
      <c r="J181" s="209">
        <v>31260</v>
      </c>
      <c r="K181" s="209">
        <v>41679</v>
      </c>
      <c r="L181" s="209"/>
      <c r="M181" s="209"/>
      <c r="N181" s="209"/>
      <c r="O181" s="213">
        <f t="shared" si="5"/>
        <v>373035</v>
      </c>
    </row>
    <row r="182" spans="1:15">
      <c r="A182" s="372" t="s">
        <v>1502</v>
      </c>
      <c r="B182" s="372"/>
      <c r="C182" s="153" t="s">
        <v>1523</v>
      </c>
      <c r="D182" s="182">
        <v>113</v>
      </c>
      <c r="E182" s="178">
        <v>11</v>
      </c>
      <c r="F182" s="179">
        <v>1</v>
      </c>
      <c r="G182" s="209">
        <v>8336</v>
      </c>
      <c r="H182" s="211">
        <f t="shared" si="4"/>
        <v>100032</v>
      </c>
      <c r="I182" s="209"/>
      <c r="J182" s="209">
        <v>10420</v>
      </c>
      <c r="K182" s="209">
        <v>13893</v>
      </c>
      <c r="L182" s="209"/>
      <c r="M182" s="209"/>
      <c r="N182" s="209"/>
      <c r="O182" s="213">
        <f t="shared" si="5"/>
        <v>124345</v>
      </c>
    </row>
    <row r="183" spans="1:15">
      <c r="A183" s="372" t="s">
        <v>1524</v>
      </c>
      <c r="B183" s="372"/>
      <c r="C183" s="153" t="s">
        <v>1523</v>
      </c>
      <c r="D183" s="182">
        <v>113</v>
      </c>
      <c r="E183" s="178">
        <v>11</v>
      </c>
      <c r="F183" s="179">
        <v>1</v>
      </c>
      <c r="G183" s="209">
        <v>5922</v>
      </c>
      <c r="H183" s="211">
        <f t="shared" si="4"/>
        <v>71064</v>
      </c>
      <c r="I183" s="209"/>
      <c r="J183" s="209">
        <v>7402</v>
      </c>
      <c r="K183" s="209">
        <v>9870</v>
      </c>
      <c r="L183" s="209"/>
      <c r="M183" s="209"/>
      <c r="N183" s="209"/>
      <c r="O183" s="213">
        <f t="shared" si="5"/>
        <v>88336</v>
      </c>
    </row>
    <row r="184" spans="1:15">
      <c r="A184" s="372" t="s">
        <v>1524</v>
      </c>
      <c r="B184" s="372"/>
      <c r="C184" s="153" t="s">
        <v>1523</v>
      </c>
      <c r="D184" s="182">
        <v>113</v>
      </c>
      <c r="E184" s="178">
        <v>11</v>
      </c>
      <c r="F184" s="179">
        <v>1</v>
      </c>
      <c r="G184" s="209">
        <v>4250</v>
      </c>
      <c r="H184" s="211">
        <f t="shared" si="4"/>
        <v>51000</v>
      </c>
      <c r="I184" s="209"/>
      <c r="J184" s="209">
        <v>5312</v>
      </c>
      <c r="K184" s="209">
        <v>7083</v>
      </c>
      <c r="L184" s="209"/>
      <c r="M184" s="209"/>
      <c r="N184" s="209"/>
      <c r="O184" s="213">
        <f t="shared" si="5"/>
        <v>63395</v>
      </c>
    </row>
    <row r="185" spans="1:15">
      <c r="A185" s="372" t="s">
        <v>1524</v>
      </c>
      <c r="B185" s="372"/>
      <c r="C185" s="153" t="s">
        <v>1523</v>
      </c>
      <c r="D185" s="182">
        <v>113</v>
      </c>
      <c r="E185" s="178">
        <v>11</v>
      </c>
      <c r="F185" s="179">
        <v>1</v>
      </c>
      <c r="G185" s="209">
        <v>8876</v>
      </c>
      <c r="H185" s="211">
        <f t="shared" si="4"/>
        <v>106512</v>
      </c>
      <c r="I185" s="209"/>
      <c r="J185" s="209">
        <v>11096</v>
      </c>
      <c r="K185" s="209">
        <v>14793</v>
      </c>
      <c r="L185" s="209"/>
      <c r="M185" s="209"/>
      <c r="N185" s="209"/>
      <c r="O185" s="213">
        <f t="shared" si="5"/>
        <v>132401</v>
      </c>
    </row>
    <row r="186" spans="1:15">
      <c r="A186" s="372" t="s">
        <v>1527</v>
      </c>
      <c r="B186" s="372"/>
      <c r="C186" s="153" t="s">
        <v>1528</v>
      </c>
      <c r="D186" s="182">
        <v>113</v>
      </c>
      <c r="E186" s="178">
        <v>11</v>
      </c>
      <c r="F186" s="179">
        <v>5</v>
      </c>
      <c r="G186" s="209">
        <v>6752</v>
      </c>
      <c r="H186" s="211">
        <f t="shared" si="4"/>
        <v>405120</v>
      </c>
      <c r="I186" s="209"/>
      <c r="J186" s="209">
        <v>8440</v>
      </c>
      <c r="K186" s="209">
        <v>56265</v>
      </c>
      <c r="L186" s="209"/>
      <c r="M186" s="209"/>
      <c r="N186" s="209"/>
      <c r="O186" s="213">
        <f t="shared" si="5"/>
        <v>469825</v>
      </c>
    </row>
    <row r="187" spans="1:15">
      <c r="A187" s="372" t="s">
        <v>1529</v>
      </c>
      <c r="B187" s="372"/>
      <c r="C187" s="153" t="s">
        <v>1528</v>
      </c>
      <c r="D187" s="182">
        <v>113</v>
      </c>
      <c r="E187" s="178">
        <v>11</v>
      </c>
      <c r="F187" s="179">
        <v>5</v>
      </c>
      <c r="G187" s="209">
        <v>6752</v>
      </c>
      <c r="H187" s="211">
        <f t="shared" si="4"/>
        <v>405120</v>
      </c>
      <c r="I187" s="209"/>
      <c r="J187" s="209">
        <v>8440</v>
      </c>
      <c r="K187" s="209">
        <v>56265</v>
      </c>
      <c r="L187" s="209"/>
      <c r="M187" s="209"/>
      <c r="N187" s="209"/>
      <c r="O187" s="213">
        <f t="shared" si="5"/>
        <v>469825</v>
      </c>
    </row>
    <row r="188" spans="1:15">
      <c r="A188" s="372" t="s">
        <v>1529</v>
      </c>
      <c r="B188" s="372"/>
      <c r="C188" s="153" t="s">
        <v>1528</v>
      </c>
      <c r="D188" s="182">
        <v>113</v>
      </c>
      <c r="E188" s="178">
        <v>11</v>
      </c>
      <c r="F188" s="179">
        <v>1</v>
      </c>
      <c r="G188" s="209">
        <v>4514</v>
      </c>
      <c r="H188" s="211">
        <f t="shared" si="4"/>
        <v>54168</v>
      </c>
      <c r="I188" s="209"/>
      <c r="J188" s="209">
        <v>1128</v>
      </c>
      <c r="K188" s="209">
        <v>7523</v>
      </c>
      <c r="L188" s="209"/>
      <c r="M188" s="209"/>
      <c r="N188" s="209"/>
      <c r="O188" s="213">
        <f t="shared" si="5"/>
        <v>62819</v>
      </c>
    </row>
    <row r="189" spans="1:15">
      <c r="A189" s="372" t="s">
        <v>1529</v>
      </c>
      <c r="B189" s="372"/>
      <c r="C189" s="153" t="s">
        <v>1528</v>
      </c>
      <c r="D189" s="182">
        <v>113</v>
      </c>
      <c r="E189" s="178">
        <v>11</v>
      </c>
      <c r="F189" s="179">
        <v>1</v>
      </c>
      <c r="G189" s="209">
        <v>3588</v>
      </c>
      <c r="H189" s="211">
        <f t="shared" si="4"/>
        <v>43056</v>
      </c>
      <c r="I189" s="209"/>
      <c r="J189" s="209">
        <v>898</v>
      </c>
      <c r="K189" s="209">
        <v>5980</v>
      </c>
      <c r="L189" s="209"/>
      <c r="M189" s="209"/>
      <c r="N189" s="209"/>
      <c r="O189" s="213">
        <f t="shared" si="5"/>
        <v>49934</v>
      </c>
    </row>
    <row r="190" spans="1:15">
      <c r="A190" s="372" t="s">
        <v>1529</v>
      </c>
      <c r="B190" s="372"/>
      <c r="C190" s="153" t="s">
        <v>1528</v>
      </c>
      <c r="D190" s="182">
        <v>113</v>
      </c>
      <c r="E190" s="178">
        <v>11</v>
      </c>
      <c r="F190" s="179">
        <v>1</v>
      </c>
      <c r="G190" s="208">
        <v>3082</v>
      </c>
      <c r="H190" s="211">
        <f t="shared" si="4"/>
        <v>36984</v>
      </c>
      <c r="I190" s="208"/>
      <c r="J190" s="208">
        <v>770</v>
      </c>
      <c r="K190" s="208">
        <v>5137</v>
      </c>
      <c r="L190" s="208"/>
      <c r="M190" s="208"/>
      <c r="N190" s="208"/>
      <c r="O190" s="213">
        <f t="shared" si="5"/>
        <v>42891</v>
      </c>
    </row>
    <row r="191" spans="1:15">
      <c r="A191" s="372" t="s">
        <v>1530</v>
      </c>
      <c r="B191" s="372"/>
      <c r="C191" s="153" t="s">
        <v>1531</v>
      </c>
      <c r="D191" s="182">
        <v>113</v>
      </c>
      <c r="E191" s="178">
        <v>11</v>
      </c>
      <c r="F191" s="179">
        <v>1</v>
      </c>
      <c r="G191" s="208">
        <v>1964</v>
      </c>
      <c r="H191" s="211">
        <f t="shared" si="4"/>
        <v>23568</v>
      </c>
      <c r="I191" s="208"/>
      <c r="J191" s="208">
        <v>492</v>
      </c>
      <c r="K191" s="208">
        <v>3273</v>
      </c>
      <c r="L191" s="208"/>
      <c r="M191" s="208"/>
      <c r="N191" s="208"/>
      <c r="O191" s="213">
        <f t="shared" si="5"/>
        <v>27333</v>
      </c>
    </row>
    <row r="192" spans="1:15">
      <c r="A192" s="372" t="s">
        <v>1532</v>
      </c>
      <c r="B192" s="372"/>
      <c r="C192" s="153" t="s">
        <v>1531</v>
      </c>
      <c r="D192" s="182">
        <v>113</v>
      </c>
      <c r="E192" s="178">
        <v>11</v>
      </c>
      <c r="F192" s="179">
        <v>1</v>
      </c>
      <c r="G192" s="209">
        <v>7510</v>
      </c>
      <c r="H192" s="211">
        <f t="shared" si="4"/>
        <v>90120</v>
      </c>
      <c r="I192" s="209"/>
      <c r="J192" s="209">
        <v>1878</v>
      </c>
      <c r="K192" s="209">
        <v>12517</v>
      </c>
      <c r="L192" s="209"/>
      <c r="M192" s="209"/>
      <c r="N192" s="209"/>
      <c r="O192" s="213">
        <f t="shared" si="5"/>
        <v>104515</v>
      </c>
    </row>
    <row r="193" spans="1:15">
      <c r="A193" s="372" t="s">
        <v>1414</v>
      </c>
      <c r="B193" s="372"/>
      <c r="C193" s="153" t="s">
        <v>1531</v>
      </c>
      <c r="D193" s="182">
        <v>113</v>
      </c>
      <c r="E193" s="178">
        <v>11</v>
      </c>
      <c r="F193" s="179">
        <v>1</v>
      </c>
      <c r="G193" s="209">
        <v>11640</v>
      </c>
      <c r="H193" s="211">
        <f t="shared" si="4"/>
        <v>139680</v>
      </c>
      <c r="I193" s="209"/>
      <c r="J193" s="209">
        <v>2910</v>
      </c>
      <c r="K193" s="209">
        <v>19400</v>
      </c>
      <c r="L193" s="209"/>
      <c r="M193" s="209"/>
      <c r="N193" s="209"/>
      <c r="O193" s="213">
        <f t="shared" si="5"/>
        <v>161990</v>
      </c>
    </row>
    <row r="194" spans="1:15">
      <c r="A194" s="372" t="s">
        <v>1532</v>
      </c>
      <c r="B194" s="372"/>
      <c r="C194" s="153" t="s">
        <v>1531</v>
      </c>
      <c r="D194" s="182">
        <v>113</v>
      </c>
      <c r="E194" s="178">
        <v>11</v>
      </c>
      <c r="F194" s="179">
        <v>1</v>
      </c>
      <c r="G194" s="209">
        <v>5368</v>
      </c>
      <c r="H194" s="211">
        <f t="shared" si="4"/>
        <v>64416</v>
      </c>
      <c r="I194" s="209"/>
      <c r="J194" s="209">
        <v>1342</v>
      </c>
      <c r="K194" s="209">
        <v>8947</v>
      </c>
      <c r="L194" s="209"/>
      <c r="M194" s="209"/>
      <c r="N194" s="209"/>
      <c r="O194" s="213">
        <f t="shared" si="5"/>
        <v>74705</v>
      </c>
    </row>
    <row r="195" spans="1:15">
      <c r="A195" s="372" t="s">
        <v>1530</v>
      </c>
      <c r="B195" s="372"/>
      <c r="C195" s="153" t="s">
        <v>1531</v>
      </c>
      <c r="D195" s="182">
        <v>113</v>
      </c>
      <c r="E195" s="178">
        <v>11</v>
      </c>
      <c r="F195" s="179">
        <v>1</v>
      </c>
      <c r="G195" s="209">
        <v>5368</v>
      </c>
      <c r="H195" s="211">
        <f t="shared" si="4"/>
        <v>64416</v>
      </c>
      <c r="I195" s="209"/>
      <c r="J195" s="209">
        <v>1342</v>
      </c>
      <c r="K195" s="209">
        <v>8947</v>
      </c>
      <c r="L195" s="209"/>
      <c r="M195" s="209"/>
      <c r="N195" s="209"/>
      <c r="O195" s="213">
        <f t="shared" si="5"/>
        <v>74705</v>
      </c>
    </row>
    <row r="196" spans="1:15">
      <c r="A196" s="372" t="s">
        <v>1533</v>
      </c>
      <c r="B196" s="372"/>
      <c r="C196" s="153" t="s">
        <v>1531</v>
      </c>
      <c r="D196" s="182">
        <v>113</v>
      </c>
      <c r="E196" s="178">
        <v>11</v>
      </c>
      <c r="F196" s="179">
        <v>1</v>
      </c>
      <c r="G196" s="209">
        <v>2612</v>
      </c>
      <c r="H196" s="211">
        <f t="shared" ref="H196:H259" si="6">IF(E196="","SE REQUIERE ASIGNAR LA FUENTE DE FINANCIAMIENTO",IF(F196="","ES NECESARIO ESTABLECER EL NÚMERO DE PLAZAS",IF(G196="","SE NECESITA ESTABLECER UN MONTO MENSUAL",F196*G196*12)))</f>
        <v>31344</v>
      </c>
      <c r="I196" s="209"/>
      <c r="J196" s="209">
        <v>654</v>
      </c>
      <c r="K196" s="209">
        <v>4353</v>
      </c>
      <c r="L196" s="209"/>
      <c r="M196" s="209"/>
      <c r="N196" s="209"/>
      <c r="O196" s="213">
        <f t="shared" ref="O196:O259" si="7">SUM(H196:N196)</f>
        <v>36351</v>
      </c>
    </row>
    <row r="197" spans="1:15">
      <c r="A197" s="372" t="s">
        <v>1534</v>
      </c>
      <c r="B197" s="372"/>
      <c r="C197" s="153" t="s">
        <v>1531</v>
      </c>
      <c r="D197" s="182">
        <v>113</v>
      </c>
      <c r="E197" s="178">
        <v>11</v>
      </c>
      <c r="F197" s="179">
        <v>1</v>
      </c>
      <c r="G197" s="209">
        <v>5368</v>
      </c>
      <c r="H197" s="211">
        <f t="shared" si="6"/>
        <v>64416</v>
      </c>
      <c r="I197" s="209"/>
      <c r="J197" s="209">
        <v>1342</v>
      </c>
      <c r="K197" s="209">
        <v>8947</v>
      </c>
      <c r="L197" s="209"/>
      <c r="M197" s="209"/>
      <c r="N197" s="209"/>
      <c r="O197" s="213">
        <f t="shared" si="7"/>
        <v>74705</v>
      </c>
    </row>
    <row r="198" spans="1:15">
      <c r="A198" s="372" t="s">
        <v>1535</v>
      </c>
      <c r="B198" s="372"/>
      <c r="C198" s="153" t="s">
        <v>1531</v>
      </c>
      <c r="D198" s="182">
        <v>113</v>
      </c>
      <c r="E198" s="178">
        <v>11</v>
      </c>
      <c r="F198" s="179">
        <v>1</v>
      </c>
      <c r="G198" s="209">
        <v>7730</v>
      </c>
      <c r="H198" s="211">
        <f t="shared" si="6"/>
        <v>92760</v>
      </c>
      <c r="I198" s="209"/>
      <c r="J198" s="209">
        <v>1932</v>
      </c>
      <c r="K198" s="209">
        <v>12883</v>
      </c>
      <c r="L198" s="209"/>
      <c r="M198" s="209"/>
      <c r="N198" s="209"/>
      <c r="O198" s="213">
        <f t="shared" si="7"/>
        <v>107575</v>
      </c>
    </row>
    <row r="199" spans="1:15">
      <c r="A199" s="372" t="s">
        <v>1536</v>
      </c>
      <c r="B199" s="372"/>
      <c r="C199" s="153" t="s">
        <v>1531</v>
      </c>
      <c r="D199" s="182">
        <v>113</v>
      </c>
      <c r="E199" s="178">
        <v>11</v>
      </c>
      <c r="F199" s="179">
        <v>1</v>
      </c>
      <c r="G199" s="209">
        <v>4390</v>
      </c>
      <c r="H199" s="211">
        <f t="shared" si="6"/>
        <v>52680</v>
      </c>
      <c r="I199" s="209"/>
      <c r="J199" s="209">
        <v>1098</v>
      </c>
      <c r="K199" s="209">
        <v>7317</v>
      </c>
      <c r="L199" s="209"/>
      <c r="M199" s="209"/>
      <c r="N199" s="209"/>
      <c r="O199" s="213">
        <f t="shared" si="7"/>
        <v>61095</v>
      </c>
    </row>
    <row r="200" spans="1:15">
      <c r="A200" s="372" t="s">
        <v>1537</v>
      </c>
      <c r="B200" s="372"/>
      <c r="C200" s="153" t="s">
        <v>1531</v>
      </c>
      <c r="D200" s="182">
        <v>113</v>
      </c>
      <c r="E200" s="178">
        <v>11</v>
      </c>
      <c r="F200" s="179">
        <v>1</v>
      </c>
      <c r="G200" s="209">
        <v>4390</v>
      </c>
      <c r="H200" s="211">
        <f t="shared" si="6"/>
        <v>52680</v>
      </c>
      <c r="I200" s="209"/>
      <c r="J200" s="209">
        <v>1098</v>
      </c>
      <c r="K200" s="209">
        <v>7317</v>
      </c>
      <c r="L200" s="209"/>
      <c r="M200" s="209"/>
      <c r="N200" s="209"/>
      <c r="O200" s="213">
        <f t="shared" si="7"/>
        <v>61095</v>
      </c>
    </row>
    <row r="201" spans="1:15">
      <c r="A201" s="372" t="s">
        <v>1536</v>
      </c>
      <c r="B201" s="372"/>
      <c r="C201" s="153" t="s">
        <v>1531</v>
      </c>
      <c r="D201" s="182">
        <v>113</v>
      </c>
      <c r="E201" s="178">
        <v>11</v>
      </c>
      <c r="F201" s="179">
        <v>1</v>
      </c>
      <c r="G201" s="208">
        <v>4738</v>
      </c>
      <c r="H201" s="211">
        <f t="shared" si="6"/>
        <v>56856</v>
      </c>
      <c r="I201" s="208"/>
      <c r="J201" s="208">
        <v>1184</v>
      </c>
      <c r="K201" s="208">
        <v>7863</v>
      </c>
      <c r="L201" s="208"/>
      <c r="M201" s="208"/>
      <c r="N201" s="208"/>
      <c r="O201" s="213">
        <f t="shared" si="7"/>
        <v>65903</v>
      </c>
    </row>
    <row r="202" spans="1:15">
      <c r="A202" s="372" t="s">
        <v>1538</v>
      </c>
      <c r="B202" s="372"/>
      <c r="C202" s="153" t="s">
        <v>1539</v>
      </c>
      <c r="D202" s="182">
        <v>113</v>
      </c>
      <c r="E202" s="178">
        <v>11</v>
      </c>
      <c r="F202" s="179">
        <v>2</v>
      </c>
      <c r="G202" s="209">
        <v>17642</v>
      </c>
      <c r="H202" s="211">
        <f t="shared" si="6"/>
        <v>423408</v>
      </c>
      <c r="I202" s="209"/>
      <c r="J202" s="209">
        <v>8820</v>
      </c>
      <c r="K202" s="209">
        <v>58806</v>
      </c>
      <c r="L202" s="209"/>
      <c r="M202" s="209"/>
      <c r="N202" s="209"/>
      <c r="O202" s="213">
        <f t="shared" si="7"/>
        <v>491034</v>
      </c>
    </row>
    <row r="203" spans="1:15">
      <c r="A203" s="372" t="s">
        <v>1538</v>
      </c>
      <c r="B203" s="372"/>
      <c r="C203" s="153" t="s">
        <v>1539</v>
      </c>
      <c r="D203" s="182">
        <v>113</v>
      </c>
      <c r="E203" s="178">
        <v>11</v>
      </c>
      <c r="F203" s="179">
        <v>1</v>
      </c>
      <c r="G203" s="209">
        <v>18008</v>
      </c>
      <c r="H203" s="211">
        <f t="shared" si="6"/>
        <v>216096</v>
      </c>
      <c r="I203" s="209"/>
      <c r="J203" s="209">
        <v>4502</v>
      </c>
      <c r="K203" s="209">
        <v>30013</v>
      </c>
      <c r="L203" s="209"/>
      <c r="M203" s="209"/>
      <c r="N203" s="209"/>
      <c r="O203" s="213">
        <f t="shared" si="7"/>
        <v>250611</v>
      </c>
    </row>
    <row r="204" spans="1:15">
      <c r="A204" s="372" t="s">
        <v>1540</v>
      </c>
      <c r="B204" s="372"/>
      <c r="C204" s="153" t="s">
        <v>1539</v>
      </c>
      <c r="D204" s="182">
        <v>113</v>
      </c>
      <c r="E204" s="178">
        <v>11</v>
      </c>
      <c r="F204" s="179">
        <v>1</v>
      </c>
      <c r="G204" s="209">
        <v>7658</v>
      </c>
      <c r="H204" s="211">
        <f t="shared" si="6"/>
        <v>91896</v>
      </c>
      <c r="I204" s="209"/>
      <c r="J204" s="209">
        <v>1914</v>
      </c>
      <c r="K204" s="209">
        <v>12763</v>
      </c>
      <c r="L204" s="209"/>
      <c r="M204" s="209"/>
      <c r="N204" s="209"/>
      <c r="O204" s="213">
        <f t="shared" si="7"/>
        <v>106573</v>
      </c>
    </row>
    <row r="205" spans="1:15">
      <c r="A205" s="372" t="s">
        <v>1541</v>
      </c>
      <c r="B205" s="372"/>
      <c r="C205" s="153" t="s">
        <v>1542</v>
      </c>
      <c r="D205" s="182">
        <v>113</v>
      </c>
      <c r="E205" s="178">
        <v>11</v>
      </c>
      <c r="F205" s="179">
        <v>2</v>
      </c>
      <c r="G205" s="209">
        <v>2120</v>
      </c>
      <c r="H205" s="211">
        <f t="shared" si="6"/>
        <v>50880</v>
      </c>
      <c r="I205" s="209"/>
      <c r="J205" s="209">
        <v>1060</v>
      </c>
      <c r="K205" s="209">
        <v>7066</v>
      </c>
      <c r="L205" s="209"/>
      <c r="M205" s="209"/>
      <c r="N205" s="209"/>
      <c r="O205" s="213">
        <f t="shared" si="7"/>
        <v>59006</v>
      </c>
    </row>
    <row r="206" spans="1:15">
      <c r="A206" s="372" t="s">
        <v>1467</v>
      </c>
      <c r="B206" s="372"/>
      <c r="C206" s="153" t="s">
        <v>1542</v>
      </c>
      <c r="D206" s="182">
        <v>113</v>
      </c>
      <c r="E206" s="178">
        <v>11</v>
      </c>
      <c r="F206" s="179">
        <v>2</v>
      </c>
      <c r="G206" s="209">
        <v>2120</v>
      </c>
      <c r="H206" s="211">
        <f t="shared" si="6"/>
        <v>50880</v>
      </c>
      <c r="I206" s="209"/>
      <c r="J206" s="209">
        <v>1060</v>
      </c>
      <c r="K206" s="209">
        <v>7066</v>
      </c>
      <c r="L206" s="209"/>
      <c r="M206" s="209"/>
      <c r="N206" s="209"/>
      <c r="O206" s="213">
        <f t="shared" si="7"/>
        <v>59006</v>
      </c>
    </row>
    <row r="207" spans="1:15">
      <c r="A207" s="372" t="s">
        <v>1516</v>
      </c>
      <c r="B207" s="372"/>
      <c r="C207" s="153" t="s">
        <v>1542</v>
      </c>
      <c r="D207" s="182">
        <v>113</v>
      </c>
      <c r="E207" s="178">
        <v>11</v>
      </c>
      <c r="F207" s="179">
        <v>1</v>
      </c>
      <c r="G207" s="208">
        <v>2300</v>
      </c>
      <c r="H207" s="211">
        <f t="shared" si="6"/>
        <v>27600</v>
      </c>
      <c r="I207" s="208"/>
      <c r="J207" s="208">
        <v>576</v>
      </c>
      <c r="K207" s="208">
        <v>3833</v>
      </c>
      <c r="L207" s="208"/>
      <c r="M207" s="208"/>
      <c r="N207" s="208"/>
      <c r="O207" s="213">
        <f t="shared" si="7"/>
        <v>32009</v>
      </c>
    </row>
    <row r="208" spans="1:15">
      <c r="A208" s="372" t="s">
        <v>1524</v>
      </c>
      <c r="B208" s="372"/>
      <c r="C208" s="153" t="s">
        <v>1523</v>
      </c>
      <c r="D208" s="182">
        <v>113</v>
      </c>
      <c r="E208" s="178">
        <v>11</v>
      </c>
      <c r="F208" s="179">
        <v>1</v>
      </c>
      <c r="G208" s="209">
        <v>1974</v>
      </c>
      <c r="H208" s="211">
        <f t="shared" si="6"/>
        <v>23688</v>
      </c>
      <c r="I208" s="209"/>
      <c r="J208" s="209">
        <v>494</v>
      </c>
      <c r="K208" s="209">
        <v>3290</v>
      </c>
      <c r="L208" s="209"/>
      <c r="M208" s="209"/>
      <c r="N208" s="209"/>
      <c r="O208" s="213">
        <f t="shared" si="7"/>
        <v>27472</v>
      </c>
    </row>
    <row r="209" spans="1:15">
      <c r="A209" s="372" t="s">
        <v>1524</v>
      </c>
      <c r="B209" s="372"/>
      <c r="C209" s="153" t="s">
        <v>1523</v>
      </c>
      <c r="D209" s="182">
        <v>113</v>
      </c>
      <c r="E209" s="178">
        <v>11</v>
      </c>
      <c r="F209" s="179">
        <v>5</v>
      </c>
      <c r="G209" s="209">
        <v>1645</v>
      </c>
      <c r="H209" s="211">
        <f t="shared" si="6"/>
        <v>98700</v>
      </c>
      <c r="I209" s="209"/>
      <c r="J209" s="209">
        <v>2060</v>
      </c>
      <c r="K209" s="209">
        <v>13710</v>
      </c>
      <c r="L209" s="209"/>
      <c r="M209" s="209"/>
      <c r="N209" s="209"/>
      <c r="O209" s="213">
        <f t="shared" si="7"/>
        <v>114470</v>
      </c>
    </row>
    <row r="210" spans="1:15">
      <c r="A210" s="372" t="s">
        <v>1543</v>
      </c>
      <c r="B210" s="372"/>
      <c r="C210" s="153" t="s">
        <v>1523</v>
      </c>
      <c r="D210" s="182">
        <v>113</v>
      </c>
      <c r="E210" s="178">
        <v>11</v>
      </c>
      <c r="F210" s="179">
        <v>1</v>
      </c>
      <c r="G210" s="209">
        <v>2370</v>
      </c>
      <c r="H210" s="211">
        <f t="shared" si="6"/>
        <v>28440</v>
      </c>
      <c r="I210" s="209"/>
      <c r="J210" s="209">
        <v>592</v>
      </c>
      <c r="K210" s="209">
        <v>3950</v>
      </c>
      <c r="L210" s="209"/>
      <c r="M210" s="209"/>
      <c r="N210" s="209"/>
      <c r="O210" s="213">
        <f t="shared" si="7"/>
        <v>32982</v>
      </c>
    </row>
    <row r="211" spans="1:15">
      <c r="A211" s="372" t="s">
        <v>1544</v>
      </c>
      <c r="B211" s="372"/>
      <c r="C211" s="153" t="s">
        <v>1523</v>
      </c>
      <c r="D211" s="182">
        <v>113</v>
      </c>
      <c r="E211" s="178">
        <v>11</v>
      </c>
      <c r="F211" s="179">
        <v>3</v>
      </c>
      <c r="G211" s="209">
        <v>1305</v>
      </c>
      <c r="H211" s="211">
        <f t="shared" si="6"/>
        <v>46980</v>
      </c>
      <c r="I211" s="209"/>
      <c r="J211" s="209">
        <v>326</v>
      </c>
      <c r="K211" s="209">
        <v>2175</v>
      </c>
      <c r="L211" s="209"/>
      <c r="M211" s="209"/>
      <c r="N211" s="209"/>
      <c r="O211" s="213">
        <f t="shared" si="7"/>
        <v>49481</v>
      </c>
    </row>
    <row r="212" spans="1:15">
      <c r="A212" s="372" t="s">
        <v>1524</v>
      </c>
      <c r="B212" s="372"/>
      <c r="C212" s="153" t="s">
        <v>1523</v>
      </c>
      <c r="D212" s="182">
        <v>113</v>
      </c>
      <c r="E212" s="178">
        <v>11</v>
      </c>
      <c r="F212" s="179">
        <v>1</v>
      </c>
      <c r="G212" s="209">
        <v>2645</v>
      </c>
      <c r="H212" s="211">
        <f t="shared" si="6"/>
        <v>31740</v>
      </c>
      <c r="I212" s="209"/>
      <c r="J212" s="209">
        <v>662</v>
      </c>
      <c r="K212" s="209">
        <v>4408</v>
      </c>
      <c r="L212" s="209"/>
      <c r="M212" s="209"/>
      <c r="N212" s="209"/>
      <c r="O212" s="213">
        <f t="shared" si="7"/>
        <v>36810</v>
      </c>
    </row>
    <row r="213" spans="1:15">
      <c r="A213" s="372" t="s">
        <v>1545</v>
      </c>
      <c r="B213" s="372"/>
      <c r="C213" s="153" t="s">
        <v>1523</v>
      </c>
      <c r="D213" s="182">
        <v>113</v>
      </c>
      <c r="E213" s="178">
        <v>11</v>
      </c>
      <c r="F213" s="179">
        <v>1</v>
      </c>
      <c r="G213" s="209">
        <v>1645</v>
      </c>
      <c r="H213" s="211">
        <f t="shared" si="6"/>
        <v>19740</v>
      </c>
      <c r="I213" s="209"/>
      <c r="J213" s="209">
        <v>412</v>
      </c>
      <c r="K213" s="209">
        <v>2742</v>
      </c>
      <c r="L213" s="209"/>
      <c r="M213" s="209"/>
      <c r="N213" s="209"/>
      <c r="O213" s="213">
        <f t="shared" si="7"/>
        <v>22894</v>
      </c>
    </row>
    <row r="214" spans="1:15">
      <c r="A214" s="372" t="s">
        <v>1545</v>
      </c>
      <c r="B214" s="372"/>
      <c r="C214" s="153" t="s">
        <v>1523</v>
      </c>
      <c r="D214" s="182">
        <v>113</v>
      </c>
      <c r="E214" s="178">
        <v>11</v>
      </c>
      <c r="F214" s="179">
        <v>1</v>
      </c>
      <c r="G214" s="209">
        <v>2144</v>
      </c>
      <c r="H214" s="211">
        <f t="shared" si="6"/>
        <v>25728</v>
      </c>
      <c r="I214" s="209"/>
      <c r="J214" s="209">
        <v>536</v>
      </c>
      <c r="K214" s="209">
        <v>3573</v>
      </c>
      <c r="L214" s="209"/>
      <c r="M214" s="209"/>
      <c r="N214" s="209"/>
      <c r="O214" s="213">
        <f t="shared" si="7"/>
        <v>29837</v>
      </c>
    </row>
    <row r="215" spans="1:15">
      <c r="A215" s="372" t="s">
        <v>1543</v>
      </c>
      <c r="B215" s="372"/>
      <c r="C215" s="153" t="s">
        <v>1523</v>
      </c>
      <c r="D215" s="182">
        <v>113</v>
      </c>
      <c r="E215" s="178">
        <v>11</v>
      </c>
      <c r="F215" s="179">
        <v>1</v>
      </c>
      <c r="G215" s="209">
        <v>2296</v>
      </c>
      <c r="H215" s="211">
        <f t="shared" si="6"/>
        <v>27552</v>
      </c>
      <c r="I215" s="209"/>
      <c r="J215" s="209">
        <v>574</v>
      </c>
      <c r="K215" s="209">
        <v>3827</v>
      </c>
      <c r="L215" s="209"/>
      <c r="M215" s="209"/>
      <c r="N215" s="209"/>
      <c r="O215" s="213">
        <f t="shared" si="7"/>
        <v>31953</v>
      </c>
    </row>
    <row r="216" spans="1:15">
      <c r="A216" s="372" t="s">
        <v>1524</v>
      </c>
      <c r="B216" s="372"/>
      <c r="C216" s="153" t="s">
        <v>1523</v>
      </c>
      <c r="D216" s="182">
        <v>113</v>
      </c>
      <c r="E216" s="178">
        <v>11</v>
      </c>
      <c r="F216" s="179">
        <v>1</v>
      </c>
      <c r="G216" s="209">
        <v>1276</v>
      </c>
      <c r="H216" s="211">
        <f t="shared" si="6"/>
        <v>15312</v>
      </c>
      <c r="I216" s="209"/>
      <c r="J216" s="209">
        <v>320</v>
      </c>
      <c r="K216" s="209">
        <v>2127</v>
      </c>
      <c r="L216" s="209"/>
      <c r="M216" s="209"/>
      <c r="N216" s="209"/>
      <c r="O216" s="213">
        <f t="shared" si="7"/>
        <v>17759</v>
      </c>
    </row>
    <row r="217" spans="1:15">
      <c r="A217" s="372" t="s">
        <v>1546</v>
      </c>
      <c r="B217" s="372"/>
      <c r="C217" s="153" t="s">
        <v>1523</v>
      </c>
      <c r="D217" s="182">
        <v>113</v>
      </c>
      <c r="E217" s="178">
        <v>11</v>
      </c>
      <c r="F217" s="179">
        <v>1</v>
      </c>
      <c r="G217" s="208">
        <v>1645</v>
      </c>
      <c r="H217" s="211">
        <f t="shared" si="6"/>
        <v>19740</v>
      </c>
      <c r="I217" s="208"/>
      <c r="J217" s="208">
        <v>412</v>
      </c>
      <c r="K217" s="208">
        <v>2742</v>
      </c>
      <c r="L217" s="208"/>
      <c r="M217" s="208"/>
      <c r="N217" s="208"/>
      <c r="O217" s="213">
        <f t="shared" si="7"/>
        <v>22894</v>
      </c>
    </row>
    <row r="218" spans="1:15">
      <c r="A218" s="372" t="s">
        <v>1543</v>
      </c>
      <c r="B218" s="372"/>
      <c r="C218" s="153" t="s">
        <v>1523</v>
      </c>
      <c r="D218" s="182">
        <v>113</v>
      </c>
      <c r="E218" s="178">
        <v>11</v>
      </c>
      <c r="F218" s="179">
        <v>1</v>
      </c>
      <c r="G218" s="209">
        <v>1645</v>
      </c>
      <c r="H218" s="211">
        <f t="shared" si="6"/>
        <v>19740</v>
      </c>
      <c r="I218" s="209"/>
      <c r="J218" s="209">
        <v>412</v>
      </c>
      <c r="K218" s="209">
        <v>2742</v>
      </c>
      <c r="L218" s="209"/>
      <c r="M218" s="209"/>
      <c r="N218" s="209"/>
      <c r="O218" s="213">
        <f t="shared" si="7"/>
        <v>22894</v>
      </c>
    </row>
    <row r="219" spans="1:15">
      <c r="A219" s="372" t="s">
        <v>1524</v>
      </c>
      <c r="B219" s="372"/>
      <c r="C219" s="153" t="s">
        <v>1523</v>
      </c>
      <c r="D219" s="182">
        <v>113</v>
      </c>
      <c r="E219" s="178">
        <v>11</v>
      </c>
      <c r="F219" s="179">
        <v>1</v>
      </c>
      <c r="G219" s="209">
        <v>2753</v>
      </c>
      <c r="H219" s="211">
        <f t="shared" si="6"/>
        <v>33036</v>
      </c>
      <c r="I219" s="209"/>
      <c r="J219" s="209">
        <v>688</v>
      </c>
      <c r="K219" s="209">
        <v>4588</v>
      </c>
      <c r="L219" s="209"/>
      <c r="M219" s="209"/>
      <c r="N219" s="209"/>
      <c r="O219" s="213">
        <f t="shared" si="7"/>
        <v>38312</v>
      </c>
    </row>
    <row r="220" spans="1:15">
      <c r="A220" s="372" t="s">
        <v>1524</v>
      </c>
      <c r="B220" s="372"/>
      <c r="C220" s="153" t="s">
        <v>1523</v>
      </c>
      <c r="D220" s="182">
        <v>113</v>
      </c>
      <c r="E220" s="178">
        <v>11</v>
      </c>
      <c r="F220" s="179">
        <v>1</v>
      </c>
      <c r="G220" s="209">
        <v>2320</v>
      </c>
      <c r="H220" s="211">
        <f t="shared" si="6"/>
        <v>27840</v>
      </c>
      <c r="I220" s="209"/>
      <c r="J220" s="209">
        <v>580</v>
      </c>
      <c r="K220" s="209">
        <v>3867</v>
      </c>
      <c r="L220" s="209"/>
      <c r="M220" s="209"/>
      <c r="N220" s="209"/>
      <c r="O220" s="213">
        <f t="shared" si="7"/>
        <v>32287</v>
      </c>
    </row>
    <row r="221" spans="1:15">
      <c r="A221" s="372" t="s">
        <v>1547</v>
      </c>
      <c r="B221" s="372"/>
      <c r="C221" s="153" t="s">
        <v>1523</v>
      </c>
      <c r="D221" s="182">
        <v>113</v>
      </c>
      <c r="E221" s="178">
        <v>11</v>
      </c>
      <c r="F221" s="179">
        <v>1</v>
      </c>
      <c r="G221" s="209">
        <v>3163</v>
      </c>
      <c r="H221" s="211">
        <f t="shared" si="6"/>
        <v>37956</v>
      </c>
      <c r="I221" s="209"/>
      <c r="J221" s="209">
        <v>790</v>
      </c>
      <c r="K221" s="209">
        <v>5272</v>
      </c>
      <c r="L221" s="209"/>
      <c r="M221" s="209"/>
      <c r="N221" s="209"/>
      <c r="O221" s="213">
        <f t="shared" si="7"/>
        <v>44018</v>
      </c>
    </row>
    <row r="222" spans="1:15">
      <c r="A222" s="372" t="s">
        <v>1467</v>
      </c>
      <c r="B222" s="372"/>
      <c r="C222" s="153" t="s">
        <v>1542</v>
      </c>
      <c r="D222" s="182">
        <v>113</v>
      </c>
      <c r="E222" s="178">
        <v>11</v>
      </c>
      <c r="F222" s="179">
        <v>1</v>
      </c>
      <c r="G222" s="209">
        <v>1040</v>
      </c>
      <c r="H222" s="211">
        <f t="shared" si="6"/>
        <v>12480</v>
      </c>
      <c r="I222" s="209"/>
      <c r="J222" s="209">
        <v>260</v>
      </c>
      <c r="K222" s="209">
        <v>1733</v>
      </c>
      <c r="L222" s="209"/>
      <c r="M222" s="209"/>
      <c r="N222" s="209"/>
      <c r="O222" s="213">
        <f t="shared" si="7"/>
        <v>14473</v>
      </c>
    </row>
    <row r="223" spans="1:15">
      <c r="A223" s="372" t="s">
        <v>1484</v>
      </c>
      <c r="B223" s="372"/>
      <c r="C223" s="153" t="s">
        <v>1542</v>
      </c>
      <c r="D223" s="182">
        <v>113</v>
      </c>
      <c r="E223" s="178">
        <v>15</v>
      </c>
      <c r="F223" s="179">
        <v>1</v>
      </c>
      <c r="G223" s="209">
        <v>512</v>
      </c>
      <c r="H223" s="211">
        <f t="shared" si="6"/>
        <v>6144</v>
      </c>
      <c r="I223" s="209"/>
      <c r="J223" s="209">
        <v>128</v>
      </c>
      <c r="K223" s="209">
        <v>853</v>
      </c>
      <c r="L223" s="209"/>
      <c r="M223" s="209"/>
      <c r="N223" s="209"/>
      <c r="O223" s="213">
        <f t="shared" si="7"/>
        <v>7125</v>
      </c>
    </row>
    <row r="224" spans="1:15">
      <c r="A224" s="372" t="s">
        <v>1484</v>
      </c>
      <c r="B224" s="372"/>
      <c r="C224" s="153" t="s">
        <v>1542</v>
      </c>
      <c r="D224" s="182">
        <v>113</v>
      </c>
      <c r="E224" s="178">
        <v>11</v>
      </c>
      <c r="F224" s="179">
        <v>10</v>
      </c>
      <c r="G224" s="209">
        <v>876</v>
      </c>
      <c r="H224" s="211">
        <f t="shared" si="6"/>
        <v>105120</v>
      </c>
      <c r="I224" s="209"/>
      <c r="J224" s="209">
        <v>2200</v>
      </c>
      <c r="K224" s="209">
        <v>14600</v>
      </c>
      <c r="L224" s="209"/>
      <c r="M224" s="209"/>
      <c r="N224" s="209"/>
      <c r="O224" s="213">
        <f t="shared" si="7"/>
        <v>121920</v>
      </c>
    </row>
    <row r="225" spans="1:15">
      <c r="A225" s="372" t="s">
        <v>1484</v>
      </c>
      <c r="B225" s="372"/>
      <c r="C225" s="153" t="s">
        <v>1542</v>
      </c>
      <c r="D225" s="182">
        <v>113</v>
      </c>
      <c r="E225" s="178">
        <v>15</v>
      </c>
      <c r="F225" s="179">
        <v>23</v>
      </c>
      <c r="G225" s="209">
        <v>876</v>
      </c>
      <c r="H225" s="211">
        <f t="shared" si="6"/>
        <v>241776</v>
      </c>
      <c r="I225" s="209"/>
      <c r="J225" s="209">
        <v>5060</v>
      </c>
      <c r="K225" s="209">
        <v>33580</v>
      </c>
      <c r="L225" s="209"/>
      <c r="M225" s="209"/>
      <c r="N225" s="209"/>
      <c r="O225" s="213">
        <f t="shared" si="7"/>
        <v>280416</v>
      </c>
    </row>
    <row r="226" spans="1:15">
      <c r="A226" s="372" t="s">
        <v>1548</v>
      </c>
      <c r="B226" s="372"/>
      <c r="C226" s="153" t="s">
        <v>1523</v>
      </c>
      <c r="D226" s="182">
        <v>113</v>
      </c>
      <c r="E226" s="178">
        <v>15</v>
      </c>
      <c r="F226" s="179">
        <v>1</v>
      </c>
      <c r="G226" s="208">
        <v>10450</v>
      </c>
      <c r="H226" s="211">
        <f t="shared" si="6"/>
        <v>125400</v>
      </c>
      <c r="I226" s="208"/>
      <c r="J226" s="208">
        <v>2612</v>
      </c>
      <c r="K226" s="208">
        <v>17418</v>
      </c>
      <c r="L226" s="208"/>
      <c r="M226" s="208"/>
      <c r="N226" s="208"/>
      <c r="O226" s="213">
        <f t="shared" si="7"/>
        <v>145430</v>
      </c>
    </row>
    <row r="227" spans="1:15">
      <c r="A227" s="372" t="s">
        <v>1549</v>
      </c>
      <c r="B227" s="372"/>
      <c r="C227" s="153" t="s">
        <v>1523</v>
      </c>
      <c r="D227" s="182">
        <v>113</v>
      </c>
      <c r="E227" s="178">
        <v>15</v>
      </c>
      <c r="F227" s="179">
        <v>6</v>
      </c>
      <c r="G227" s="209">
        <v>10450</v>
      </c>
      <c r="H227" s="211">
        <f t="shared" si="6"/>
        <v>752400</v>
      </c>
      <c r="I227" s="209"/>
      <c r="J227" s="209">
        <v>15672</v>
      </c>
      <c r="K227" s="209">
        <v>104508</v>
      </c>
      <c r="L227" s="209"/>
      <c r="M227" s="209"/>
      <c r="N227" s="209"/>
      <c r="O227" s="213">
        <f t="shared" si="7"/>
        <v>872580</v>
      </c>
    </row>
    <row r="228" spans="1:15">
      <c r="A228" s="372" t="s">
        <v>1550</v>
      </c>
      <c r="B228" s="372"/>
      <c r="C228" s="153" t="s">
        <v>1523</v>
      </c>
      <c r="D228" s="182">
        <v>113</v>
      </c>
      <c r="E228" s="178">
        <v>15</v>
      </c>
      <c r="F228" s="179">
        <v>3</v>
      </c>
      <c r="G228" s="209">
        <v>8811</v>
      </c>
      <c r="H228" s="211">
        <f t="shared" si="6"/>
        <v>317196</v>
      </c>
      <c r="I228" s="209"/>
      <c r="J228" s="209">
        <v>6606</v>
      </c>
      <c r="K228" s="209">
        <v>44055</v>
      </c>
      <c r="L228" s="209"/>
      <c r="M228" s="209"/>
      <c r="N228" s="209"/>
      <c r="O228" s="213">
        <f t="shared" si="7"/>
        <v>367857</v>
      </c>
    </row>
    <row r="229" spans="1:15">
      <c r="A229" s="372" t="s">
        <v>1549</v>
      </c>
      <c r="B229" s="372"/>
      <c r="C229" s="153" t="s">
        <v>1523</v>
      </c>
      <c r="D229" s="182">
        <v>113</v>
      </c>
      <c r="E229" s="178">
        <v>15</v>
      </c>
      <c r="F229" s="179">
        <v>1</v>
      </c>
      <c r="G229" s="209">
        <v>11456</v>
      </c>
      <c r="H229" s="211">
        <f t="shared" si="6"/>
        <v>137472</v>
      </c>
      <c r="I229" s="209"/>
      <c r="J229" s="209">
        <v>2864</v>
      </c>
      <c r="K229" s="209">
        <v>19093</v>
      </c>
      <c r="L229" s="209"/>
      <c r="M229" s="209"/>
      <c r="N229" s="209"/>
      <c r="O229" s="213">
        <f t="shared" si="7"/>
        <v>159429</v>
      </c>
    </row>
    <row r="230" spans="1:15">
      <c r="A230" s="372" t="s">
        <v>1551</v>
      </c>
      <c r="B230" s="372"/>
      <c r="C230" s="153" t="s">
        <v>1552</v>
      </c>
      <c r="D230" s="182">
        <v>113</v>
      </c>
      <c r="E230" s="178">
        <v>15</v>
      </c>
      <c r="F230" s="179">
        <v>2</v>
      </c>
      <c r="G230" s="208">
        <v>9107</v>
      </c>
      <c r="H230" s="211">
        <f t="shared" si="6"/>
        <v>218568</v>
      </c>
      <c r="I230" s="208"/>
      <c r="J230" s="208">
        <v>4552</v>
      </c>
      <c r="K230" s="208">
        <v>30356</v>
      </c>
      <c r="L230" s="208">
        <v>31200</v>
      </c>
      <c r="M230" s="208"/>
      <c r="N230" s="208"/>
      <c r="O230" s="213">
        <f t="shared" si="7"/>
        <v>284676</v>
      </c>
    </row>
    <row r="231" spans="1:15">
      <c r="A231" s="372" t="s">
        <v>1553</v>
      </c>
      <c r="B231" s="372"/>
      <c r="C231" s="153" t="s">
        <v>1552</v>
      </c>
      <c r="D231" s="182">
        <v>113</v>
      </c>
      <c r="E231" s="178">
        <v>15</v>
      </c>
      <c r="F231" s="179">
        <v>7</v>
      </c>
      <c r="G231" s="209">
        <v>8318</v>
      </c>
      <c r="H231" s="211">
        <f t="shared" si="6"/>
        <v>698712</v>
      </c>
      <c r="I231" s="209"/>
      <c r="J231" s="209">
        <v>14560</v>
      </c>
      <c r="K231" s="209">
        <v>97041</v>
      </c>
      <c r="L231" s="209">
        <v>109200</v>
      </c>
      <c r="M231" s="209"/>
      <c r="N231" s="209"/>
      <c r="O231" s="213">
        <f t="shared" si="7"/>
        <v>919513</v>
      </c>
    </row>
    <row r="232" spans="1:15">
      <c r="A232" s="372" t="s">
        <v>1554</v>
      </c>
      <c r="B232" s="372"/>
      <c r="C232" s="153" t="s">
        <v>1552</v>
      </c>
      <c r="D232" s="182">
        <v>113</v>
      </c>
      <c r="E232" s="178">
        <v>15</v>
      </c>
      <c r="F232" s="179">
        <v>1</v>
      </c>
      <c r="G232" s="209">
        <v>9351</v>
      </c>
      <c r="H232" s="211">
        <f t="shared" si="6"/>
        <v>112212</v>
      </c>
      <c r="I232" s="209"/>
      <c r="J232" s="209">
        <v>2338</v>
      </c>
      <c r="K232" s="209">
        <v>15585</v>
      </c>
      <c r="L232" s="209">
        <v>18616</v>
      </c>
      <c r="M232" s="209"/>
      <c r="N232" s="209"/>
      <c r="O232" s="213">
        <f t="shared" si="7"/>
        <v>148751</v>
      </c>
    </row>
    <row r="233" spans="1:15">
      <c r="A233" s="372" t="s">
        <v>1409</v>
      </c>
      <c r="B233" s="372"/>
      <c r="C233" s="153" t="s">
        <v>1552</v>
      </c>
      <c r="D233" s="182">
        <v>113</v>
      </c>
      <c r="E233" s="178">
        <v>15</v>
      </c>
      <c r="F233" s="179">
        <v>1</v>
      </c>
      <c r="G233" s="209">
        <v>9351</v>
      </c>
      <c r="H233" s="211">
        <f t="shared" si="6"/>
        <v>112212</v>
      </c>
      <c r="I233" s="209"/>
      <c r="J233" s="209">
        <v>2338</v>
      </c>
      <c r="K233" s="209">
        <v>15585</v>
      </c>
      <c r="L233" s="209">
        <v>20904</v>
      </c>
      <c r="M233" s="209"/>
      <c r="N233" s="209"/>
      <c r="O233" s="213">
        <f t="shared" si="7"/>
        <v>151039</v>
      </c>
    </row>
    <row r="234" spans="1:15">
      <c r="A234" s="372" t="s">
        <v>1518</v>
      </c>
      <c r="B234" s="372"/>
      <c r="C234" s="153" t="s">
        <v>1552</v>
      </c>
      <c r="D234" s="182">
        <v>113</v>
      </c>
      <c r="E234" s="178">
        <v>15</v>
      </c>
      <c r="F234" s="179">
        <v>4</v>
      </c>
      <c r="G234" s="209">
        <v>7427</v>
      </c>
      <c r="H234" s="211">
        <f t="shared" si="6"/>
        <v>356496</v>
      </c>
      <c r="I234" s="209"/>
      <c r="J234" s="209">
        <v>7424</v>
      </c>
      <c r="K234" s="209">
        <v>49512</v>
      </c>
      <c r="L234" s="209">
        <v>66352</v>
      </c>
      <c r="M234" s="209"/>
      <c r="N234" s="209"/>
      <c r="O234" s="213">
        <f t="shared" si="7"/>
        <v>479784</v>
      </c>
    </row>
    <row r="235" spans="1:15">
      <c r="A235" s="372" t="s">
        <v>1555</v>
      </c>
      <c r="B235" s="372"/>
      <c r="C235" s="153" t="s">
        <v>1552</v>
      </c>
      <c r="D235" s="182">
        <v>113</v>
      </c>
      <c r="E235" s="178">
        <v>15</v>
      </c>
      <c r="F235" s="179">
        <v>1</v>
      </c>
      <c r="G235" s="209">
        <v>6913</v>
      </c>
      <c r="H235" s="211">
        <f t="shared" si="6"/>
        <v>82956</v>
      </c>
      <c r="I235" s="209"/>
      <c r="J235" s="209">
        <v>1728</v>
      </c>
      <c r="K235" s="209">
        <v>11522</v>
      </c>
      <c r="L235" s="209">
        <v>15444</v>
      </c>
      <c r="M235" s="209"/>
      <c r="N235" s="209"/>
      <c r="O235" s="213">
        <f t="shared" si="7"/>
        <v>111650</v>
      </c>
    </row>
    <row r="236" spans="1:15">
      <c r="A236" s="372" t="s">
        <v>1518</v>
      </c>
      <c r="B236" s="372"/>
      <c r="C236" s="153" t="s">
        <v>1552</v>
      </c>
      <c r="D236" s="182">
        <v>113</v>
      </c>
      <c r="E236" s="178">
        <v>15</v>
      </c>
      <c r="F236" s="179">
        <v>2</v>
      </c>
      <c r="G236" s="209">
        <v>5584</v>
      </c>
      <c r="H236" s="211">
        <f t="shared" si="6"/>
        <v>134016</v>
      </c>
      <c r="I236" s="209"/>
      <c r="J236" s="209">
        <v>2792</v>
      </c>
      <c r="K236" s="209">
        <v>18614</v>
      </c>
      <c r="L236" s="209">
        <v>25272</v>
      </c>
      <c r="M236" s="209"/>
      <c r="N236" s="209"/>
      <c r="O236" s="213">
        <f t="shared" si="7"/>
        <v>180694</v>
      </c>
    </row>
    <row r="237" spans="1:15">
      <c r="A237" s="372" t="s">
        <v>1416</v>
      </c>
      <c r="B237" s="372"/>
      <c r="C237" s="153" t="s">
        <v>1556</v>
      </c>
      <c r="D237" s="182">
        <v>113</v>
      </c>
      <c r="E237" s="178">
        <v>15</v>
      </c>
      <c r="F237" s="179">
        <v>1</v>
      </c>
      <c r="G237" s="209">
        <v>21690</v>
      </c>
      <c r="H237" s="211">
        <f t="shared" si="6"/>
        <v>260280</v>
      </c>
      <c r="I237" s="209"/>
      <c r="J237" s="209">
        <v>5422</v>
      </c>
      <c r="K237" s="209">
        <v>36150</v>
      </c>
      <c r="L237" s="209">
        <v>10845</v>
      </c>
      <c r="M237" s="209"/>
      <c r="N237" s="209">
        <v>6000</v>
      </c>
      <c r="O237" s="213">
        <f t="shared" si="7"/>
        <v>318697</v>
      </c>
    </row>
    <row r="238" spans="1:15">
      <c r="A238" s="372" t="s">
        <v>1557</v>
      </c>
      <c r="B238" s="372"/>
      <c r="C238" s="153" t="s">
        <v>1556</v>
      </c>
      <c r="D238" s="182">
        <v>113</v>
      </c>
      <c r="E238" s="178">
        <v>15</v>
      </c>
      <c r="F238" s="179">
        <v>1</v>
      </c>
      <c r="G238" s="208">
        <v>12762</v>
      </c>
      <c r="H238" s="211">
        <f t="shared" si="6"/>
        <v>153144</v>
      </c>
      <c r="I238" s="208"/>
      <c r="J238" s="208">
        <v>3190</v>
      </c>
      <c r="K238" s="208">
        <v>21270</v>
      </c>
      <c r="L238" s="208">
        <v>6381</v>
      </c>
      <c r="M238" s="208"/>
      <c r="N238" s="208">
        <v>6000</v>
      </c>
      <c r="O238" s="213">
        <f t="shared" si="7"/>
        <v>189985</v>
      </c>
    </row>
    <row r="239" spans="1:15">
      <c r="A239" s="372" t="s">
        <v>1558</v>
      </c>
      <c r="B239" s="372"/>
      <c r="C239" s="153" t="s">
        <v>1556</v>
      </c>
      <c r="D239" s="182">
        <v>113</v>
      </c>
      <c r="E239" s="178">
        <v>15</v>
      </c>
      <c r="F239" s="179">
        <v>1</v>
      </c>
      <c r="G239" s="209">
        <v>11910</v>
      </c>
      <c r="H239" s="211">
        <f t="shared" si="6"/>
        <v>142920</v>
      </c>
      <c r="I239" s="209"/>
      <c r="J239" s="209">
        <v>2978</v>
      </c>
      <c r="K239" s="209">
        <v>19850</v>
      </c>
      <c r="L239" s="209">
        <v>5955</v>
      </c>
      <c r="M239" s="209"/>
      <c r="N239" s="209">
        <v>6000</v>
      </c>
      <c r="O239" s="213">
        <f t="shared" si="7"/>
        <v>177703</v>
      </c>
    </row>
    <row r="240" spans="1:15">
      <c r="A240" s="372" t="s">
        <v>1558</v>
      </c>
      <c r="B240" s="372"/>
      <c r="C240" s="153" t="s">
        <v>1556</v>
      </c>
      <c r="D240" s="182">
        <v>113</v>
      </c>
      <c r="E240" s="178">
        <v>15</v>
      </c>
      <c r="F240" s="179">
        <v>1</v>
      </c>
      <c r="G240" s="208">
        <v>15073</v>
      </c>
      <c r="H240" s="211">
        <f t="shared" si="6"/>
        <v>180876</v>
      </c>
      <c r="I240" s="208"/>
      <c r="J240" s="208">
        <v>3768</v>
      </c>
      <c r="K240" s="208">
        <v>25122</v>
      </c>
      <c r="L240" s="208">
        <v>7536</v>
      </c>
      <c r="M240" s="208"/>
      <c r="N240" s="208">
        <v>6000</v>
      </c>
      <c r="O240" s="213">
        <f t="shared" si="7"/>
        <v>223302</v>
      </c>
    </row>
    <row r="241" spans="1:15">
      <c r="A241" s="372" t="s">
        <v>1558</v>
      </c>
      <c r="B241" s="372"/>
      <c r="C241" s="153" t="s">
        <v>1556</v>
      </c>
      <c r="D241" s="182">
        <v>113</v>
      </c>
      <c r="E241" s="178">
        <v>15</v>
      </c>
      <c r="F241" s="179">
        <v>2</v>
      </c>
      <c r="G241" s="209">
        <v>12051</v>
      </c>
      <c r="H241" s="211">
        <f t="shared" si="6"/>
        <v>289224</v>
      </c>
      <c r="I241" s="209"/>
      <c r="J241" s="209">
        <v>6024</v>
      </c>
      <c r="K241" s="209">
        <v>40170</v>
      </c>
      <c r="L241" s="209">
        <v>12050</v>
      </c>
      <c r="M241" s="209"/>
      <c r="N241" s="209">
        <v>12000</v>
      </c>
      <c r="O241" s="213">
        <f t="shared" si="7"/>
        <v>359468</v>
      </c>
    </row>
    <row r="242" spans="1:15">
      <c r="A242" s="372" t="s">
        <v>1559</v>
      </c>
      <c r="B242" s="372"/>
      <c r="C242" s="153" t="s">
        <v>1556</v>
      </c>
      <c r="D242" s="182">
        <v>113</v>
      </c>
      <c r="E242" s="178">
        <v>15</v>
      </c>
      <c r="F242" s="179">
        <v>2</v>
      </c>
      <c r="G242" s="209">
        <v>9026</v>
      </c>
      <c r="H242" s="211">
        <f t="shared" si="6"/>
        <v>216624</v>
      </c>
      <c r="I242" s="209"/>
      <c r="J242" s="209">
        <v>4512</v>
      </c>
      <c r="K242" s="209">
        <v>30086</v>
      </c>
      <c r="L242" s="209">
        <v>9026</v>
      </c>
      <c r="M242" s="209"/>
      <c r="N242" s="209">
        <v>12000</v>
      </c>
      <c r="O242" s="213">
        <f t="shared" si="7"/>
        <v>272248</v>
      </c>
    </row>
    <row r="243" spans="1:15">
      <c r="A243" s="372" t="s">
        <v>1559</v>
      </c>
      <c r="B243" s="372"/>
      <c r="C243" s="153" t="s">
        <v>1556</v>
      </c>
      <c r="D243" s="182">
        <v>113</v>
      </c>
      <c r="E243" s="178">
        <v>15</v>
      </c>
      <c r="F243" s="179">
        <v>1</v>
      </c>
      <c r="G243" s="209">
        <v>13907</v>
      </c>
      <c r="H243" s="211">
        <f t="shared" si="6"/>
        <v>166884</v>
      </c>
      <c r="I243" s="209"/>
      <c r="J243" s="209">
        <v>3476</v>
      </c>
      <c r="K243" s="209">
        <v>23178</v>
      </c>
      <c r="L243" s="209">
        <v>6953</v>
      </c>
      <c r="M243" s="209"/>
      <c r="N243" s="209">
        <v>6000</v>
      </c>
      <c r="O243" s="213">
        <f t="shared" si="7"/>
        <v>206491</v>
      </c>
    </row>
    <row r="244" spans="1:15">
      <c r="A244" s="372" t="s">
        <v>1559</v>
      </c>
      <c r="B244" s="372"/>
      <c r="C244" s="153" t="s">
        <v>1556</v>
      </c>
      <c r="D244" s="182">
        <v>113</v>
      </c>
      <c r="E244" s="178">
        <v>15</v>
      </c>
      <c r="F244" s="179">
        <v>1</v>
      </c>
      <c r="G244" s="209">
        <v>10273</v>
      </c>
      <c r="H244" s="211">
        <f t="shared" si="6"/>
        <v>123276</v>
      </c>
      <c r="I244" s="209"/>
      <c r="J244" s="209">
        <v>2568</v>
      </c>
      <c r="K244" s="209">
        <v>17121</v>
      </c>
      <c r="L244" s="209">
        <v>5136</v>
      </c>
      <c r="M244" s="209"/>
      <c r="N244" s="209">
        <v>6000</v>
      </c>
      <c r="O244" s="213">
        <f t="shared" si="7"/>
        <v>154101</v>
      </c>
    </row>
    <row r="245" spans="1:15">
      <c r="A245" s="372" t="s">
        <v>1559</v>
      </c>
      <c r="B245" s="372"/>
      <c r="C245" s="153" t="s">
        <v>1556</v>
      </c>
      <c r="D245" s="182">
        <v>113</v>
      </c>
      <c r="E245" s="178">
        <v>15</v>
      </c>
      <c r="F245" s="179">
        <v>5</v>
      </c>
      <c r="G245" s="209">
        <v>9600</v>
      </c>
      <c r="H245" s="211">
        <f t="shared" si="6"/>
        <v>576000</v>
      </c>
      <c r="I245" s="209"/>
      <c r="J245" s="209">
        <v>12000</v>
      </c>
      <c r="K245" s="209">
        <v>80000</v>
      </c>
      <c r="L245" s="209">
        <v>24000</v>
      </c>
      <c r="M245" s="209"/>
      <c r="N245" s="209">
        <v>30000</v>
      </c>
      <c r="O245" s="213">
        <f t="shared" si="7"/>
        <v>722000</v>
      </c>
    </row>
    <row r="246" spans="1:15">
      <c r="A246" s="372" t="s">
        <v>1559</v>
      </c>
      <c r="B246" s="372"/>
      <c r="C246" s="153" t="s">
        <v>1556</v>
      </c>
      <c r="D246" s="182">
        <v>113</v>
      </c>
      <c r="E246" s="178">
        <v>15</v>
      </c>
      <c r="F246" s="179">
        <v>3</v>
      </c>
      <c r="G246" s="208">
        <v>7886</v>
      </c>
      <c r="H246" s="211">
        <f t="shared" si="6"/>
        <v>283896</v>
      </c>
      <c r="I246" s="208"/>
      <c r="J246" s="208">
        <v>5916</v>
      </c>
      <c r="K246" s="208">
        <v>39429</v>
      </c>
      <c r="L246" s="208">
        <v>11829</v>
      </c>
      <c r="M246" s="208"/>
      <c r="N246" s="208">
        <v>18000</v>
      </c>
      <c r="O246" s="213">
        <f t="shared" si="7"/>
        <v>359070</v>
      </c>
    </row>
    <row r="247" spans="1:15">
      <c r="A247" s="372" t="s">
        <v>1559</v>
      </c>
      <c r="B247" s="372"/>
      <c r="C247" s="153" t="s">
        <v>1556</v>
      </c>
      <c r="D247" s="182">
        <v>113</v>
      </c>
      <c r="E247" s="178">
        <v>15</v>
      </c>
      <c r="F247" s="179">
        <v>2</v>
      </c>
      <c r="G247" s="209">
        <v>6819</v>
      </c>
      <c r="H247" s="211">
        <f t="shared" si="6"/>
        <v>163656</v>
      </c>
      <c r="I247" s="209"/>
      <c r="J247" s="209">
        <v>3408</v>
      </c>
      <c r="K247" s="209">
        <v>22730</v>
      </c>
      <c r="L247" s="209">
        <v>6820</v>
      </c>
      <c r="M247" s="209"/>
      <c r="N247" s="209">
        <v>12000</v>
      </c>
      <c r="O247" s="213">
        <f t="shared" si="7"/>
        <v>208614</v>
      </c>
    </row>
    <row r="248" spans="1:15">
      <c r="A248" s="372" t="s">
        <v>1559</v>
      </c>
      <c r="B248" s="372"/>
      <c r="C248" s="153" t="s">
        <v>1556</v>
      </c>
      <c r="D248" s="182">
        <v>113</v>
      </c>
      <c r="E248" s="178">
        <v>15</v>
      </c>
      <c r="F248" s="179">
        <v>4</v>
      </c>
      <c r="G248" s="209">
        <v>5246</v>
      </c>
      <c r="H248" s="211">
        <f t="shared" si="6"/>
        <v>251808</v>
      </c>
      <c r="I248" s="209"/>
      <c r="J248" s="209">
        <v>5424</v>
      </c>
      <c r="K248" s="209">
        <v>34972</v>
      </c>
      <c r="L248" s="209">
        <v>10492</v>
      </c>
      <c r="M248" s="209"/>
      <c r="N248" s="209">
        <v>24000</v>
      </c>
      <c r="O248" s="213">
        <f t="shared" si="7"/>
        <v>326696</v>
      </c>
    </row>
    <row r="249" spans="1:15">
      <c r="A249" s="372" t="s">
        <v>1416</v>
      </c>
      <c r="B249" s="372"/>
      <c r="C249" s="153" t="s">
        <v>1560</v>
      </c>
      <c r="D249" s="182">
        <v>113</v>
      </c>
      <c r="E249" s="178">
        <v>15</v>
      </c>
      <c r="F249" s="179">
        <v>1</v>
      </c>
      <c r="G249" s="209">
        <v>15326</v>
      </c>
      <c r="H249" s="211">
        <f t="shared" si="6"/>
        <v>183912</v>
      </c>
      <c r="I249" s="209"/>
      <c r="J249" s="209">
        <v>3832</v>
      </c>
      <c r="K249" s="209">
        <v>25543</v>
      </c>
      <c r="L249" s="209">
        <v>7663</v>
      </c>
      <c r="M249" s="209"/>
      <c r="N249" s="209">
        <v>6000</v>
      </c>
      <c r="O249" s="213">
        <f t="shared" si="7"/>
        <v>226950</v>
      </c>
    </row>
    <row r="250" spans="1:15">
      <c r="A250" s="372" t="s">
        <v>1561</v>
      </c>
      <c r="B250" s="372"/>
      <c r="C250" s="153" t="s">
        <v>1560</v>
      </c>
      <c r="D250" s="182">
        <v>113</v>
      </c>
      <c r="E250" s="178">
        <v>15</v>
      </c>
      <c r="F250" s="179">
        <v>3</v>
      </c>
      <c r="G250" s="208">
        <v>10273</v>
      </c>
      <c r="H250" s="211">
        <f t="shared" si="6"/>
        <v>369828</v>
      </c>
      <c r="I250" s="208"/>
      <c r="J250" s="208">
        <v>7704</v>
      </c>
      <c r="K250" s="208">
        <v>51363</v>
      </c>
      <c r="L250" s="208">
        <v>15408</v>
      </c>
      <c r="M250" s="208"/>
      <c r="N250" s="208">
        <v>18000</v>
      </c>
      <c r="O250" s="213">
        <f t="shared" si="7"/>
        <v>462303</v>
      </c>
    </row>
    <row r="251" spans="1:15">
      <c r="A251" s="372" t="s">
        <v>1561</v>
      </c>
      <c r="B251" s="372"/>
      <c r="C251" s="153" t="s">
        <v>1560</v>
      </c>
      <c r="D251" s="182">
        <v>113</v>
      </c>
      <c r="E251" s="178">
        <v>15</v>
      </c>
      <c r="F251" s="179">
        <v>1</v>
      </c>
      <c r="G251" s="208">
        <v>13907</v>
      </c>
      <c r="H251" s="211">
        <f t="shared" si="6"/>
        <v>166884</v>
      </c>
      <c r="I251" s="208"/>
      <c r="J251" s="208">
        <v>3476</v>
      </c>
      <c r="K251" s="208">
        <v>23178</v>
      </c>
      <c r="L251" s="208">
        <v>6953</v>
      </c>
      <c r="M251" s="208"/>
      <c r="N251" s="208">
        <v>6000</v>
      </c>
      <c r="O251" s="213">
        <f t="shared" si="7"/>
        <v>206491</v>
      </c>
    </row>
    <row r="252" spans="1:15">
      <c r="A252" s="372" t="s">
        <v>1561</v>
      </c>
      <c r="B252" s="372"/>
      <c r="C252" s="153" t="s">
        <v>1560</v>
      </c>
      <c r="D252" s="182">
        <v>113</v>
      </c>
      <c r="E252" s="178">
        <v>15</v>
      </c>
      <c r="F252" s="179">
        <v>1</v>
      </c>
      <c r="G252" s="209">
        <v>9600</v>
      </c>
      <c r="H252" s="211">
        <f t="shared" si="6"/>
        <v>115200</v>
      </c>
      <c r="I252" s="209"/>
      <c r="J252" s="209">
        <v>2400</v>
      </c>
      <c r="K252" s="209">
        <v>16000</v>
      </c>
      <c r="L252" s="209">
        <v>4800</v>
      </c>
      <c r="M252" s="209"/>
      <c r="N252" s="209">
        <v>6000</v>
      </c>
      <c r="O252" s="213">
        <f t="shared" si="7"/>
        <v>144400</v>
      </c>
    </row>
    <row r="253" spans="1:15">
      <c r="A253" s="372" t="s">
        <v>1561</v>
      </c>
      <c r="B253" s="372"/>
      <c r="C253" s="153" t="s">
        <v>1560</v>
      </c>
      <c r="D253" s="182">
        <v>113</v>
      </c>
      <c r="E253" s="178">
        <v>15</v>
      </c>
      <c r="F253" s="179">
        <v>1</v>
      </c>
      <c r="G253" s="209">
        <v>9763</v>
      </c>
      <c r="H253" s="211">
        <f t="shared" si="6"/>
        <v>117156</v>
      </c>
      <c r="I253" s="209"/>
      <c r="J253" s="209">
        <v>2440</v>
      </c>
      <c r="K253" s="209">
        <v>16272</v>
      </c>
      <c r="L253" s="209">
        <v>4882</v>
      </c>
      <c r="M253" s="209"/>
      <c r="N253" s="209">
        <v>6000</v>
      </c>
      <c r="O253" s="213">
        <f t="shared" si="7"/>
        <v>146750</v>
      </c>
    </row>
    <row r="254" spans="1:15">
      <c r="A254" s="372" t="s">
        <v>1562</v>
      </c>
      <c r="B254" s="372"/>
      <c r="C254" s="153" t="s">
        <v>1560</v>
      </c>
      <c r="D254" s="182">
        <v>113</v>
      </c>
      <c r="E254" s="178">
        <v>15</v>
      </c>
      <c r="F254" s="179">
        <v>1</v>
      </c>
      <c r="G254" s="209">
        <v>13007</v>
      </c>
      <c r="H254" s="211">
        <f t="shared" si="6"/>
        <v>156084</v>
      </c>
      <c r="I254" s="209"/>
      <c r="J254" s="209">
        <v>3252</v>
      </c>
      <c r="K254" s="209">
        <v>21678</v>
      </c>
      <c r="L254" s="209">
        <v>6504</v>
      </c>
      <c r="M254" s="209"/>
      <c r="N254" s="209">
        <v>6000</v>
      </c>
      <c r="O254" s="213">
        <f t="shared" si="7"/>
        <v>193518</v>
      </c>
    </row>
    <row r="255" spans="1:15">
      <c r="A255" s="372" t="s">
        <v>1562</v>
      </c>
      <c r="B255" s="372"/>
      <c r="C255" s="153" t="s">
        <v>1560</v>
      </c>
      <c r="D255" s="182">
        <v>113</v>
      </c>
      <c r="E255" s="178">
        <v>15</v>
      </c>
      <c r="F255" s="179">
        <v>6</v>
      </c>
      <c r="G255" s="209">
        <v>9600</v>
      </c>
      <c r="H255" s="211">
        <f t="shared" si="6"/>
        <v>691200</v>
      </c>
      <c r="I255" s="209"/>
      <c r="J255" s="209">
        <v>14400</v>
      </c>
      <c r="K255" s="209">
        <v>96000</v>
      </c>
      <c r="L255" s="209">
        <v>28800</v>
      </c>
      <c r="M255" s="209"/>
      <c r="N255" s="209">
        <v>36000</v>
      </c>
      <c r="O255" s="213">
        <f t="shared" si="7"/>
        <v>866400</v>
      </c>
    </row>
    <row r="256" spans="1:15">
      <c r="A256" s="372" t="s">
        <v>1563</v>
      </c>
      <c r="B256" s="372"/>
      <c r="C256" s="153" t="s">
        <v>1560</v>
      </c>
      <c r="D256" s="182">
        <v>113</v>
      </c>
      <c r="E256" s="178">
        <v>15</v>
      </c>
      <c r="F256" s="179">
        <v>1</v>
      </c>
      <c r="G256" s="209">
        <v>7663</v>
      </c>
      <c r="H256" s="211">
        <f t="shared" si="6"/>
        <v>91956</v>
      </c>
      <c r="I256" s="209"/>
      <c r="J256" s="209">
        <v>1916</v>
      </c>
      <c r="K256" s="209">
        <v>12772</v>
      </c>
      <c r="L256" s="209">
        <v>3832</v>
      </c>
      <c r="M256" s="209"/>
      <c r="N256" s="209">
        <v>6000</v>
      </c>
      <c r="O256" s="213">
        <f t="shared" si="7"/>
        <v>116476</v>
      </c>
    </row>
    <row r="257" spans="1:15">
      <c r="A257" s="372" t="s">
        <v>1411</v>
      </c>
      <c r="B257" s="372"/>
      <c r="C257" s="153" t="s">
        <v>1560</v>
      </c>
      <c r="D257" s="182">
        <v>113</v>
      </c>
      <c r="E257" s="178">
        <v>15</v>
      </c>
      <c r="F257" s="179">
        <v>2</v>
      </c>
      <c r="G257" s="209">
        <v>10273</v>
      </c>
      <c r="H257" s="211">
        <f t="shared" si="6"/>
        <v>246552</v>
      </c>
      <c r="I257" s="209"/>
      <c r="J257" s="209">
        <v>5136</v>
      </c>
      <c r="K257" s="209">
        <v>34244</v>
      </c>
      <c r="L257" s="209">
        <v>10274</v>
      </c>
      <c r="M257" s="209"/>
      <c r="N257" s="209">
        <v>12000</v>
      </c>
      <c r="O257" s="213">
        <f t="shared" si="7"/>
        <v>308206</v>
      </c>
    </row>
    <row r="258" spans="1:15">
      <c r="A258" s="372" t="s">
        <v>1414</v>
      </c>
      <c r="B258" s="372"/>
      <c r="C258" s="153" t="s">
        <v>1564</v>
      </c>
      <c r="D258" s="182">
        <v>113</v>
      </c>
      <c r="E258" s="178">
        <v>15</v>
      </c>
      <c r="F258" s="179">
        <v>1</v>
      </c>
      <c r="G258" s="208">
        <v>35370</v>
      </c>
      <c r="H258" s="211">
        <f t="shared" si="6"/>
        <v>424440</v>
      </c>
      <c r="I258" s="208"/>
      <c r="J258" s="208">
        <v>8842</v>
      </c>
      <c r="K258" s="208">
        <v>58950</v>
      </c>
      <c r="L258" s="208">
        <v>17685</v>
      </c>
      <c r="M258" s="208"/>
      <c r="N258" s="208">
        <v>6000</v>
      </c>
      <c r="O258" s="213">
        <f t="shared" si="7"/>
        <v>515917</v>
      </c>
    </row>
    <row r="259" spans="1:15">
      <c r="A259" s="372" t="s">
        <v>1488</v>
      </c>
      <c r="B259" s="372"/>
      <c r="C259" s="153" t="s">
        <v>1564</v>
      </c>
      <c r="D259" s="182">
        <v>113</v>
      </c>
      <c r="E259" s="178">
        <v>15</v>
      </c>
      <c r="F259" s="179">
        <v>1</v>
      </c>
      <c r="G259" s="209">
        <v>20661</v>
      </c>
      <c r="H259" s="211">
        <f t="shared" si="6"/>
        <v>247932</v>
      </c>
      <c r="I259" s="209"/>
      <c r="J259" s="209">
        <v>5166</v>
      </c>
      <c r="K259" s="209">
        <v>34435</v>
      </c>
      <c r="L259" s="209">
        <v>10330</v>
      </c>
      <c r="M259" s="209"/>
      <c r="N259" s="209">
        <v>6000</v>
      </c>
      <c r="O259" s="213">
        <f t="shared" si="7"/>
        <v>303863</v>
      </c>
    </row>
    <row r="260" spans="1:15">
      <c r="A260" s="372" t="s">
        <v>1565</v>
      </c>
      <c r="B260" s="372"/>
      <c r="C260" s="153" t="s">
        <v>1564</v>
      </c>
      <c r="D260" s="182">
        <v>113</v>
      </c>
      <c r="E260" s="178">
        <v>15</v>
      </c>
      <c r="F260" s="179">
        <v>1</v>
      </c>
      <c r="G260" s="209">
        <v>15377</v>
      </c>
      <c r="H260" s="211">
        <f t="shared" ref="H260:H323" si="8">IF(E260="","SE REQUIERE ASIGNAR LA FUENTE DE FINANCIAMIENTO",IF(F260="","ES NECESARIO ESTABLECER EL NÚMERO DE PLAZAS",IF(G260="","SE NECESITA ESTABLECER UN MONTO MENSUAL",F260*G260*12)))</f>
        <v>184524</v>
      </c>
      <c r="I260" s="209"/>
      <c r="J260" s="209">
        <v>3844</v>
      </c>
      <c r="K260" s="209">
        <v>25628</v>
      </c>
      <c r="L260" s="209">
        <v>7688</v>
      </c>
      <c r="M260" s="209"/>
      <c r="N260" s="209">
        <v>6000</v>
      </c>
      <c r="O260" s="213">
        <f t="shared" ref="O260:O323" si="9">SUM(H260:N260)</f>
        <v>227684</v>
      </c>
    </row>
    <row r="261" spans="1:15">
      <c r="A261" s="372" t="s">
        <v>1566</v>
      </c>
      <c r="B261" s="372"/>
      <c r="C261" s="153" t="s">
        <v>1564</v>
      </c>
      <c r="D261" s="182">
        <v>113</v>
      </c>
      <c r="E261" s="178">
        <v>15</v>
      </c>
      <c r="F261" s="179">
        <v>1</v>
      </c>
      <c r="G261" s="209">
        <v>15377</v>
      </c>
      <c r="H261" s="211">
        <f t="shared" si="8"/>
        <v>184524</v>
      </c>
      <c r="I261" s="209"/>
      <c r="J261" s="209">
        <v>3844</v>
      </c>
      <c r="K261" s="209">
        <v>25628</v>
      </c>
      <c r="L261" s="209">
        <v>7688</v>
      </c>
      <c r="M261" s="209"/>
      <c r="N261" s="209">
        <v>6000</v>
      </c>
      <c r="O261" s="213">
        <f t="shared" si="9"/>
        <v>227684</v>
      </c>
    </row>
    <row r="262" spans="1:15">
      <c r="A262" s="372" t="s">
        <v>1558</v>
      </c>
      <c r="B262" s="372"/>
      <c r="C262" s="153" t="s">
        <v>1564</v>
      </c>
      <c r="D262" s="182">
        <v>113</v>
      </c>
      <c r="E262" s="178">
        <v>15</v>
      </c>
      <c r="F262" s="179">
        <v>1</v>
      </c>
      <c r="G262" s="209">
        <v>15630</v>
      </c>
      <c r="H262" s="211">
        <f t="shared" si="8"/>
        <v>187560</v>
      </c>
      <c r="I262" s="209"/>
      <c r="J262" s="209">
        <v>3908</v>
      </c>
      <c r="K262" s="209">
        <v>26050</v>
      </c>
      <c r="L262" s="209">
        <v>7816</v>
      </c>
      <c r="M262" s="209"/>
      <c r="N262" s="209">
        <v>6000</v>
      </c>
      <c r="O262" s="213">
        <f t="shared" si="9"/>
        <v>231334</v>
      </c>
    </row>
    <row r="263" spans="1:15">
      <c r="A263" s="372" t="s">
        <v>1567</v>
      </c>
      <c r="B263" s="372"/>
      <c r="C263" s="153" t="s">
        <v>1564</v>
      </c>
      <c r="D263" s="182">
        <v>113</v>
      </c>
      <c r="E263" s="178">
        <v>15</v>
      </c>
      <c r="F263" s="179">
        <v>1</v>
      </c>
      <c r="G263" s="208">
        <v>13397</v>
      </c>
      <c r="H263" s="211">
        <f t="shared" si="8"/>
        <v>160764</v>
      </c>
      <c r="I263" s="208"/>
      <c r="J263" s="208">
        <v>3350</v>
      </c>
      <c r="K263" s="208">
        <v>22328</v>
      </c>
      <c r="L263" s="208">
        <v>6698</v>
      </c>
      <c r="M263" s="208"/>
      <c r="N263" s="208">
        <v>6000</v>
      </c>
      <c r="O263" s="213">
        <f t="shared" si="9"/>
        <v>199140</v>
      </c>
    </row>
    <row r="264" spans="1:15">
      <c r="A264" s="372" t="s">
        <v>1568</v>
      </c>
      <c r="B264" s="372"/>
      <c r="C264" s="153" t="s">
        <v>1564</v>
      </c>
      <c r="D264" s="182">
        <v>113</v>
      </c>
      <c r="E264" s="178">
        <v>15</v>
      </c>
      <c r="F264" s="179">
        <v>1</v>
      </c>
      <c r="G264" s="209">
        <v>13397</v>
      </c>
      <c r="H264" s="211">
        <f t="shared" si="8"/>
        <v>160764</v>
      </c>
      <c r="I264" s="209"/>
      <c r="J264" s="209">
        <v>3350</v>
      </c>
      <c r="K264" s="209">
        <v>22328</v>
      </c>
      <c r="L264" s="209">
        <v>6698</v>
      </c>
      <c r="M264" s="209"/>
      <c r="N264" s="209">
        <v>6000</v>
      </c>
      <c r="O264" s="213">
        <f t="shared" si="9"/>
        <v>199140</v>
      </c>
    </row>
    <row r="265" spans="1:15">
      <c r="A265" s="372" t="s">
        <v>1569</v>
      </c>
      <c r="B265" s="372"/>
      <c r="C265" s="153" t="s">
        <v>1564</v>
      </c>
      <c r="D265" s="182">
        <v>113</v>
      </c>
      <c r="E265" s="178">
        <v>15</v>
      </c>
      <c r="F265" s="179">
        <v>1</v>
      </c>
      <c r="G265" s="209">
        <v>15630</v>
      </c>
      <c r="H265" s="211">
        <f t="shared" si="8"/>
        <v>187560</v>
      </c>
      <c r="I265" s="209"/>
      <c r="J265" s="209">
        <v>3908</v>
      </c>
      <c r="K265" s="209">
        <v>26050</v>
      </c>
      <c r="L265" s="209">
        <v>7816</v>
      </c>
      <c r="M265" s="209"/>
      <c r="N265" s="209">
        <v>6000</v>
      </c>
      <c r="O265" s="213">
        <f t="shared" si="9"/>
        <v>231334</v>
      </c>
    </row>
    <row r="266" spans="1:15">
      <c r="A266" s="372" t="s">
        <v>1569</v>
      </c>
      <c r="B266" s="372"/>
      <c r="C266" s="153" t="s">
        <v>1564</v>
      </c>
      <c r="D266" s="182">
        <v>113</v>
      </c>
      <c r="E266" s="178">
        <v>15</v>
      </c>
      <c r="F266" s="179">
        <v>3</v>
      </c>
      <c r="G266" s="208">
        <v>13397</v>
      </c>
      <c r="H266" s="211">
        <f t="shared" si="8"/>
        <v>482292</v>
      </c>
      <c r="I266" s="208"/>
      <c r="J266" s="208">
        <v>10050</v>
      </c>
      <c r="K266" s="208">
        <v>66984</v>
      </c>
      <c r="L266" s="208">
        <v>20094</v>
      </c>
      <c r="M266" s="208"/>
      <c r="N266" s="208">
        <v>18000</v>
      </c>
      <c r="O266" s="213">
        <f t="shared" si="9"/>
        <v>597420</v>
      </c>
    </row>
    <row r="267" spans="1:15">
      <c r="A267" s="372" t="s">
        <v>1569</v>
      </c>
      <c r="B267" s="372"/>
      <c r="C267" s="153" t="s">
        <v>1564</v>
      </c>
      <c r="D267" s="182">
        <v>113</v>
      </c>
      <c r="E267" s="178">
        <v>15</v>
      </c>
      <c r="F267" s="179">
        <v>1</v>
      </c>
      <c r="G267" s="209">
        <v>9600</v>
      </c>
      <c r="H267" s="211">
        <f t="shared" si="8"/>
        <v>115200</v>
      </c>
      <c r="I267" s="209"/>
      <c r="J267" s="209">
        <v>2400</v>
      </c>
      <c r="K267" s="209">
        <v>16000</v>
      </c>
      <c r="L267" s="209">
        <v>4800</v>
      </c>
      <c r="M267" s="209"/>
      <c r="N267" s="209">
        <v>6000</v>
      </c>
      <c r="O267" s="213">
        <f t="shared" si="9"/>
        <v>144400</v>
      </c>
    </row>
    <row r="268" spans="1:15">
      <c r="A268" s="372" t="s">
        <v>1570</v>
      </c>
      <c r="B268" s="372"/>
      <c r="C268" s="153" t="s">
        <v>1564</v>
      </c>
      <c r="D268" s="182">
        <v>113</v>
      </c>
      <c r="E268" s="178">
        <v>15</v>
      </c>
      <c r="F268" s="179">
        <v>5</v>
      </c>
      <c r="G268" s="209">
        <v>13397</v>
      </c>
      <c r="H268" s="211">
        <f t="shared" si="8"/>
        <v>803820</v>
      </c>
      <c r="I268" s="209"/>
      <c r="J268" s="209">
        <v>16750</v>
      </c>
      <c r="K268" s="209">
        <v>111640</v>
      </c>
      <c r="L268" s="209">
        <v>33490</v>
      </c>
      <c r="M268" s="209"/>
      <c r="N268" s="209">
        <v>30000</v>
      </c>
      <c r="O268" s="213">
        <f t="shared" si="9"/>
        <v>995700</v>
      </c>
    </row>
    <row r="269" spans="1:15">
      <c r="A269" s="372" t="s">
        <v>1571</v>
      </c>
      <c r="B269" s="372"/>
      <c r="C269" s="153" t="s">
        <v>1564</v>
      </c>
      <c r="D269" s="182">
        <v>113</v>
      </c>
      <c r="E269" s="178">
        <v>15</v>
      </c>
      <c r="F269" s="179">
        <v>11</v>
      </c>
      <c r="G269" s="209">
        <v>13397</v>
      </c>
      <c r="H269" s="211">
        <f t="shared" si="8"/>
        <v>1768404</v>
      </c>
      <c r="I269" s="209"/>
      <c r="J269" s="209">
        <v>36850</v>
      </c>
      <c r="K269" s="209">
        <v>245608</v>
      </c>
      <c r="L269" s="209">
        <v>73678</v>
      </c>
      <c r="M269" s="209"/>
      <c r="N269" s="209">
        <v>66000</v>
      </c>
      <c r="O269" s="213">
        <f t="shared" si="9"/>
        <v>2190540</v>
      </c>
    </row>
    <row r="270" spans="1:15">
      <c r="A270" s="372" t="s">
        <v>1571</v>
      </c>
      <c r="B270" s="372"/>
      <c r="C270" s="153" t="s">
        <v>1564</v>
      </c>
      <c r="D270" s="182">
        <v>113</v>
      </c>
      <c r="E270" s="178">
        <v>15</v>
      </c>
      <c r="F270" s="179">
        <v>2</v>
      </c>
      <c r="G270" s="209">
        <v>15377</v>
      </c>
      <c r="H270" s="211">
        <f t="shared" si="8"/>
        <v>369048</v>
      </c>
      <c r="I270" s="209"/>
      <c r="J270" s="209">
        <v>7688</v>
      </c>
      <c r="K270" s="209">
        <v>51256</v>
      </c>
      <c r="L270" s="209">
        <v>15376</v>
      </c>
      <c r="M270" s="209"/>
      <c r="N270" s="209">
        <v>12000</v>
      </c>
      <c r="O270" s="213">
        <f t="shared" si="9"/>
        <v>455368</v>
      </c>
    </row>
    <row r="271" spans="1:15">
      <c r="A271" s="372" t="s">
        <v>1571</v>
      </c>
      <c r="B271" s="372"/>
      <c r="C271" s="153" t="s">
        <v>1564</v>
      </c>
      <c r="D271" s="182">
        <v>113</v>
      </c>
      <c r="E271" s="178">
        <v>15</v>
      </c>
      <c r="F271" s="179">
        <v>1</v>
      </c>
      <c r="G271" s="209">
        <v>11357</v>
      </c>
      <c r="H271" s="211">
        <f t="shared" si="8"/>
        <v>136284</v>
      </c>
      <c r="I271" s="209"/>
      <c r="J271" s="209">
        <v>2840</v>
      </c>
      <c r="K271" s="209">
        <v>18928</v>
      </c>
      <c r="L271" s="209">
        <v>5678</v>
      </c>
      <c r="M271" s="209"/>
      <c r="N271" s="209">
        <v>6000</v>
      </c>
      <c r="O271" s="213">
        <f t="shared" si="9"/>
        <v>169730</v>
      </c>
    </row>
    <row r="272" spans="1:15">
      <c r="A272" s="372" t="s">
        <v>1502</v>
      </c>
      <c r="B272" s="372"/>
      <c r="C272" s="153" t="s">
        <v>1572</v>
      </c>
      <c r="D272" s="182">
        <v>113</v>
      </c>
      <c r="E272" s="178">
        <v>15</v>
      </c>
      <c r="F272" s="179">
        <v>2</v>
      </c>
      <c r="G272" s="209">
        <v>6609</v>
      </c>
      <c r="H272" s="211">
        <f t="shared" si="8"/>
        <v>158616</v>
      </c>
      <c r="I272" s="209"/>
      <c r="J272" s="209">
        <v>3304</v>
      </c>
      <c r="K272" s="209">
        <v>22030</v>
      </c>
      <c r="L272" s="209">
        <v>5000</v>
      </c>
      <c r="M272" s="209"/>
      <c r="N272" s="209"/>
      <c r="O272" s="213">
        <f t="shared" si="9"/>
        <v>188950</v>
      </c>
    </row>
    <row r="273" spans="1:15">
      <c r="A273" s="372" t="s">
        <v>1502</v>
      </c>
      <c r="B273" s="372"/>
      <c r="C273" s="153" t="s">
        <v>1572</v>
      </c>
      <c r="D273" s="182">
        <v>113</v>
      </c>
      <c r="E273" s="178">
        <v>15</v>
      </c>
      <c r="F273" s="179">
        <v>2</v>
      </c>
      <c r="G273" s="208">
        <v>5434</v>
      </c>
      <c r="H273" s="211">
        <f t="shared" si="8"/>
        <v>130416</v>
      </c>
      <c r="I273" s="208"/>
      <c r="J273" s="208">
        <v>2716</v>
      </c>
      <c r="K273" s="208">
        <v>18114</v>
      </c>
      <c r="L273" s="208"/>
      <c r="M273" s="208"/>
      <c r="N273" s="208"/>
      <c r="O273" s="213">
        <f t="shared" si="9"/>
        <v>151246</v>
      </c>
    </row>
    <row r="274" spans="1:15">
      <c r="A274" s="372" t="s">
        <v>1573</v>
      </c>
      <c r="B274" s="372"/>
      <c r="C274" s="153" t="s">
        <v>1574</v>
      </c>
      <c r="D274" s="182">
        <v>113</v>
      </c>
      <c r="E274" s="178">
        <v>15</v>
      </c>
      <c r="F274" s="179">
        <v>9</v>
      </c>
      <c r="G274" s="209">
        <v>10449</v>
      </c>
      <c r="H274" s="211">
        <f t="shared" si="8"/>
        <v>1128492</v>
      </c>
      <c r="I274" s="209"/>
      <c r="J274" s="209">
        <v>23508</v>
      </c>
      <c r="K274" s="209">
        <v>156735</v>
      </c>
      <c r="L274" s="209">
        <v>10000</v>
      </c>
      <c r="M274" s="209"/>
      <c r="N274" s="209"/>
      <c r="O274" s="213">
        <f t="shared" si="9"/>
        <v>1318735</v>
      </c>
    </row>
    <row r="275" spans="1:15">
      <c r="A275" s="372" t="s">
        <v>1573</v>
      </c>
      <c r="B275" s="372"/>
      <c r="C275" s="153" t="s">
        <v>1574</v>
      </c>
      <c r="D275" s="182">
        <v>113</v>
      </c>
      <c r="E275" s="178">
        <v>15</v>
      </c>
      <c r="F275" s="179">
        <v>5</v>
      </c>
      <c r="G275" s="208">
        <v>9351</v>
      </c>
      <c r="H275" s="211">
        <f t="shared" si="8"/>
        <v>561060</v>
      </c>
      <c r="I275" s="208"/>
      <c r="J275" s="208">
        <v>11690</v>
      </c>
      <c r="K275" s="208">
        <v>77925</v>
      </c>
      <c r="L275" s="208">
        <v>10000</v>
      </c>
      <c r="M275" s="208"/>
      <c r="N275" s="208"/>
      <c r="O275" s="213">
        <f t="shared" si="9"/>
        <v>660675</v>
      </c>
    </row>
    <row r="276" spans="1:15">
      <c r="A276" s="372" t="s">
        <v>1573</v>
      </c>
      <c r="B276" s="372"/>
      <c r="C276" s="153" t="s">
        <v>1574</v>
      </c>
      <c r="D276" s="182">
        <v>113</v>
      </c>
      <c r="E276" s="178">
        <v>15</v>
      </c>
      <c r="F276" s="179">
        <v>2</v>
      </c>
      <c r="G276" s="209">
        <v>10423</v>
      </c>
      <c r="H276" s="211">
        <f t="shared" si="8"/>
        <v>250152</v>
      </c>
      <c r="I276" s="209"/>
      <c r="J276" s="209">
        <v>5212</v>
      </c>
      <c r="K276" s="209">
        <v>34744</v>
      </c>
      <c r="L276" s="209"/>
      <c r="M276" s="209"/>
      <c r="N276" s="209"/>
      <c r="O276" s="213">
        <f t="shared" si="9"/>
        <v>290108</v>
      </c>
    </row>
    <row r="277" spans="1:15">
      <c r="A277" s="372" t="s">
        <v>1573</v>
      </c>
      <c r="B277" s="372"/>
      <c r="C277" s="153" t="s">
        <v>1574</v>
      </c>
      <c r="D277" s="182">
        <v>113</v>
      </c>
      <c r="E277" s="178">
        <v>15</v>
      </c>
      <c r="F277" s="179">
        <v>2</v>
      </c>
      <c r="G277" s="209">
        <v>9287</v>
      </c>
      <c r="H277" s="211">
        <f t="shared" si="8"/>
        <v>222888</v>
      </c>
      <c r="I277" s="209"/>
      <c r="J277" s="209">
        <v>4644</v>
      </c>
      <c r="K277" s="209">
        <v>30956</v>
      </c>
      <c r="L277" s="209"/>
      <c r="M277" s="209"/>
      <c r="N277" s="209"/>
      <c r="O277" s="213">
        <f t="shared" si="9"/>
        <v>258488</v>
      </c>
    </row>
    <row r="278" spans="1:15">
      <c r="A278" s="372" t="s">
        <v>1573</v>
      </c>
      <c r="B278" s="372"/>
      <c r="C278" s="153" t="s">
        <v>1574</v>
      </c>
      <c r="D278" s="182">
        <v>113</v>
      </c>
      <c r="E278" s="178">
        <v>15</v>
      </c>
      <c r="F278" s="179">
        <v>2</v>
      </c>
      <c r="G278" s="209">
        <v>8361</v>
      </c>
      <c r="H278" s="211">
        <f t="shared" si="8"/>
        <v>200664</v>
      </c>
      <c r="I278" s="209"/>
      <c r="J278" s="209">
        <v>4180</v>
      </c>
      <c r="K278" s="209">
        <v>27870</v>
      </c>
      <c r="L278" s="209"/>
      <c r="M278" s="209"/>
      <c r="N278" s="209"/>
      <c r="O278" s="213">
        <f t="shared" si="9"/>
        <v>232714</v>
      </c>
    </row>
    <row r="279" spans="1:15">
      <c r="A279" s="372" t="s">
        <v>1575</v>
      </c>
      <c r="B279" s="372"/>
      <c r="C279" s="153" t="s">
        <v>1574</v>
      </c>
      <c r="D279" s="182">
        <v>113</v>
      </c>
      <c r="E279" s="178">
        <v>15</v>
      </c>
      <c r="F279" s="179">
        <v>3</v>
      </c>
      <c r="G279" s="209">
        <v>9351</v>
      </c>
      <c r="H279" s="211">
        <f t="shared" si="8"/>
        <v>336636</v>
      </c>
      <c r="I279" s="209"/>
      <c r="J279" s="209">
        <v>7014</v>
      </c>
      <c r="K279" s="209">
        <v>46755</v>
      </c>
      <c r="L279" s="209"/>
      <c r="M279" s="209"/>
      <c r="N279" s="209"/>
      <c r="O279" s="213">
        <f t="shared" si="9"/>
        <v>390405</v>
      </c>
    </row>
    <row r="280" spans="1:15">
      <c r="A280" s="372" t="s">
        <v>1411</v>
      </c>
      <c r="B280" s="372"/>
      <c r="C280" s="153" t="s">
        <v>1574</v>
      </c>
      <c r="D280" s="182">
        <v>113</v>
      </c>
      <c r="E280" s="178">
        <v>15</v>
      </c>
      <c r="F280" s="179">
        <v>1</v>
      </c>
      <c r="G280" s="209">
        <v>8194</v>
      </c>
      <c r="H280" s="211">
        <f t="shared" si="8"/>
        <v>98328</v>
      </c>
      <c r="I280" s="209"/>
      <c r="J280" s="209">
        <v>2048</v>
      </c>
      <c r="K280" s="209">
        <v>13657</v>
      </c>
      <c r="L280" s="209"/>
      <c r="M280" s="209"/>
      <c r="N280" s="209"/>
      <c r="O280" s="213">
        <f t="shared" si="9"/>
        <v>114033</v>
      </c>
    </row>
    <row r="281" spans="1:15">
      <c r="A281" s="372" t="s">
        <v>1514</v>
      </c>
      <c r="B281" s="372"/>
      <c r="C281" s="153" t="s">
        <v>1574</v>
      </c>
      <c r="D281" s="182">
        <v>113</v>
      </c>
      <c r="E281" s="178">
        <v>15</v>
      </c>
      <c r="F281" s="179">
        <v>20</v>
      </c>
      <c r="G281" s="209">
        <v>8194</v>
      </c>
      <c r="H281" s="211">
        <f t="shared" si="8"/>
        <v>1966560</v>
      </c>
      <c r="I281" s="209"/>
      <c r="J281" s="209">
        <v>40960</v>
      </c>
      <c r="K281" s="209">
        <v>273140</v>
      </c>
      <c r="L281" s="209">
        <v>214812</v>
      </c>
      <c r="M281" s="209"/>
      <c r="N281" s="209"/>
      <c r="O281" s="213">
        <f t="shared" si="9"/>
        <v>2495472</v>
      </c>
    </row>
    <row r="282" spans="1:15">
      <c r="A282" s="372" t="s">
        <v>1514</v>
      </c>
      <c r="B282" s="372"/>
      <c r="C282" s="153" t="s">
        <v>1574</v>
      </c>
      <c r="D282" s="182">
        <v>113</v>
      </c>
      <c r="E282" s="178">
        <v>15</v>
      </c>
      <c r="F282" s="179">
        <v>10</v>
      </c>
      <c r="G282" s="209">
        <v>6356</v>
      </c>
      <c r="H282" s="211">
        <f t="shared" si="8"/>
        <v>762720</v>
      </c>
      <c r="I282" s="209"/>
      <c r="J282" s="209">
        <v>15900</v>
      </c>
      <c r="K282" s="209">
        <v>105930</v>
      </c>
      <c r="L282" s="209"/>
      <c r="M282" s="209"/>
      <c r="N282" s="209"/>
      <c r="O282" s="213">
        <f t="shared" si="9"/>
        <v>884550</v>
      </c>
    </row>
    <row r="283" spans="1:15">
      <c r="A283" s="372" t="s">
        <v>1514</v>
      </c>
      <c r="B283" s="372"/>
      <c r="C283" s="153" t="s">
        <v>1574</v>
      </c>
      <c r="D283" s="182">
        <v>113</v>
      </c>
      <c r="E283" s="178">
        <v>15</v>
      </c>
      <c r="F283" s="179">
        <v>2</v>
      </c>
      <c r="G283" s="209">
        <v>9351</v>
      </c>
      <c r="H283" s="211">
        <f t="shared" si="8"/>
        <v>224424</v>
      </c>
      <c r="I283" s="209"/>
      <c r="J283" s="209">
        <v>4676</v>
      </c>
      <c r="K283" s="209">
        <v>31170</v>
      </c>
      <c r="L283" s="209"/>
      <c r="M283" s="209"/>
      <c r="N283" s="209"/>
      <c r="O283" s="213">
        <f t="shared" si="9"/>
        <v>260270</v>
      </c>
    </row>
    <row r="284" spans="1:15">
      <c r="A284" s="372" t="s">
        <v>1514</v>
      </c>
      <c r="B284" s="372"/>
      <c r="C284" s="153" t="s">
        <v>1574</v>
      </c>
      <c r="D284" s="182">
        <v>113</v>
      </c>
      <c r="E284" s="178">
        <v>15</v>
      </c>
      <c r="F284" s="179">
        <v>2</v>
      </c>
      <c r="G284" s="208">
        <v>9099</v>
      </c>
      <c r="H284" s="211">
        <f t="shared" si="8"/>
        <v>218376</v>
      </c>
      <c r="I284" s="208"/>
      <c r="J284" s="208">
        <v>4548</v>
      </c>
      <c r="K284" s="208">
        <v>30330</v>
      </c>
      <c r="L284" s="208"/>
      <c r="M284" s="208"/>
      <c r="N284" s="208"/>
      <c r="O284" s="213">
        <f t="shared" si="9"/>
        <v>253254</v>
      </c>
    </row>
    <row r="285" spans="1:15">
      <c r="A285" s="372" t="s">
        <v>1514</v>
      </c>
      <c r="B285" s="372"/>
      <c r="C285" s="153" t="s">
        <v>1574</v>
      </c>
      <c r="D285" s="182">
        <v>113</v>
      </c>
      <c r="E285" s="178">
        <v>15</v>
      </c>
      <c r="F285" s="179">
        <v>1</v>
      </c>
      <c r="G285" s="209">
        <v>6609</v>
      </c>
      <c r="H285" s="211">
        <f t="shared" si="8"/>
        <v>79308</v>
      </c>
      <c r="I285" s="209"/>
      <c r="J285" s="209">
        <v>1652</v>
      </c>
      <c r="K285" s="209">
        <v>11015</v>
      </c>
      <c r="L285" s="209"/>
      <c r="M285" s="209"/>
      <c r="N285" s="209"/>
      <c r="O285" s="213">
        <f t="shared" si="9"/>
        <v>91975</v>
      </c>
    </row>
    <row r="286" spans="1:15">
      <c r="A286" s="372" t="s">
        <v>1576</v>
      </c>
      <c r="B286" s="372"/>
      <c r="C286" s="153" t="s">
        <v>1574</v>
      </c>
      <c r="D286" s="182">
        <v>113</v>
      </c>
      <c r="E286" s="178">
        <v>15</v>
      </c>
      <c r="F286" s="179">
        <v>1</v>
      </c>
      <c r="G286" s="209">
        <v>10676</v>
      </c>
      <c r="H286" s="211">
        <f t="shared" si="8"/>
        <v>128112</v>
      </c>
      <c r="I286" s="209"/>
      <c r="J286" s="209">
        <v>2670</v>
      </c>
      <c r="K286" s="209">
        <v>17793</v>
      </c>
      <c r="L286" s="209"/>
      <c r="M286" s="209"/>
      <c r="N286" s="209"/>
      <c r="O286" s="213">
        <f t="shared" si="9"/>
        <v>148575</v>
      </c>
    </row>
    <row r="287" spans="1:15">
      <c r="A287" s="372" t="s">
        <v>1576</v>
      </c>
      <c r="B287" s="372"/>
      <c r="C287" s="153" t="s">
        <v>1574</v>
      </c>
      <c r="D287" s="182">
        <v>113</v>
      </c>
      <c r="E287" s="178">
        <v>15</v>
      </c>
      <c r="F287" s="179">
        <v>1</v>
      </c>
      <c r="G287" s="209">
        <v>10479</v>
      </c>
      <c r="H287" s="211">
        <f t="shared" si="8"/>
        <v>125748</v>
      </c>
      <c r="I287" s="209"/>
      <c r="J287" s="209">
        <v>2620</v>
      </c>
      <c r="K287" s="209">
        <v>17465</v>
      </c>
      <c r="L287" s="209"/>
      <c r="M287" s="209"/>
      <c r="N287" s="209"/>
      <c r="O287" s="213">
        <f t="shared" si="9"/>
        <v>145833</v>
      </c>
    </row>
    <row r="288" spans="1:15">
      <c r="A288" s="372" t="s">
        <v>1576</v>
      </c>
      <c r="B288" s="372"/>
      <c r="C288" s="153" t="s">
        <v>1574</v>
      </c>
      <c r="D288" s="182">
        <v>113</v>
      </c>
      <c r="E288" s="178">
        <v>15</v>
      </c>
      <c r="F288" s="179">
        <v>1</v>
      </c>
      <c r="G288" s="209">
        <v>9274</v>
      </c>
      <c r="H288" s="211">
        <f t="shared" si="8"/>
        <v>111288</v>
      </c>
      <c r="I288" s="209"/>
      <c r="J288" s="209">
        <v>2318</v>
      </c>
      <c r="K288" s="209">
        <v>15457</v>
      </c>
      <c r="L288" s="209"/>
      <c r="M288" s="209"/>
      <c r="N288" s="209"/>
      <c r="O288" s="213">
        <f t="shared" si="9"/>
        <v>129063</v>
      </c>
    </row>
    <row r="289" spans="1:15">
      <c r="A289" s="372"/>
      <c r="B289" s="372"/>
      <c r="C289" s="153"/>
      <c r="D289" s="182">
        <v>113</v>
      </c>
      <c r="E289" s="178"/>
      <c r="F289" s="179"/>
      <c r="G289" s="209"/>
      <c r="H289" s="211" t="str">
        <f t="shared" si="8"/>
        <v>SE REQUIERE ASIGNAR LA FUENTE DE FINANCIAMIENTO</v>
      </c>
      <c r="I289" s="209"/>
      <c r="J289" s="209"/>
      <c r="K289" s="209"/>
      <c r="L289" s="209"/>
      <c r="M289" s="209"/>
      <c r="N289" s="209"/>
      <c r="O289" s="213">
        <f t="shared" si="9"/>
        <v>0</v>
      </c>
    </row>
    <row r="290" spans="1:15">
      <c r="A290" s="372"/>
      <c r="B290" s="372"/>
      <c r="C290" s="153"/>
      <c r="D290" s="182">
        <v>113</v>
      </c>
      <c r="E290" s="178"/>
      <c r="F290" s="179"/>
      <c r="G290" s="209"/>
      <c r="H290" s="211" t="str">
        <f t="shared" si="8"/>
        <v>SE REQUIERE ASIGNAR LA FUENTE DE FINANCIAMIENTO</v>
      </c>
      <c r="I290" s="209"/>
      <c r="J290" s="209"/>
      <c r="K290" s="209"/>
      <c r="L290" s="209"/>
      <c r="M290" s="209"/>
      <c r="N290" s="209"/>
      <c r="O290" s="213">
        <f t="shared" si="9"/>
        <v>0</v>
      </c>
    </row>
    <row r="291" spans="1:15">
      <c r="A291" s="372"/>
      <c r="B291" s="372"/>
      <c r="C291" s="153"/>
      <c r="D291" s="182">
        <v>113</v>
      </c>
      <c r="E291" s="178"/>
      <c r="F291" s="179"/>
      <c r="G291" s="209"/>
      <c r="H291" s="211" t="str">
        <f t="shared" si="8"/>
        <v>SE REQUIERE ASIGNAR LA FUENTE DE FINANCIAMIENTO</v>
      </c>
      <c r="I291" s="209"/>
      <c r="J291" s="209"/>
      <c r="K291" s="209"/>
      <c r="L291" s="209"/>
      <c r="M291" s="209"/>
      <c r="N291" s="209"/>
      <c r="O291" s="213">
        <f t="shared" si="9"/>
        <v>0</v>
      </c>
    </row>
    <row r="292" spans="1:15">
      <c r="A292" s="372"/>
      <c r="B292" s="372"/>
      <c r="C292" s="153"/>
      <c r="D292" s="182">
        <v>113</v>
      </c>
      <c r="E292" s="178"/>
      <c r="F292" s="179"/>
      <c r="G292" s="209"/>
      <c r="H292" s="211" t="str">
        <f t="shared" si="8"/>
        <v>SE REQUIERE ASIGNAR LA FUENTE DE FINANCIAMIENTO</v>
      </c>
      <c r="I292" s="209"/>
      <c r="J292" s="209"/>
      <c r="K292" s="209"/>
      <c r="L292" s="209"/>
      <c r="M292" s="209"/>
      <c r="N292" s="209"/>
      <c r="O292" s="213">
        <f t="shared" si="9"/>
        <v>0</v>
      </c>
    </row>
    <row r="293" spans="1:15">
      <c r="A293" s="372"/>
      <c r="B293" s="372"/>
      <c r="C293" s="153"/>
      <c r="D293" s="182">
        <v>113</v>
      </c>
      <c r="E293" s="178"/>
      <c r="F293" s="179"/>
      <c r="G293" s="209"/>
      <c r="H293" s="211" t="str">
        <f t="shared" si="8"/>
        <v>SE REQUIERE ASIGNAR LA FUENTE DE FINANCIAMIENTO</v>
      </c>
      <c r="I293" s="209"/>
      <c r="J293" s="209"/>
      <c r="K293" s="209"/>
      <c r="L293" s="209"/>
      <c r="M293" s="209"/>
      <c r="N293" s="209"/>
      <c r="O293" s="213">
        <f t="shared" si="9"/>
        <v>0</v>
      </c>
    </row>
    <row r="294" spans="1:15">
      <c r="A294" s="372"/>
      <c r="B294" s="372"/>
      <c r="C294" s="153"/>
      <c r="D294" s="182">
        <v>113</v>
      </c>
      <c r="E294" s="178"/>
      <c r="F294" s="179"/>
      <c r="G294" s="208"/>
      <c r="H294" s="211" t="str">
        <f t="shared" si="8"/>
        <v>SE REQUIERE ASIGNAR LA FUENTE DE FINANCIAMIENTO</v>
      </c>
      <c r="I294" s="208"/>
      <c r="J294" s="208"/>
      <c r="K294" s="208"/>
      <c r="L294" s="208"/>
      <c r="M294" s="208"/>
      <c r="N294" s="208"/>
      <c r="O294" s="213">
        <f t="shared" si="9"/>
        <v>0</v>
      </c>
    </row>
    <row r="295" spans="1:15">
      <c r="A295" s="372"/>
      <c r="B295" s="372"/>
      <c r="C295" s="153"/>
      <c r="D295" s="182">
        <v>113</v>
      </c>
      <c r="E295" s="178"/>
      <c r="F295" s="179"/>
      <c r="G295" s="209"/>
      <c r="H295" s="211" t="str">
        <f t="shared" si="8"/>
        <v>SE REQUIERE ASIGNAR LA FUENTE DE FINANCIAMIENTO</v>
      </c>
      <c r="I295" s="209"/>
      <c r="J295" s="209"/>
      <c r="K295" s="209"/>
      <c r="L295" s="209"/>
      <c r="M295" s="209"/>
      <c r="N295" s="209"/>
      <c r="O295" s="213">
        <f t="shared" si="9"/>
        <v>0</v>
      </c>
    </row>
    <row r="296" spans="1:15">
      <c r="A296" s="372"/>
      <c r="B296" s="372"/>
      <c r="C296" s="153"/>
      <c r="D296" s="182">
        <v>113</v>
      </c>
      <c r="E296" s="178"/>
      <c r="F296" s="179"/>
      <c r="G296" s="209"/>
      <c r="H296" s="211" t="str">
        <f t="shared" si="8"/>
        <v>SE REQUIERE ASIGNAR LA FUENTE DE FINANCIAMIENTO</v>
      </c>
      <c r="I296" s="209"/>
      <c r="J296" s="209"/>
      <c r="K296" s="209"/>
      <c r="L296" s="209"/>
      <c r="M296" s="209"/>
      <c r="N296" s="209"/>
      <c r="O296" s="213">
        <f t="shared" si="9"/>
        <v>0</v>
      </c>
    </row>
    <row r="297" spans="1:15">
      <c r="A297" s="372"/>
      <c r="B297" s="372"/>
      <c r="C297" s="153"/>
      <c r="D297" s="182">
        <v>113</v>
      </c>
      <c r="E297" s="178"/>
      <c r="F297" s="179"/>
      <c r="G297" s="209"/>
      <c r="H297" s="211" t="str">
        <f t="shared" si="8"/>
        <v>SE REQUIERE ASIGNAR LA FUENTE DE FINANCIAMIENTO</v>
      </c>
      <c r="I297" s="209"/>
      <c r="J297" s="209"/>
      <c r="K297" s="209"/>
      <c r="L297" s="209"/>
      <c r="M297" s="209"/>
      <c r="N297" s="209"/>
      <c r="O297" s="213">
        <f t="shared" si="9"/>
        <v>0</v>
      </c>
    </row>
    <row r="298" spans="1:15">
      <c r="A298" s="372"/>
      <c r="B298" s="372"/>
      <c r="C298" s="153"/>
      <c r="D298" s="182">
        <v>113</v>
      </c>
      <c r="E298" s="178"/>
      <c r="F298" s="179"/>
      <c r="G298" s="209"/>
      <c r="H298" s="211" t="str">
        <f t="shared" si="8"/>
        <v>SE REQUIERE ASIGNAR LA FUENTE DE FINANCIAMIENTO</v>
      </c>
      <c r="I298" s="209"/>
      <c r="J298" s="209"/>
      <c r="K298" s="209"/>
      <c r="L298" s="209"/>
      <c r="M298" s="209"/>
      <c r="N298" s="209"/>
      <c r="O298" s="213">
        <f t="shared" si="9"/>
        <v>0</v>
      </c>
    </row>
    <row r="299" spans="1:15">
      <c r="A299" s="372"/>
      <c r="B299" s="372"/>
      <c r="C299" s="153"/>
      <c r="D299" s="182">
        <v>113</v>
      </c>
      <c r="E299" s="178"/>
      <c r="F299" s="179"/>
      <c r="G299" s="208"/>
      <c r="H299" s="211" t="str">
        <f t="shared" si="8"/>
        <v>SE REQUIERE ASIGNAR LA FUENTE DE FINANCIAMIENTO</v>
      </c>
      <c r="I299" s="208"/>
      <c r="J299" s="208"/>
      <c r="K299" s="208"/>
      <c r="L299" s="208"/>
      <c r="M299" s="208"/>
      <c r="N299" s="208"/>
      <c r="O299" s="213">
        <f t="shared" si="9"/>
        <v>0</v>
      </c>
    </row>
    <row r="300" spans="1:15">
      <c r="A300" s="372"/>
      <c r="B300" s="372"/>
      <c r="C300" s="153"/>
      <c r="D300" s="182">
        <v>113</v>
      </c>
      <c r="E300" s="178"/>
      <c r="F300" s="179"/>
      <c r="G300" s="209"/>
      <c r="H300" s="211" t="str">
        <f t="shared" si="8"/>
        <v>SE REQUIERE ASIGNAR LA FUENTE DE FINANCIAMIENTO</v>
      </c>
      <c r="I300" s="209"/>
      <c r="J300" s="209"/>
      <c r="K300" s="209"/>
      <c r="L300" s="209"/>
      <c r="M300" s="209"/>
      <c r="N300" s="209"/>
      <c r="O300" s="213">
        <f t="shared" si="9"/>
        <v>0</v>
      </c>
    </row>
    <row r="301" spans="1:15">
      <c r="A301" s="372"/>
      <c r="B301" s="372"/>
      <c r="C301" s="153"/>
      <c r="D301" s="182">
        <v>113</v>
      </c>
      <c r="E301" s="178"/>
      <c r="F301" s="179"/>
      <c r="G301" s="209"/>
      <c r="H301" s="211" t="str">
        <f t="shared" si="8"/>
        <v>SE REQUIERE ASIGNAR LA FUENTE DE FINANCIAMIENTO</v>
      </c>
      <c r="I301" s="209"/>
      <c r="J301" s="209"/>
      <c r="K301" s="209"/>
      <c r="L301" s="209"/>
      <c r="M301" s="209"/>
      <c r="N301" s="209"/>
      <c r="O301" s="213">
        <f t="shared" si="9"/>
        <v>0</v>
      </c>
    </row>
    <row r="302" spans="1:15">
      <c r="A302" s="372"/>
      <c r="B302" s="372"/>
      <c r="C302" s="153"/>
      <c r="D302" s="182">
        <v>113</v>
      </c>
      <c r="E302" s="178"/>
      <c r="F302" s="179"/>
      <c r="G302" s="209"/>
      <c r="H302" s="211" t="str">
        <f t="shared" si="8"/>
        <v>SE REQUIERE ASIGNAR LA FUENTE DE FINANCIAMIENTO</v>
      </c>
      <c r="I302" s="209"/>
      <c r="J302" s="209"/>
      <c r="K302" s="209"/>
      <c r="L302" s="209"/>
      <c r="M302" s="209"/>
      <c r="N302" s="209"/>
      <c r="O302" s="213">
        <f t="shared" si="9"/>
        <v>0</v>
      </c>
    </row>
    <row r="303" spans="1:15">
      <c r="A303" s="372"/>
      <c r="B303" s="372"/>
      <c r="C303" s="153"/>
      <c r="D303" s="182">
        <v>113</v>
      </c>
      <c r="E303" s="178"/>
      <c r="F303" s="179"/>
      <c r="G303" s="209"/>
      <c r="H303" s="211" t="str">
        <f t="shared" si="8"/>
        <v>SE REQUIERE ASIGNAR LA FUENTE DE FINANCIAMIENTO</v>
      </c>
      <c r="I303" s="209"/>
      <c r="J303" s="209"/>
      <c r="K303" s="209"/>
      <c r="L303" s="209"/>
      <c r="M303" s="209"/>
      <c r="N303" s="209"/>
      <c r="O303" s="213">
        <f t="shared" si="9"/>
        <v>0</v>
      </c>
    </row>
    <row r="304" spans="1:15">
      <c r="A304" s="372"/>
      <c r="B304" s="372"/>
      <c r="C304" s="153"/>
      <c r="D304" s="182">
        <v>113</v>
      </c>
      <c r="E304" s="178"/>
      <c r="F304" s="179"/>
      <c r="G304" s="209"/>
      <c r="H304" s="211" t="str">
        <f t="shared" si="8"/>
        <v>SE REQUIERE ASIGNAR LA FUENTE DE FINANCIAMIENTO</v>
      </c>
      <c r="I304" s="209"/>
      <c r="J304" s="209"/>
      <c r="K304" s="209"/>
      <c r="L304" s="209"/>
      <c r="M304" s="209"/>
      <c r="N304" s="209"/>
      <c r="O304" s="213">
        <f t="shared" si="9"/>
        <v>0</v>
      </c>
    </row>
    <row r="305" spans="1:15">
      <c r="A305" s="372"/>
      <c r="B305" s="372"/>
      <c r="C305" s="153"/>
      <c r="D305" s="182">
        <v>113</v>
      </c>
      <c r="E305" s="178"/>
      <c r="F305" s="179"/>
      <c r="G305" s="209"/>
      <c r="H305" s="211" t="str">
        <f t="shared" si="8"/>
        <v>SE REQUIERE ASIGNAR LA FUENTE DE FINANCIAMIENTO</v>
      </c>
      <c r="I305" s="209"/>
      <c r="J305" s="209"/>
      <c r="K305" s="209"/>
      <c r="L305" s="209"/>
      <c r="M305" s="209"/>
      <c r="N305" s="209"/>
      <c r="O305" s="213">
        <f t="shared" si="9"/>
        <v>0</v>
      </c>
    </row>
    <row r="306" spans="1:15">
      <c r="A306" s="372"/>
      <c r="B306" s="372"/>
      <c r="C306" s="153"/>
      <c r="D306" s="182">
        <v>113</v>
      </c>
      <c r="E306" s="178"/>
      <c r="F306" s="179"/>
      <c r="G306" s="209"/>
      <c r="H306" s="211" t="str">
        <f t="shared" si="8"/>
        <v>SE REQUIERE ASIGNAR LA FUENTE DE FINANCIAMIENTO</v>
      </c>
      <c r="I306" s="209"/>
      <c r="J306" s="209"/>
      <c r="K306" s="209"/>
      <c r="L306" s="209"/>
      <c r="M306" s="209"/>
      <c r="N306" s="209"/>
      <c r="O306" s="213">
        <f t="shared" si="9"/>
        <v>0</v>
      </c>
    </row>
    <row r="307" spans="1:15">
      <c r="A307" s="372"/>
      <c r="B307" s="372"/>
      <c r="C307" s="153"/>
      <c r="D307" s="182">
        <v>113</v>
      </c>
      <c r="E307" s="178"/>
      <c r="F307" s="179"/>
      <c r="G307" s="209"/>
      <c r="H307" s="211" t="str">
        <f t="shared" si="8"/>
        <v>SE REQUIERE ASIGNAR LA FUENTE DE FINANCIAMIENTO</v>
      </c>
      <c r="I307" s="209"/>
      <c r="J307" s="209"/>
      <c r="K307" s="209"/>
      <c r="L307" s="209"/>
      <c r="M307" s="209"/>
      <c r="N307" s="209"/>
      <c r="O307" s="213">
        <f t="shared" si="9"/>
        <v>0</v>
      </c>
    </row>
    <row r="308" spans="1:15">
      <c r="A308" s="372"/>
      <c r="B308" s="372"/>
      <c r="C308" s="153"/>
      <c r="D308" s="182">
        <v>113</v>
      </c>
      <c r="E308" s="178"/>
      <c r="F308" s="179"/>
      <c r="G308" s="209"/>
      <c r="H308" s="211" t="str">
        <f t="shared" si="8"/>
        <v>SE REQUIERE ASIGNAR LA FUENTE DE FINANCIAMIENTO</v>
      </c>
      <c r="I308" s="209"/>
      <c r="J308" s="209"/>
      <c r="K308" s="209"/>
      <c r="L308" s="209"/>
      <c r="M308" s="209"/>
      <c r="N308" s="209"/>
      <c r="O308" s="213">
        <f t="shared" si="9"/>
        <v>0</v>
      </c>
    </row>
    <row r="309" spans="1:15">
      <c r="A309" s="372"/>
      <c r="B309" s="372"/>
      <c r="C309" s="153"/>
      <c r="D309" s="182">
        <v>113</v>
      </c>
      <c r="E309" s="178"/>
      <c r="F309" s="179"/>
      <c r="G309" s="208"/>
      <c r="H309" s="211" t="str">
        <f t="shared" si="8"/>
        <v>SE REQUIERE ASIGNAR LA FUENTE DE FINANCIAMIENTO</v>
      </c>
      <c r="I309" s="208"/>
      <c r="J309" s="208"/>
      <c r="K309" s="208"/>
      <c r="L309" s="208"/>
      <c r="M309" s="208"/>
      <c r="N309" s="208"/>
      <c r="O309" s="213">
        <f t="shared" si="9"/>
        <v>0</v>
      </c>
    </row>
    <row r="310" spans="1:15">
      <c r="A310" s="372"/>
      <c r="B310" s="372"/>
      <c r="C310" s="153"/>
      <c r="D310" s="182">
        <v>113</v>
      </c>
      <c r="E310" s="178"/>
      <c r="F310" s="179"/>
      <c r="G310" s="208"/>
      <c r="H310" s="211" t="str">
        <f t="shared" si="8"/>
        <v>SE REQUIERE ASIGNAR LA FUENTE DE FINANCIAMIENTO</v>
      </c>
      <c r="I310" s="208"/>
      <c r="J310" s="208"/>
      <c r="K310" s="208"/>
      <c r="L310" s="208"/>
      <c r="M310" s="208"/>
      <c r="N310" s="208"/>
      <c r="O310" s="213">
        <f t="shared" si="9"/>
        <v>0</v>
      </c>
    </row>
    <row r="311" spans="1:15">
      <c r="A311" s="372"/>
      <c r="B311" s="372"/>
      <c r="C311" s="153"/>
      <c r="D311" s="182">
        <v>113</v>
      </c>
      <c r="E311" s="178"/>
      <c r="F311" s="179"/>
      <c r="G311" s="209"/>
      <c r="H311" s="211" t="str">
        <f t="shared" si="8"/>
        <v>SE REQUIERE ASIGNAR LA FUENTE DE FINANCIAMIENTO</v>
      </c>
      <c r="I311" s="209"/>
      <c r="J311" s="209"/>
      <c r="K311" s="209"/>
      <c r="L311" s="209"/>
      <c r="M311" s="209"/>
      <c r="N311" s="209"/>
      <c r="O311" s="213">
        <f t="shared" si="9"/>
        <v>0</v>
      </c>
    </row>
    <row r="312" spans="1:15">
      <c r="A312" s="372"/>
      <c r="B312" s="372"/>
      <c r="C312" s="153"/>
      <c r="D312" s="182">
        <v>113</v>
      </c>
      <c r="E312" s="178"/>
      <c r="F312" s="179"/>
      <c r="G312" s="209"/>
      <c r="H312" s="211" t="str">
        <f t="shared" si="8"/>
        <v>SE REQUIERE ASIGNAR LA FUENTE DE FINANCIAMIENTO</v>
      </c>
      <c r="I312" s="209"/>
      <c r="J312" s="209"/>
      <c r="K312" s="209"/>
      <c r="L312" s="209"/>
      <c r="M312" s="209"/>
      <c r="N312" s="209"/>
      <c r="O312" s="213">
        <f t="shared" si="9"/>
        <v>0</v>
      </c>
    </row>
    <row r="313" spans="1:15">
      <c r="A313" s="372"/>
      <c r="B313" s="372"/>
      <c r="C313" s="153"/>
      <c r="D313" s="182">
        <v>113</v>
      </c>
      <c r="E313" s="178"/>
      <c r="F313" s="179"/>
      <c r="G313" s="209"/>
      <c r="H313" s="211" t="str">
        <f t="shared" si="8"/>
        <v>SE REQUIERE ASIGNAR LA FUENTE DE FINANCIAMIENTO</v>
      </c>
      <c r="I313" s="209"/>
      <c r="J313" s="209"/>
      <c r="K313" s="209"/>
      <c r="L313" s="209"/>
      <c r="M313" s="209"/>
      <c r="N313" s="209"/>
      <c r="O313" s="213">
        <f t="shared" si="9"/>
        <v>0</v>
      </c>
    </row>
    <row r="314" spans="1:15">
      <c r="A314" s="372"/>
      <c r="B314" s="372"/>
      <c r="C314" s="153"/>
      <c r="D314" s="182">
        <v>113</v>
      </c>
      <c r="E314" s="178"/>
      <c r="F314" s="179"/>
      <c r="G314" s="209"/>
      <c r="H314" s="211" t="str">
        <f t="shared" si="8"/>
        <v>SE REQUIERE ASIGNAR LA FUENTE DE FINANCIAMIENTO</v>
      </c>
      <c r="I314" s="209"/>
      <c r="J314" s="209"/>
      <c r="K314" s="209"/>
      <c r="L314" s="209"/>
      <c r="M314" s="209"/>
      <c r="N314" s="209"/>
      <c r="O314" s="213">
        <f t="shared" si="9"/>
        <v>0</v>
      </c>
    </row>
    <row r="315" spans="1:15">
      <c r="A315" s="372"/>
      <c r="B315" s="372"/>
      <c r="C315" s="153"/>
      <c r="D315" s="182">
        <v>113</v>
      </c>
      <c r="E315" s="178"/>
      <c r="F315" s="179"/>
      <c r="G315" s="209"/>
      <c r="H315" s="211" t="str">
        <f t="shared" si="8"/>
        <v>SE REQUIERE ASIGNAR LA FUENTE DE FINANCIAMIENTO</v>
      </c>
      <c r="I315" s="209"/>
      <c r="J315" s="209"/>
      <c r="K315" s="209"/>
      <c r="L315" s="209"/>
      <c r="M315" s="209"/>
      <c r="N315" s="209"/>
      <c r="O315" s="213">
        <f t="shared" si="9"/>
        <v>0</v>
      </c>
    </row>
    <row r="316" spans="1:15">
      <c r="A316" s="372"/>
      <c r="B316" s="372"/>
      <c r="C316" s="153"/>
      <c r="D316" s="182">
        <v>113</v>
      </c>
      <c r="E316" s="178"/>
      <c r="F316" s="179"/>
      <c r="G316" s="209"/>
      <c r="H316" s="211" t="str">
        <f t="shared" si="8"/>
        <v>SE REQUIERE ASIGNAR LA FUENTE DE FINANCIAMIENTO</v>
      </c>
      <c r="I316" s="209"/>
      <c r="J316" s="209"/>
      <c r="K316" s="209"/>
      <c r="L316" s="209"/>
      <c r="M316" s="209"/>
      <c r="N316" s="209"/>
      <c r="O316" s="213">
        <f t="shared" si="9"/>
        <v>0</v>
      </c>
    </row>
    <row r="317" spans="1:15">
      <c r="A317" s="372"/>
      <c r="B317" s="372"/>
      <c r="C317" s="153"/>
      <c r="D317" s="182">
        <v>113</v>
      </c>
      <c r="E317" s="178"/>
      <c r="F317" s="179"/>
      <c r="G317" s="209"/>
      <c r="H317" s="211" t="str">
        <f t="shared" si="8"/>
        <v>SE REQUIERE ASIGNAR LA FUENTE DE FINANCIAMIENTO</v>
      </c>
      <c r="I317" s="209"/>
      <c r="J317" s="209"/>
      <c r="K317" s="209"/>
      <c r="L317" s="209"/>
      <c r="M317" s="209"/>
      <c r="N317" s="209"/>
      <c r="O317" s="213">
        <f t="shared" si="9"/>
        <v>0</v>
      </c>
    </row>
    <row r="318" spans="1:15">
      <c r="A318" s="372"/>
      <c r="B318" s="372"/>
      <c r="C318" s="153"/>
      <c r="D318" s="182">
        <v>113</v>
      </c>
      <c r="E318" s="178"/>
      <c r="F318" s="179"/>
      <c r="G318" s="209"/>
      <c r="H318" s="211" t="str">
        <f t="shared" si="8"/>
        <v>SE REQUIERE ASIGNAR LA FUENTE DE FINANCIAMIENTO</v>
      </c>
      <c r="I318" s="209"/>
      <c r="J318" s="209"/>
      <c r="K318" s="209"/>
      <c r="L318" s="209"/>
      <c r="M318" s="209"/>
      <c r="N318" s="209"/>
      <c r="O318" s="213">
        <f t="shared" si="9"/>
        <v>0</v>
      </c>
    </row>
    <row r="319" spans="1:15">
      <c r="A319" s="372"/>
      <c r="B319" s="372"/>
      <c r="C319" s="153"/>
      <c r="D319" s="182">
        <v>113</v>
      </c>
      <c r="E319" s="178"/>
      <c r="F319" s="179"/>
      <c r="G319" s="208"/>
      <c r="H319" s="211" t="str">
        <f t="shared" si="8"/>
        <v>SE REQUIERE ASIGNAR LA FUENTE DE FINANCIAMIENTO</v>
      </c>
      <c r="I319" s="208"/>
      <c r="J319" s="208"/>
      <c r="K319" s="208"/>
      <c r="L319" s="208"/>
      <c r="M319" s="208"/>
      <c r="N319" s="208"/>
      <c r="O319" s="213">
        <f t="shared" si="9"/>
        <v>0</v>
      </c>
    </row>
    <row r="320" spans="1:15">
      <c r="A320" s="372"/>
      <c r="B320" s="372"/>
      <c r="C320" s="153"/>
      <c r="D320" s="182">
        <v>113</v>
      </c>
      <c r="E320" s="178"/>
      <c r="F320" s="179"/>
      <c r="G320" s="209"/>
      <c r="H320" s="211" t="str">
        <f t="shared" si="8"/>
        <v>SE REQUIERE ASIGNAR LA FUENTE DE FINANCIAMIENTO</v>
      </c>
      <c r="I320" s="209"/>
      <c r="J320" s="209"/>
      <c r="K320" s="209"/>
      <c r="L320" s="209"/>
      <c r="M320" s="209"/>
      <c r="N320" s="209"/>
      <c r="O320" s="213">
        <f t="shared" si="9"/>
        <v>0</v>
      </c>
    </row>
    <row r="321" spans="1:15">
      <c r="A321" s="372"/>
      <c r="B321" s="372"/>
      <c r="C321" s="153"/>
      <c r="D321" s="182">
        <v>113</v>
      </c>
      <c r="E321" s="178"/>
      <c r="F321" s="179"/>
      <c r="G321" s="209"/>
      <c r="H321" s="211" t="str">
        <f t="shared" si="8"/>
        <v>SE REQUIERE ASIGNAR LA FUENTE DE FINANCIAMIENTO</v>
      </c>
      <c r="I321" s="209"/>
      <c r="J321" s="209"/>
      <c r="K321" s="209"/>
      <c r="L321" s="209"/>
      <c r="M321" s="209"/>
      <c r="N321" s="209"/>
      <c r="O321" s="213">
        <f t="shared" si="9"/>
        <v>0</v>
      </c>
    </row>
    <row r="322" spans="1:15">
      <c r="A322" s="372"/>
      <c r="B322" s="372"/>
      <c r="C322" s="153"/>
      <c r="D322" s="182">
        <v>113</v>
      </c>
      <c r="E322" s="178"/>
      <c r="F322" s="179"/>
      <c r="G322" s="209"/>
      <c r="H322" s="211" t="str">
        <f t="shared" si="8"/>
        <v>SE REQUIERE ASIGNAR LA FUENTE DE FINANCIAMIENTO</v>
      </c>
      <c r="I322" s="209"/>
      <c r="J322" s="209"/>
      <c r="K322" s="209"/>
      <c r="L322" s="209"/>
      <c r="M322" s="209"/>
      <c r="N322" s="209"/>
      <c r="O322" s="213">
        <f t="shared" si="9"/>
        <v>0</v>
      </c>
    </row>
    <row r="323" spans="1:15">
      <c r="A323" s="372"/>
      <c r="B323" s="372"/>
      <c r="C323" s="153"/>
      <c r="D323" s="182">
        <v>113</v>
      </c>
      <c r="E323" s="178"/>
      <c r="F323" s="179"/>
      <c r="G323" s="209"/>
      <c r="H323" s="211" t="str">
        <f t="shared" si="8"/>
        <v>SE REQUIERE ASIGNAR LA FUENTE DE FINANCIAMIENTO</v>
      </c>
      <c r="I323" s="209"/>
      <c r="J323" s="209"/>
      <c r="K323" s="209"/>
      <c r="L323" s="209"/>
      <c r="M323" s="209"/>
      <c r="N323" s="209"/>
      <c r="O323" s="213">
        <f t="shared" si="9"/>
        <v>0</v>
      </c>
    </row>
    <row r="324" spans="1:15">
      <c r="A324" s="372"/>
      <c r="B324" s="372"/>
      <c r="C324" s="153"/>
      <c r="D324" s="182">
        <v>113</v>
      </c>
      <c r="E324" s="178"/>
      <c r="F324" s="179"/>
      <c r="G324" s="209"/>
      <c r="H324" s="211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09"/>
      <c r="J324" s="209"/>
      <c r="K324" s="209"/>
      <c r="L324" s="209"/>
      <c r="M324" s="209"/>
      <c r="N324" s="209"/>
      <c r="O324" s="213">
        <f t="shared" ref="O324:O387" si="11">SUM(H324:N324)</f>
        <v>0</v>
      </c>
    </row>
    <row r="325" spans="1:15">
      <c r="A325" s="372"/>
      <c r="B325" s="372"/>
      <c r="C325" s="153"/>
      <c r="D325" s="182">
        <v>113</v>
      </c>
      <c r="E325" s="178"/>
      <c r="F325" s="179"/>
      <c r="G325" s="209"/>
      <c r="H325" s="211" t="str">
        <f t="shared" si="10"/>
        <v>SE REQUIERE ASIGNAR LA FUENTE DE FINANCIAMIENTO</v>
      </c>
      <c r="I325" s="209"/>
      <c r="J325" s="209"/>
      <c r="K325" s="209"/>
      <c r="L325" s="209"/>
      <c r="M325" s="209"/>
      <c r="N325" s="209"/>
      <c r="O325" s="213">
        <f t="shared" si="11"/>
        <v>0</v>
      </c>
    </row>
    <row r="326" spans="1:15">
      <c r="A326" s="372"/>
      <c r="B326" s="372"/>
      <c r="C326" s="153"/>
      <c r="D326" s="182">
        <v>113</v>
      </c>
      <c r="E326" s="178"/>
      <c r="F326" s="179"/>
      <c r="G326" s="209"/>
      <c r="H326" s="211" t="str">
        <f t="shared" si="10"/>
        <v>SE REQUIERE ASIGNAR LA FUENTE DE FINANCIAMIENTO</v>
      </c>
      <c r="I326" s="209"/>
      <c r="J326" s="209"/>
      <c r="K326" s="209"/>
      <c r="L326" s="209"/>
      <c r="M326" s="209"/>
      <c r="N326" s="209"/>
      <c r="O326" s="213">
        <f t="shared" si="11"/>
        <v>0</v>
      </c>
    </row>
    <row r="327" spans="1:15">
      <c r="A327" s="372"/>
      <c r="B327" s="372"/>
      <c r="C327" s="153"/>
      <c r="D327" s="182">
        <v>113</v>
      </c>
      <c r="E327" s="178"/>
      <c r="F327" s="179"/>
      <c r="G327" s="209"/>
      <c r="H327" s="211" t="str">
        <f t="shared" si="10"/>
        <v>SE REQUIERE ASIGNAR LA FUENTE DE FINANCIAMIENTO</v>
      </c>
      <c r="I327" s="209"/>
      <c r="J327" s="209"/>
      <c r="K327" s="209"/>
      <c r="L327" s="209"/>
      <c r="M327" s="209"/>
      <c r="N327" s="209"/>
      <c r="O327" s="213">
        <f t="shared" si="11"/>
        <v>0</v>
      </c>
    </row>
    <row r="328" spans="1:15">
      <c r="A328" s="372"/>
      <c r="B328" s="372"/>
      <c r="C328" s="153"/>
      <c r="D328" s="182">
        <v>113</v>
      </c>
      <c r="E328" s="178"/>
      <c r="F328" s="179"/>
      <c r="G328" s="208"/>
      <c r="H328" s="211" t="str">
        <f t="shared" si="10"/>
        <v>SE REQUIERE ASIGNAR LA FUENTE DE FINANCIAMIENTO</v>
      </c>
      <c r="I328" s="208"/>
      <c r="J328" s="208"/>
      <c r="K328" s="208"/>
      <c r="L328" s="208"/>
      <c r="M328" s="208"/>
      <c r="N328" s="208"/>
      <c r="O328" s="213">
        <f t="shared" si="11"/>
        <v>0</v>
      </c>
    </row>
    <row r="329" spans="1:15">
      <c r="A329" s="372"/>
      <c r="B329" s="372"/>
      <c r="C329" s="153"/>
      <c r="D329" s="182">
        <v>113</v>
      </c>
      <c r="E329" s="178"/>
      <c r="F329" s="179"/>
      <c r="G329" s="209"/>
      <c r="H329" s="211" t="str">
        <f t="shared" si="10"/>
        <v>SE REQUIERE ASIGNAR LA FUENTE DE FINANCIAMIENTO</v>
      </c>
      <c r="I329" s="209"/>
      <c r="J329" s="209"/>
      <c r="K329" s="209"/>
      <c r="L329" s="209"/>
      <c r="M329" s="209"/>
      <c r="N329" s="209"/>
      <c r="O329" s="213">
        <f t="shared" si="11"/>
        <v>0</v>
      </c>
    </row>
    <row r="330" spans="1:15">
      <c r="A330" s="372"/>
      <c r="B330" s="372"/>
      <c r="C330" s="153"/>
      <c r="D330" s="182">
        <v>113</v>
      </c>
      <c r="E330" s="178"/>
      <c r="F330" s="179"/>
      <c r="G330" s="209"/>
      <c r="H330" s="211" t="str">
        <f t="shared" si="10"/>
        <v>SE REQUIERE ASIGNAR LA FUENTE DE FINANCIAMIENTO</v>
      </c>
      <c r="I330" s="209"/>
      <c r="J330" s="209"/>
      <c r="K330" s="209"/>
      <c r="L330" s="209"/>
      <c r="M330" s="209"/>
      <c r="N330" s="209"/>
      <c r="O330" s="213">
        <f t="shared" si="11"/>
        <v>0</v>
      </c>
    </row>
    <row r="331" spans="1:15">
      <c r="A331" s="372"/>
      <c r="B331" s="372"/>
      <c r="C331" s="153"/>
      <c r="D331" s="182">
        <v>113</v>
      </c>
      <c r="E331" s="178"/>
      <c r="F331" s="179"/>
      <c r="G331" s="208"/>
      <c r="H331" s="211" t="str">
        <f t="shared" si="10"/>
        <v>SE REQUIERE ASIGNAR LA FUENTE DE FINANCIAMIENTO</v>
      </c>
      <c r="I331" s="208"/>
      <c r="J331" s="208"/>
      <c r="K331" s="208"/>
      <c r="L331" s="208"/>
      <c r="M331" s="208"/>
      <c r="N331" s="208"/>
      <c r="O331" s="213">
        <f t="shared" si="11"/>
        <v>0</v>
      </c>
    </row>
    <row r="332" spans="1:15">
      <c r="A332" s="372"/>
      <c r="B332" s="372"/>
      <c r="C332" s="153"/>
      <c r="D332" s="182">
        <v>113</v>
      </c>
      <c r="E332" s="178"/>
      <c r="F332" s="179"/>
      <c r="G332" s="208"/>
      <c r="H332" s="211" t="str">
        <f t="shared" si="10"/>
        <v>SE REQUIERE ASIGNAR LA FUENTE DE FINANCIAMIENTO</v>
      </c>
      <c r="I332" s="208"/>
      <c r="J332" s="208"/>
      <c r="K332" s="208"/>
      <c r="L332" s="208"/>
      <c r="M332" s="208"/>
      <c r="N332" s="208"/>
      <c r="O332" s="213">
        <f t="shared" si="11"/>
        <v>0</v>
      </c>
    </row>
    <row r="333" spans="1:15">
      <c r="A333" s="372"/>
      <c r="B333" s="372"/>
      <c r="C333" s="153"/>
      <c r="D333" s="182">
        <v>113</v>
      </c>
      <c r="E333" s="178"/>
      <c r="F333" s="179"/>
      <c r="G333" s="209"/>
      <c r="H333" s="211" t="str">
        <f t="shared" si="10"/>
        <v>SE REQUIERE ASIGNAR LA FUENTE DE FINANCIAMIENTO</v>
      </c>
      <c r="I333" s="209"/>
      <c r="J333" s="209"/>
      <c r="K333" s="209"/>
      <c r="L333" s="209"/>
      <c r="M333" s="209"/>
      <c r="N333" s="209"/>
      <c r="O333" s="213">
        <f t="shared" si="11"/>
        <v>0</v>
      </c>
    </row>
    <row r="334" spans="1:15">
      <c r="A334" s="372"/>
      <c r="B334" s="372"/>
      <c r="C334" s="153"/>
      <c r="D334" s="182">
        <v>113</v>
      </c>
      <c r="E334" s="178"/>
      <c r="F334" s="179"/>
      <c r="G334" s="209"/>
      <c r="H334" s="211" t="str">
        <f t="shared" si="10"/>
        <v>SE REQUIERE ASIGNAR LA FUENTE DE FINANCIAMIENTO</v>
      </c>
      <c r="I334" s="209"/>
      <c r="J334" s="209"/>
      <c r="K334" s="209"/>
      <c r="L334" s="209"/>
      <c r="M334" s="209"/>
      <c r="N334" s="209"/>
      <c r="O334" s="213">
        <f t="shared" si="11"/>
        <v>0</v>
      </c>
    </row>
    <row r="335" spans="1:15">
      <c r="A335" s="372"/>
      <c r="B335" s="372"/>
      <c r="C335" s="153"/>
      <c r="D335" s="182">
        <v>113</v>
      </c>
      <c r="E335" s="178"/>
      <c r="F335" s="179"/>
      <c r="G335" s="208"/>
      <c r="H335" s="211" t="str">
        <f t="shared" si="10"/>
        <v>SE REQUIERE ASIGNAR LA FUENTE DE FINANCIAMIENTO</v>
      </c>
      <c r="I335" s="208"/>
      <c r="J335" s="208"/>
      <c r="K335" s="208"/>
      <c r="L335" s="208"/>
      <c r="M335" s="208"/>
      <c r="N335" s="208"/>
      <c r="O335" s="213">
        <f t="shared" si="11"/>
        <v>0</v>
      </c>
    </row>
    <row r="336" spans="1:15">
      <c r="A336" s="372"/>
      <c r="B336" s="372"/>
      <c r="C336" s="153"/>
      <c r="D336" s="182">
        <v>113</v>
      </c>
      <c r="E336" s="178"/>
      <c r="F336" s="179"/>
      <c r="G336" s="209"/>
      <c r="H336" s="211" t="str">
        <f t="shared" si="10"/>
        <v>SE REQUIERE ASIGNAR LA FUENTE DE FINANCIAMIENTO</v>
      </c>
      <c r="I336" s="209"/>
      <c r="J336" s="209"/>
      <c r="K336" s="209"/>
      <c r="L336" s="209"/>
      <c r="M336" s="209"/>
      <c r="N336" s="209"/>
      <c r="O336" s="213">
        <f t="shared" si="11"/>
        <v>0</v>
      </c>
    </row>
    <row r="337" spans="1:15">
      <c r="A337" s="372"/>
      <c r="B337" s="372"/>
      <c r="C337" s="153"/>
      <c r="D337" s="182">
        <v>113</v>
      </c>
      <c r="E337" s="178"/>
      <c r="F337" s="179"/>
      <c r="G337" s="209"/>
      <c r="H337" s="211" t="str">
        <f t="shared" si="10"/>
        <v>SE REQUIERE ASIGNAR LA FUENTE DE FINANCIAMIENTO</v>
      </c>
      <c r="I337" s="209"/>
      <c r="J337" s="209"/>
      <c r="K337" s="209"/>
      <c r="L337" s="209"/>
      <c r="M337" s="209"/>
      <c r="N337" s="209"/>
      <c r="O337" s="213">
        <f t="shared" si="11"/>
        <v>0</v>
      </c>
    </row>
    <row r="338" spans="1:15">
      <c r="A338" s="372"/>
      <c r="B338" s="372"/>
      <c r="C338" s="153"/>
      <c r="D338" s="182">
        <v>113</v>
      </c>
      <c r="E338" s="178"/>
      <c r="F338" s="179"/>
      <c r="G338" s="209"/>
      <c r="H338" s="211" t="str">
        <f t="shared" si="10"/>
        <v>SE REQUIERE ASIGNAR LA FUENTE DE FINANCIAMIENTO</v>
      </c>
      <c r="I338" s="209"/>
      <c r="J338" s="209"/>
      <c r="K338" s="209"/>
      <c r="L338" s="209"/>
      <c r="M338" s="209"/>
      <c r="N338" s="209"/>
      <c r="O338" s="213">
        <f t="shared" si="11"/>
        <v>0</v>
      </c>
    </row>
    <row r="339" spans="1:15">
      <c r="A339" s="372"/>
      <c r="B339" s="372"/>
      <c r="C339" s="153"/>
      <c r="D339" s="182">
        <v>113</v>
      </c>
      <c r="E339" s="178"/>
      <c r="F339" s="179"/>
      <c r="G339" s="209"/>
      <c r="H339" s="211" t="str">
        <f t="shared" si="10"/>
        <v>SE REQUIERE ASIGNAR LA FUENTE DE FINANCIAMIENTO</v>
      </c>
      <c r="I339" s="209"/>
      <c r="J339" s="209"/>
      <c r="K339" s="209"/>
      <c r="L339" s="209"/>
      <c r="M339" s="209"/>
      <c r="N339" s="209"/>
      <c r="O339" s="213">
        <f t="shared" si="11"/>
        <v>0</v>
      </c>
    </row>
    <row r="340" spans="1:15">
      <c r="A340" s="372"/>
      <c r="B340" s="372"/>
      <c r="C340" s="153"/>
      <c r="D340" s="182">
        <v>113</v>
      </c>
      <c r="E340" s="178"/>
      <c r="F340" s="179"/>
      <c r="G340" s="209"/>
      <c r="H340" s="211" t="str">
        <f t="shared" si="10"/>
        <v>SE REQUIERE ASIGNAR LA FUENTE DE FINANCIAMIENTO</v>
      </c>
      <c r="I340" s="209"/>
      <c r="J340" s="209"/>
      <c r="K340" s="209"/>
      <c r="L340" s="209"/>
      <c r="M340" s="209"/>
      <c r="N340" s="209"/>
      <c r="O340" s="213">
        <f t="shared" si="11"/>
        <v>0</v>
      </c>
    </row>
    <row r="341" spans="1:15">
      <c r="A341" s="372"/>
      <c r="B341" s="372"/>
      <c r="C341" s="153"/>
      <c r="D341" s="182">
        <v>113</v>
      </c>
      <c r="E341" s="178"/>
      <c r="F341" s="179"/>
      <c r="G341" s="209"/>
      <c r="H341" s="211" t="str">
        <f t="shared" si="10"/>
        <v>SE REQUIERE ASIGNAR LA FUENTE DE FINANCIAMIENTO</v>
      </c>
      <c r="I341" s="209"/>
      <c r="J341" s="209"/>
      <c r="K341" s="209"/>
      <c r="L341" s="209"/>
      <c r="M341" s="209"/>
      <c r="N341" s="209"/>
      <c r="O341" s="213">
        <f t="shared" si="11"/>
        <v>0</v>
      </c>
    </row>
    <row r="342" spans="1:15">
      <c r="A342" s="372"/>
      <c r="B342" s="372"/>
      <c r="C342" s="153"/>
      <c r="D342" s="182">
        <v>113</v>
      </c>
      <c r="E342" s="178"/>
      <c r="F342" s="179"/>
      <c r="G342" s="209"/>
      <c r="H342" s="211" t="str">
        <f t="shared" si="10"/>
        <v>SE REQUIERE ASIGNAR LA FUENTE DE FINANCIAMIENTO</v>
      </c>
      <c r="I342" s="209"/>
      <c r="J342" s="209"/>
      <c r="K342" s="209"/>
      <c r="L342" s="209"/>
      <c r="M342" s="209"/>
      <c r="N342" s="209"/>
      <c r="O342" s="213">
        <f t="shared" si="11"/>
        <v>0</v>
      </c>
    </row>
    <row r="343" spans="1:15">
      <c r="A343" s="372"/>
      <c r="B343" s="372"/>
      <c r="C343" s="153"/>
      <c r="D343" s="182">
        <v>113</v>
      </c>
      <c r="E343" s="178"/>
      <c r="F343" s="179"/>
      <c r="G343" s="209"/>
      <c r="H343" s="211" t="str">
        <f t="shared" si="10"/>
        <v>SE REQUIERE ASIGNAR LA FUENTE DE FINANCIAMIENTO</v>
      </c>
      <c r="I343" s="209"/>
      <c r="J343" s="209"/>
      <c r="K343" s="209"/>
      <c r="L343" s="209"/>
      <c r="M343" s="209"/>
      <c r="N343" s="209"/>
      <c r="O343" s="213">
        <f t="shared" si="11"/>
        <v>0</v>
      </c>
    </row>
    <row r="344" spans="1:15">
      <c r="A344" s="372"/>
      <c r="B344" s="372"/>
      <c r="C344" s="153"/>
      <c r="D344" s="182">
        <v>113</v>
      </c>
      <c r="E344" s="178"/>
      <c r="F344" s="179"/>
      <c r="G344" s="209"/>
      <c r="H344" s="211" t="str">
        <f t="shared" si="10"/>
        <v>SE REQUIERE ASIGNAR LA FUENTE DE FINANCIAMIENTO</v>
      </c>
      <c r="I344" s="209"/>
      <c r="J344" s="209"/>
      <c r="K344" s="209"/>
      <c r="L344" s="209"/>
      <c r="M344" s="209"/>
      <c r="N344" s="209"/>
      <c r="O344" s="213">
        <f t="shared" si="11"/>
        <v>0</v>
      </c>
    </row>
    <row r="345" spans="1:15">
      <c r="A345" s="372"/>
      <c r="B345" s="372"/>
      <c r="C345" s="153"/>
      <c r="D345" s="182">
        <v>113</v>
      </c>
      <c r="E345" s="178"/>
      <c r="F345" s="179"/>
      <c r="G345" s="208"/>
      <c r="H345" s="211" t="str">
        <f t="shared" si="10"/>
        <v>SE REQUIERE ASIGNAR LA FUENTE DE FINANCIAMIENTO</v>
      </c>
      <c r="I345" s="208"/>
      <c r="J345" s="208"/>
      <c r="K345" s="208"/>
      <c r="L345" s="208"/>
      <c r="M345" s="208"/>
      <c r="N345" s="208"/>
      <c r="O345" s="213">
        <f t="shared" si="11"/>
        <v>0</v>
      </c>
    </row>
    <row r="346" spans="1:15">
      <c r="A346" s="372"/>
      <c r="B346" s="372"/>
      <c r="C346" s="153"/>
      <c r="D346" s="182">
        <v>113</v>
      </c>
      <c r="E346" s="178"/>
      <c r="F346" s="179"/>
      <c r="G346" s="209"/>
      <c r="H346" s="211" t="str">
        <f t="shared" si="10"/>
        <v>SE REQUIERE ASIGNAR LA FUENTE DE FINANCIAMIENTO</v>
      </c>
      <c r="I346" s="209"/>
      <c r="J346" s="209"/>
      <c r="K346" s="209"/>
      <c r="L346" s="209"/>
      <c r="M346" s="209"/>
      <c r="N346" s="209"/>
      <c r="O346" s="213">
        <f t="shared" si="11"/>
        <v>0</v>
      </c>
    </row>
    <row r="347" spans="1:15">
      <c r="A347" s="372"/>
      <c r="B347" s="372"/>
      <c r="C347" s="153"/>
      <c r="D347" s="182">
        <v>113</v>
      </c>
      <c r="E347" s="178"/>
      <c r="F347" s="179"/>
      <c r="G347" s="209"/>
      <c r="H347" s="211" t="str">
        <f t="shared" si="10"/>
        <v>SE REQUIERE ASIGNAR LA FUENTE DE FINANCIAMIENTO</v>
      </c>
      <c r="I347" s="209"/>
      <c r="J347" s="209"/>
      <c r="K347" s="209"/>
      <c r="L347" s="209"/>
      <c r="M347" s="209"/>
      <c r="N347" s="209"/>
      <c r="O347" s="213">
        <f t="shared" si="11"/>
        <v>0</v>
      </c>
    </row>
    <row r="348" spans="1:15">
      <c r="A348" s="372"/>
      <c r="B348" s="372"/>
      <c r="C348" s="153"/>
      <c r="D348" s="182">
        <v>113</v>
      </c>
      <c r="E348" s="178"/>
      <c r="F348" s="179"/>
      <c r="G348" s="209"/>
      <c r="H348" s="211" t="str">
        <f t="shared" si="10"/>
        <v>SE REQUIERE ASIGNAR LA FUENTE DE FINANCIAMIENTO</v>
      </c>
      <c r="I348" s="209"/>
      <c r="J348" s="209"/>
      <c r="K348" s="209"/>
      <c r="L348" s="209"/>
      <c r="M348" s="209"/>
      <c r="N348" s="209"/>
      <c r="O348" s="213">
        <f t="shared" si="11"/>
        <v>0</v>
      </c>
    </row>
    <row r="349" spans="1:15">
      <c r="A349" s="372"/>
      <c r="B349" s="372"/>
      <c r="C349" s="153"/>
      <c r="D349" s="182">
        <v>113</v>
      </c>
      <c r="E349" s="178"/>
      <c r="F349" s="179"/>
      <c r="G349" s="209"/>
      <c r="H349" s="211" t="str">
        <f t="shared" si="10"/>
        <v>SE REQUIERE ASIGNAR LA FUENTE DE FINANCIAMIENTO</v>
      </c>
      <c r="I349" s="209"/>
      <c r="J349" s="209"/>
      <c r="K349" s="209"/>
      <c r="L349" s="209"/>
      <c r="M349" s="209"/>
      <c r="N349" s="209"/>
      <c r="O349" s="213">
        <f t="shared" si="11"/>
        <v>0</v>
      </c>
    </row>
    <row r="350" spans="1:15">
      <c r="A350" s="372"/>
      <c r="B350" s="372"/>
      <c r="C350" s="153"/>
      <c r="D350" s="182">
        <v>113</v>
      </c>
      <c r="E350" s="178"/>
      <c r="F350" s="179"/>
      <c r="G350" s="209"/>
      <c r="H350" s="211" t="str">
        <f t="shared" si="10"/>
        <v>SE REQUIERE ASIGNAR LA FUENTE DE FINANCIAMIENTO</v>
      </c>
      <c r="I350" s="209"/>
      <c r="J350" s="209"/>
      <c r="K350" s="209"/>
      <c r="L350" s="209"/>
      <c r="M350" s="209"/>
      <c r="N350" s="209"/>
      <c r="O350" s="213">
        <f t="shared" si="11"/>
        <v>0</v>
      </c>
    </row>
    <row r="351" spans="1:15">
      <c r="A351" s="372"/>
      <c r="B351" s="372"/>
      <c r="C351" s="153"/>
      <c r="D351" s="182">
        <v>113</v>
      </c>
      <c r="E351" s="178"/>
      <c r="F351" s="179"/>
      <c r="G351" s="209"/>
      <c r="H351" s="211" t="str">
        <f t="shared" si="10"/>
        <v>SE REQUIERE ASIGNAR LA FUENTE DE FINANCIAMIENTO</v>
      </c>
      <c r="I351" s="209"/>
      <c r="J351" s="209"/>
      <c r="K351" s="209"/>
      <c r="L351" s="209"/>
      <c r="M351" s="209"/>
      <c r="N351" s="209"/>
      <c r="O351" s="213">
        <f t="shared" si="11"/>
        <v>0</v>
      </c>
    </row>
    <row r="352" spans="1:15">
      <c r="A352" s="372"/>
      <c r="B352" s="372"/>
      <c r="C352" s="153"/>
      <c r="D352" s="182">
        <v>113</v>
      </c>
      <c r="E352" s="178"/>
      <c r="F352" s="179"/>
      <c r="G352" s="208"/>
      <c r="H352" s="211" t="str">
        <f t="shared" si="10"/>
        <v>SE REQUIERE ASIGNAR LA FUENTE DE FINANCIAMIENTO</v>
      </c>
      <c r="I352" s="208"/>
      <c r="J352" s="208"/>
      <c r="K352" s="208"/>
      <c r="L352" s="208"/>
      <c r="M352" s="208"/>
      <c r="N352" s="208"/>
      <c r="O352" s="213">
        <f t="shared" si="11"/>
        <v>0</v>
      </c>
    </row>
    <row r="353" spans="1:15">
      <c r="A353" s="372"/>
      <c r="B353" s="372"/>
      <c r="C353" s="153"/>
      <c r="D353" s="182">
        <v>113</v>
      </c>
      <c r="E353" s="178"/>
      <c r="F353" s="179"/>
      <c r="G353" s="209"/>
      <c r="H353" s="211" t="str">
        <f t="shared" si="10"/>
        <v>SE REQUIERE ASIGNAR LA FUENTE DE FINANCIAMIENTO</v>
      </c>
      <c r="I353" s="209"/>
      <c r="J353" s="209"/>
      <c r="K353" s="209"/>
      <c r="L353" s="209"/>
      <c r="M353" s="209"/>
      <c r="N353" s="209"/>
      <c r="O353" s="213">
        <f t="shared" si="11"/>
        <v>0</v>
      </c>
    </row>
    <row r="354" spans="1:15">
      <c r="A354" s="372"/>
      <c r="B354" s="372"/>
      <c r="C354" s="153"/>
      <c r="D354" s="182">
        <v>113</v>
      </c>
      <c r="E354" s="178"/>
      <c r="F354" s="179"/>
      <c r="G354" s="209"/>
      <c r="H354" s="211" t="str">
        <f t="shared" si="10"/>
        <v>SE REQUIERE ASIGNAR LA FUENTE DE FINANCIAMIENTO</v>
      </c>
      <c r="I354" s="209"/>
      <c r="J354" s="209"/>
      <c r="K354" s="209"/>
      <c r="L354" s="209"/>
      <c r="M354" s="209"/>
      <c r="N354" s="209"/>
      <c r="O354" s="213">
        <f t="shared" si="11"/>
        <v>0</v>
      </c>
    </row>
    <row r="355" spans="1:15">
      <c r="A355" s="372"/>
      <c r="B355" s="372"/>
      <c r="C355" s="153"/>
      <c r="D355" s="182">
        <v>113</v>
      </c>
      <c r="E355" s="178"/>
      <c r="F355" s="179"/>
      <c r="G355" s="209"/>
      <c r="H355" s="211" t="str">
        <f t="shared" si="10"/>
        <v>SE REQUIERE ASIGNAR LA FUENTE DE FINANCIAMIENTO</v>
      </c>
      <c r="I355" s="209"/>
      <c r="J355" s="209"/>
      <c r="K355" s="209"/>
      <c r="L355" s="209"/>
      <c r="M355" s="209"/>
      <c r="N355" s="209"/>
      <c r="O355" s="213">
        <f t="shared" si="11"/>
        <v>0</v>
      </c>
    </row>
    <row r="356" spans="1:15">
      <c r="A356" s="372"/>
      <c r="B356" s="372"/>
      <c r="C356" s="153"/>
      <c r="D356" s="182">
        <v>113</v>
      </c>
      <c r="E356" s="178"/>
      <c r="F356" s="179"/>
      <c r="G356" s="209"/>
      <c r="H356" s="211" t="str">
        <f t="shared" si="10"/>
        <v>SE REQUIERE ASIGNAR LA FUENTE DE FINANCIAMIENTO</v>
      </c>
      <c r="I356" s="209"/>
      <c r="J356" s="209"/>
      <c r="K356" s="209"/>
      <c r="L356" s="209"/>
      <c r="M356" s="209"/>
      <c r="N356" s="209"/>
      <c r="O356" s="213">
        <f t="shared" si="11"/>
        <v>0</v>
      </c>
    </row>
    <row r="357" spans="1:15">
      <c r="A357" s="372"/>
      <c r="B357" s="372"/>
      <c r="C357" s="153"/>
      <c r="D357" s="182">
        <v>113</v>
      </c>
      <c r="E357" s="178"/>
      <c r="F357" s="179"/>
      <c r="G357" s="209"/>
      <c r="H357" s="211" t="str">
        <f t="shared" si="10"/>
        <v>SE REQUIERE ASIGNAR LA FUENTE DE FINANCIAMIENTO</v>
      </c>
      <c r="I357" s="209"/>
      <c r="J357" s="209"/>
      <c r="K357" s="209"/>
      <c r="L357" s="209"/>
      <c r="M357" s="209"/>
      <c r="N357" s="209"/>
      <c r="O357" s="213">
        <f t="shared" si="11"/>
        <v>0</v>
      </c>
    </row>
    <row r="358" spans="1:15">
      <c r="A358" s="372"/>
      <c r="B358" s="372"/>
      <c r="C358" s="153"/>
      <c r="D358" s="182">
        <v>113</v>
      </c>
      <c r="E358" s="178"/>
      <c r="F358" s="179"/>
      <c r="G358" s="209"/>
      <c r="H358" s="211" t="str">
        <f t="shared" si="10"/>
        <v>SE REQUIERE ASIGNAR LA FUENTE DE FINANCIAMIENTO</v>
      </c>
      <c r="I358" s="209"/>
      <c r="J358" s="209"/>
      <c r="K358" s="209"/>
      <c r="L358" s="209"/>
      <c r="M358" s="209"/>
      <c r="N358" s="209"/>
      <c r="O358" s="213">
        <f t="shared" si="11"/>
        <v>0</v>
      </c>
    </row>
    <row r="359" spans="1:15">
      <c r="A359" s="372"/>
      <c r="B359" s="372"/>
      <c r="C359" s="153"/>
      <c r="D359" s="182">
        <v>113</v>
      </c>
      <c r="E359" s="178"/>
      <c r="F359" s="179"/>
      <c r="G359" s="209"/>
      <c r="H359" s="211" t="str">
        <f t="shared" si="10"/>
        <v>SE REQUIERE ASIGNAR LA FUENTE DE FINANCIAMIENTO</v>
      </c>
      <c r="I359" s="209"/>
      <c r="J359" s="209"/>
      <c r="K359" s="209"/>
      <c r="L359" s="209"/>
      <c r="M359" s="209"/>
      <c r="N359" s="209"/>
      <c r="O359" s="213">
        <f t="shared" si="11"/>
        <v>0</v>
      </c>
    </row>
    <row r="360" spans="1:15">
      <c r="A360" s="372"/>
      <c r="B360" s="372"/>
      <c r="C360" s="153"/>
      <c r="D360" s="182">
        <v>113</v>
      </c>
      <c r="E360" s="178"/>
      <c r="F360" s="179"/>
      <c r="G360" s="209"/>
      <c r="H360" s="211" t="str">
        <f t="shared" si="10"/>
        <v>SE REQUIERE ASIGNAR LA FUENTE DE FINANCIAMIENTO</v>
      </c>
      <c r="I360" s="209"/>
      <c r="J360" s="209"/>
      <c r="K360" s="209"/>
      <c r="L360" s="209"/>
      <c r="M360" s="209"/>
      <c r="N360" s="209"/>
      <c r="O360" s="213">
        <f t="shared" si="11"/>
        <v>0</v>
      </c>
    </row>
    <row r="361" spans="1:15">
      <c r="A361" s="372"/>
      <c r="B361" s="372"/>
      <c r="C361" s="153"/>
      <c r="D361" s="182">
        <v>113</v>
      </c>
      <c r="E361" s="178"/>
      <c r="F361" s="179"/>
      <c r="G361" s="209"/>
      <c r="H361" s="211" t="str">
        <f t="shared" si="10"/>
        <v>SE REQUIERE ASIGNAR LA FUENTE DE FINANCIAMIENTO</v>
      </c>
      <c r="I361" s="209"/>
      <c r="J361" s="209"/>
      <c r="K361" s="209"/>
      <c r="L361" s="209"/>
      <c r="M361" s="209"/>
      <c r="N361" s="209"/>
      <c r="O361" s="213">
        <f t="shared" si="11"/>
        <v>0</v>
      </c>
    </row>
    <row r="362" spans="1:15">
      <c r="A362" s="372"/>
      <c r="B362" s="372"/>
      <c r="C362" s="153"/>
      <c r="D362" s="182">
        <v>113</v>
      </c>
      <c r="E362" s="178"/>
      <c r="F362" s="179"/>
      <c r="G362" s="208"/>
      <c r="H362" s="211" t="str">
        <f t="shared" si="10"/>
        <v>SE REQUIERE ASIGNAR LA FUENTE DE FINANCIAMIENTO</v>
      </c>
      <c r="I362" s="208"/>
      <c r="J362" s="208"/>
      <c r="K362" s="208"/>
      <c r="L362" s="208"/>
      <c r="M362" s="208"/>
      <c r="N362" s="208"/>
      <c r="O362" s="213">
        <f t="shared" si="11"/>
        <v>0</v>
      </c>
    </row>
    <row r="363" spans="1:15">
      <c r="A363" s="372"/>
      <c r="B363" s="372"/>
      <c r="C363" s="153"/>
      <c r="D363" s="182">
        <v>113</v>
      </c>
      <c r="E363" s="178"/>
      <c r="F363" s="179"/>
      <c r="G363" s="209"/>
      <c r="H363" s="211" t="str">
        <f t="shared" si="10"/>
        <v>SE REQUIERE ASIGNAR LA FUENTE DE FINANCIAMIENTO</v>
      </c>
      <c r="I363" s="209"/>
      <c r="J363" s="209"/>
      <c r="K363" s="209"/>
      <c r="L363" s="209"/>
      <c r="M363" s="209"/>
      <c r="N363" s="209"/>
      <c r="O363" s="213">
        <f t="shared" si="11"/>
        <v>0</v>
      </c>
    </row>
    <row r="364" spans="1:15">
      <c r="A364" s="372"/>
      <c r="B364" s="372"/>
      <c r="C364" s="153"/>
      <c r="D364" s="182">
        <v>113</v>
      </c>
      <c r="E364" s="178"/>
      <c r="F364" s="179"/>
      <c r="G364" s="209"/>
      <c r="H364" s="211" t="str">
        <f t="shared" si="10"/>
        <v>SE REQUIERE ASIGNAR LA FUENTE DE FINANCIAMIENTO</v>
      </c>
      <c r="I364" s="209"/>
      <c r="J364" s="209"/>
      <c r="K364" s="209"/>
      <c r="L364" s="209"/>
      <c r="M364" s="209"/>
      <c r="N364" s="209"/>
      <c r="O364" s="213">
        <f t="shared" si="11"/>
        <v>0</v>
      </c>
    </row>
    <row r="365" spans="1:15">
      <c r="A365" s="372"/>
      <c r="B365" s="372"/>
      <c r="C365" s="153"/>
      <c r="D365" s="182">
        <v>113</v>
      </c>
      <c r="E365" s="178"/>
      <c r="F365" s="179"/>
      <c r="G365" s="209"/>
      <c r="H365" s="211" t="str">
        <f t="shared" si="10"/>
        <v>SE REQUIERE ASIGNAR LA FUENTE DE FINANCIAMIENTO</v>
      </c>
      <c r="I365" s="209"/>
      <c r="J365" s="209"/>
      <c r="K365" s="209"/>
      <c r="L365" s="209"/>
      <c r="M365" s="209"/>
      <c r="N365" s="209"/>
      <c r="O365" s="213">
        <f t="shared" si="11"/>
        <v>0</v>
      </c>
    </row>
    <row r="366" spans="1:15">
      <c r="A366" s="372"/>
      <c r="B366" s="372"/>
      <c r="C366" s="153"/>
      <c r="D366" s="182">
        <v>113</v>
      </c>
      <c r="E366" s="178"/>
      <c r="F366" s="179"/>
      <c r="G366" s="209"/>
      <c r="H366" s="211" t="str">
        <f t="shared" si="10"/>
        <v>SE REQUIERE ASIGNAR LA FUENTE DE FINANCIAMIENTO</v>
      </c>
      <c r="I366" s="209"/>
      <c r="J366" s="209"/>
      <c r="K366" s="209"/>
      <c r="L366" s="209"/>
      <c r="M366" s="209"/>
      <c r="N366" s="209"/>
      <c r="O366" s="213">
        <f t="shared" si="11"/>
        <v>0</v>
      </c>
    </row>
    <row r="367" spans="1:15">
      <c r="A367" s="372"/>
      <c r="B367" s="372"/>
      <c r="C367" s="153"/>
      <c r="D367" s="182">
        <v>113</v>
      </c>
      <c r="E367" s="178"/>
      <c r="F367" s="179"/>
      <c r="G367" s="209"/>
      <c r="H367" s="211" t="str">
        <f t="shared" si="10"/>
        <v>SE REQUIERE ASIGNAR LA FUENTE DE FINANCIAMIENTO</v>
      </c>
      <c r="I367" s="209"/>
      <c r="J367" s="209"/>
      <c r="K367" s="209"/>
      <c r="L367" s="209"/>
      <c r="M367" s="209"/>
      <c r="N367" s="209"/>
      <c r="O367" s="213">
        <f t="shared" si="11"/>
        <v>0</v>
      </c>
    </row>
    <row r="368" spans="1:15">
      <c r="A368" s="372"/>
      <c r="B368" s="372"/>
      <c r="C368" s="153"/>
      <c r="D368" s="182">
        <v>113</v>
      </c>
      <c r="E368" s="178"/>
      <c r="F368" s="179"/>
      <c r="G368" s="209"/>
      <c r="H368" s="211" t="str">
        <f t="shared" si="10"/>
        <v>SE REQUIERE ASIGNAR LA FUENTE DE FINANCIAMIENTO</v>
      </c>
      <c r="I368" s="209"/>
      <c r="J368" s="209"/>
      <c r="K368" s="209"/>
      <c r="L368" s="209"/>
      <c r="M368" s="209"/>
      <c r="N368" s="209"/>
      <c r="O368" s="213">
        <f t="shared" si="11"/>
        <v>0</v>
      </c>
    </row>
    <row r="369" spans="1:15">
      <c r="A369" s="372"/>
      <c r="B369" s="372"/>
      <c r="C369" s="153"/>
      <c r="D369" s="182">
        <v>113</v>
      </c>
      <c r="E369" s="178"/>
      <c r="F369" s="179"/>
      <c r="G369" s="209"/>
      <c r="H369" s="211" t="str">
        <f t="shared" si="10"/>
        <v>SE REQUIERE ASIGNAR LA FUENTE DE FINANCIAMIENTO</v>
      </c>
      <c r="I369" s="209"/>
      <c r="J369" s="209"/>
      <c r="K369" s="209"/>
      <c r="L369" s="209"/>
      <c r="M369" s="209"/>
      <c r="N369" s="209"/>
      <c r="O369" s="213">
        <f t="shared" si="11"/>
        <v>0</v>
      </c>
    </row>
    <row r="370" spans="1:15">
      <c r="A370" s="372"/>
      <c r="B370" s="372"/>
      <c r="C370" s="153"/>
      <c r="D370" s="182">
        <v>113</v>
      </c>
      <c r="E370" s="178"/>
      <c r="F370" s="179"/>
      <c r="G370" s="209"/>
      <c r="H370" s="211" t="str">
        <f t="shared" si="10"/>
        <v>SE REQUIERE ASIGNAR LA FUENTE DE FINANCIAMIENTO</v>
      </c>
      <c r="I370" s="209"/>
      <c r="J370" s="209"/>
      <c r="K370" s="209"/>
      <c r="L370" s="209"/>
      <c r="M370" s="209"/>
      <c r="N370" s="209"/>
      <c r="O370" s="213">
        <f t="shared" si="11"/>
        <v>0</v>
      </c>
    </row>
    <row r="371" spans="1:15">
      <c r="A371" s="372"/>
      <c r="B371" s="372"/>
      <c r="C371" s="153"/>
      <c r="D371" s="182">
        <v>113</v>
      </c>
      <c r="E371" s="178"/>
      <c r="F371" s="179"/>
      <c r="G371" s="209"/>
      <c r="H371" s="211" t="str">
        <f t="shared" si="10"/>
        <v>SE REQUIERE ASIGNAR LA FUENTE DE FINANCIAMIENTO</v>
      </c>
      <c r="I371" s="209"/>
      <c r="J371" s="209"/>
      <c r="K371" s="209"/>
      <c r="L371" s="209"/>
      <c r="M371" s="209"/>
      <c r="N371" s="209"/>
      <c r="O371" s="213">
        <f t="shared" si="11"/>
        <v>0</v>
      </c>
    </row>
    <row r="372" spans="1:15">
      <c r="A372" s="372"/>
      <c r="B372" s="372"/>
      <c r="C372" s="153"/>
      <c r="D372" s="182">
        <v>113</v>
      </c>
      <c r="E372" s="178"/>
      <c r="F372" s="179"/>
      <c r="G372" s="208"/>
      <c r="H372" s="211" t="str">
        <f t="shared" si="10"/>
        <v>SE REQUIERE ASIGNAR LA FUENTE DE FINANCIAMIENTO</v>
      </c>
      <c r="I372" s="208"/>
      <c r="J372" s="208"/>
      <c r="K372" s="208"/>
      <c r="L372" s="208"/>
      <c r="M372" s="208"/>
      <c r="N372" s="208"/>
      <c r="O372" s="213">
        <f t="shared" si="11"/>
        <v>0</v>
      </c>
    </row>
    <row r="373" spans="1:15">
      <c r="A373" s="372"/>
      <c r="B373" s="372"/>
      <c r="C373" s="153"/>
      <c r="D373" s="182">
        <v>113</v>
      </c>
      <c r="E373" s="178"/>
      <c r="F373" s="179"/>
      <c r="G373" s="209"/>
      <c r="H373" s="211" t="str">
        <f t="shared" si="10"/>
        <v>SE REQUIERE ASIGNAR LA FUENTE DE FINANCIAMIENTO</v>
      </c>
      <c r="I373" s="209"/>
      <c r="J373" s="209"/>
      <c r="K373" s="209"/>
      <c r="L373" s="209"/>
      <c r="M373" s="209"/>
      <c r="N373" s="209"/>
      <c r="O373" s="213">
        <f t="shared" si="11"/>
        <v>0</v>
      </c>
    </row>
    <row r="374" spans="1:15">
      <c r="A374" s="372"/>
      <c r="B374" s="372"/>
      <c r="C374" s="153"/>
      <c r="D374" s="182">
        <v>113</v>
      </c>
      <c r="E374" s="178"/>
      <c r="F374" s="179"/>
      <c r="G374" s="209"/>
      <c r="H374" s="211" t="str">
        <f t="shared" si="10"/>
        <v>SE REQUIERE ASIGNAR LA FUENTE DE FINANCIAMIENTO</v>
      </c>
      <c r="I374" s="209"/>
      <c r="J374" s="209"/>
      <c r="K374" s="209"/>
      <c r="L374" s="209"/>
      <c r="M374" s="209"/>
      <c r="N374" s="209"/>
      <c r="O374" s="213">
        <f t="shared" si="11"/>
        <v>0</v>
      </c>
    </row>
    <row r="375" spans="1:15">
      <c r="A375" s="372"/>
      <c r="B375" s="372"/>
      <c r="C375" s="153"/>
      <c r="D375" s="182">
        <v>113</v>
      </c>
      <c r="E375" s="178"/>
      <c r="F375" s="179"/>
      <c r="G375" s="208"/>
      <c r="H375" s="211" t="str">
        <f t="shared" si="10"/>
        <v>SE REQUIERE ASIGNAR LA FUENTE DE FINANCIAMIENTO</v>
      </c>
      <c r="I375" s="208"/>
      <c r="J375" s="208"/>
      <c r="K375" s="208"/>
      <c r="L375" s="208"/>
      <c r="M375" s="208"/>
      <c r="N375" s="208"/>
      <c r="O375" s="213">
        <f t="shared" si="11"/>
        <v>0</v>
      </c>
    </row>
    <row r="376" spans="1:15">
      <c r="A376" s="372"/>
      <c r="B376" s="372"/>
      <c r="C376" s="153"/>
      <c r="D376" s="182">
        <v>113</v>
      </c>
      <c r="E376" s="178"/>
      <c r="F376" s="179"/>
      <c r="G376" s="209"/>
      <c r="H376" s="211" t="str">
        <f t="shared" si="10"/>
        <v>SE REQUIERE ASIGNAR LA FUENTE DE FINANCIAMIENTO</v>
      </c>
      <c r="I376" s="209"/>
      <c r="J376" s="209"/>
      <c r="K376" s="209"/>
      <c r="L376" s="209"/>
      <c r="M376" s="209"/>
      <c r="N376" s="209"/>
      <c r="O376" s="213">
        <f t="shared" si="11"/>
        <v>0</v>
      </c>
    </row>
    <row r="377" spans="1:15">
      <c r="A377" s="372"/>
      <c r="B377" s="372"/>
      <c r="C377" s="153"/>
      <c r="D377" s="182">
        <v>113</v>
      </c>
      <c r="E377" s="178"/>
      <c r="F377" s="179"/>
      <c r="G377" s="209"/>
      <c r="H377" s="211" t="str">
        <f t="shared" si="10"/>
        <v>SE REQUIERE ASIGNAR LA FUENTE DE FINANCIAMIENTO</v>
      </c>
      <c r="I377" s="209"/>
      <c r="J377" s="209"/>
      <c r="K377" s="209"/>
      <c r="L377" s="209"/>
      <c r="M377" s="209"/>
      <c r="N377" s="209"/>
      <c r="O377" s="213">
        <f t="shared" si="11"/>
        <v>0</v>
      </c>
    </row>
    <row r="378" spans="1:15">
      <c r="A378" s="372"/>
      <c r="B378" s="372"/>
      <c r="C378" s="153"/>
      <c r="D378" s="182">
        <v>113</v>
      </c>
      <c r="E378" s="178"/>
      <c r="F378" s="179"/>
      <c r="G378" s="209"/>
      <c r="H378" s="211" t="str">
        <f t="shared" si="10"/>
        <v>SE REQUIERE ASIGNAR LA FUENTE DE FINANCIAMIENTO</v>
      </c>
      <c r="I378" s="209"/>
      <c r="J378" s="209"/>
      <c r="K378" s="209"/>
      <c r="L378" s="209"/>
      <c r="M378" s="209"/>
      <c r="N378" s="209"/>
      <c r="O378" s="213">
        <f t="shared" si="11"/>
        <v>0</v>
      </c>
    </row>
    <row r="379" spans="1:15">
      <c r="A379" s="372"/>
      <c r="B379" s="372"/>
      <c r="C379" s="153"/>
      <c r="D379" s="182">
        <v>113</v>
      </c>
      <c r="E379" s="178"/>
      <c r="F379" s="179"/>
      <c r="G379" s="208"/>
      <c r="H379" s="211" t="str">
        <f t="shared" si="10"/>
        <v>SE REQUIERE ASIGNAR LA FUENTE DE FINANCIAMIENTO</v>
      </c>
      <c r="I379" s="208"/>
      <c r="J379" s="208"/>
      <c r="K379" s="208"/>
      <c r="L379" s="208"/>
      <c r="M379" s="208"/>
      <c r="N379" s="208"/>
      <c r="O379" s="213">
        <f t="shared" si="11"/>
        <v>0</v>
      </c>
    </row>
    <row r="380" spans="1:15">
      <c r="A380" s="372"/>
      <c r="B380" s="372"/>
      <c r="C380" s="153"/>
      <c r="D380" s="182">
        <v>113</v>
      </c>
      <c r="E380" s="178"/>
      <c r="F380" s="179"/>
      <c r="G380" s="208"/>
      <c r="H380" s="211" t="str">
        <f t="shared" si="10"/>
        <v>SE REQUIERE ASIGNAR LA FUENTE DE FINANCIAMIENTO</v>
      </c>
      <c r="I380" s="208"/>
      <c r="J380" s="208"/>
      <c r="K380" s="208"/>
      <c r="L380" s="208"/>
      <c r="M380" s="208"/>
      <c r="N380" s="208"/>
      <c r="O380" s="213">
        <f t="shared" si="11"/>
        <v>0</v>
      </c>
    </row>
    <row r="381" spans="1:15">
      <c r="A381" s="372"/>
      <c r="B381" s="372"/>
      <c r="C381" s="153"/>
      <c r="D381" s="182">
        <v>113</v>
      </c>
      <c r="E381" s="178"/>
      <c r="F381" s="179"/>
      <c r="G381" s="209"/>
      <c r="H381" s="211" t="str">
        <f t="shared" si="10"/>
        <v>SE REQUIERE ASIGNAR LA FUENTE DE FINANCIAMIENTO</v>
      </c>
      <c r="I381" s="209"/>
      <c r="J381" s="209"/>
      <c r="K381" s="209"/>
      <c r="L381" s="209"/>
      <c r="M381" s="209"/>
      <c r="N381" s="209"/>
      <c r="O381" s="213">
        <f t="shared" si="11"/>
        <v>0</v>
      </c>
    </row>
    <row r="382" spans="1:15">
      <c r="A382" s="372"/>
      <c r="B382" s="372"/>
      <c r="C382" s="153"/>
      <c r="D382" s="182">
        <v>113</v>
      </c>
      <c r="E382" s="178"/>
      <c r="F382" s="179"/>
      <c r="G382" s="209"/>
      <c r="H382" s="211" t="str">
        <f t="shared" si="10"/>
        <v>SE REQUIERE ASIGNAR LA FUENTE DE FINANCIAMIENTO</v>
      </c>
      <c r="I382" s="209"/>
      <c r="J382" s="209"/>
      <c r="K382" s="209"/>
      <c r="L382" s="209"/>
      <c r="M382" s="209"/>
      <c r="N382" s="209"/>
      <c r="O382" s="213">
        <f t="shared" si="11"/>
        <v>0</v>
      </c>
    </row>
    <row r="383" spans="1:15">
      <c r="A383" s="372"/>
      <c r="B383" s="372"/>
      <c r="C383" s="153"/>
      <c r="D383" s="182">
        <v>113</v>
      </c>
      <c r="E383" s="178"/>
      <c r="F383" s="179"/>
      <c r="G383" s="209"/>
      <c r="H383" s="211" t="str">
        <f t="shared" si="10"/>
        <v>SE REQUIERE ASIGNAR LA FUENTE DE FINANCIAMIENTO</v>
      </c>
      <c r="I383" s="209"/>
      <c r="J383" s="209"/>
      <c r="K383" s="209"/>
      <c r="L383" s="209"/>
      <c r="M383" s="209"/>
      <c r="N383" s="209"/>
      <c r="O383" s="213">
        <f t="shared" si="11"/>
        <v>0</v>
      </c>
    </row>
    <row r="384" spans="1:15">
      <c r="A384" s="372"/>
      <c r="B384" s="372"/>
      <c r="C384" s="153"/>
      <c r="D384" s="182">
        <v>113</v>
      </c>
      <c r="E384" s="178"/>
      <c r="F384" s="179"/>
      <c r="G384" s="209"/>
      <c r="H384" s="211" t="str">
        <f t="shared" si="10"/>
        <v>SE REQUIERE ASIGNAR LA FUENTE DE FINANCIAMIENTO</v>
      </c>
      <c r="I384" s="209"/>
      <c r="J384" s="209"/>
      <c r="K384" s="209"/>
      <c r="L384" s="209"/>
      <c r="M384" s="209"/>
      <c r="N384" s="209"/>
      <c r="O384" s="213">
        <f t="shared" si="11"/>
        <v>0</v>
      </c>
    </row>
    <row r="385" spans="1:15">
      <c r="A385" s="372"/>
      <c r="B385" s="372"/>
      <c r="C385" s="153"/>
      <c r="D385" s="182">
        <v>113</v>
      </c>
      <c r="E385" s="178"/>
      <c r="F385" s="179"/>
      <c r="G385" s="209"/>
      <c r="H385" s="211" t="str">
        <f t="shared" si="10"/>
        <v>SE REQUIERE ASIGNAR LA FUENTE DE FINANCIAMIENTO</v>
      </c>
      <c r="I385" s="209"/>
      <c r="J385" s="209"/>
      <c r="K385" s="209"/>
      <c r="L385" s="209"/>
      <c r="M385" s="209"/>
      <c r="N385" s="209"/>
      <c r="O385" s="213">
        <f t="shared" si="11"/>
        <v>0</v>
      </c>
    </row>
    <row r="386" spans="1:15">
      <c r="A386" s="372"/>
      <c r="B386" s="372"/>
      <c r="C386" s="153"/>
      <c r="D386" s="182">
        <v>113</v>
      </c>
      <c r="E386" s="178"/>
      <c r="F386" s="179"/>
      <c r="G386" s="209"/>
      <c r="H386" s="211" t="str">
        <f t="shared" si="10"/>
        <v>SE REQUIERE ASIGNAR LA FUENTE DE FINANCIAMIENTO</v>
      </c>
      <c r="I386" s="209"/>
      <c r="J386" s="209"/>
      <c r="K386" s="209"/>
      <c r="L386" s="209"/>
      <c r="M386" s="209"/>
      <c r="N386" s="209"/>
      <c r="O386" s="213">
        <f t="shared" si="11"/>
        <v>0</v>
      </c>
    </row>
    <row r="387" spans="1:15">
      <c r="A387" s="372"/>
      <c r="B387" s="372"/>
      <c r="C387" s="153"/>
      <c r="D387" s="182">
        <v>113</v>
      </c>
      <c r="E387" s="178"/>
      <c r="F387" s="179"/>
      <c r="G387" s="208"/>
      <c r="H387" s="211" t="str">
        <f t="shared" si="10"/>
        <v>SE REQUIERE ASIGNAR LA FUENTE DE FINANCIAMIENTO</v>
      </c>
      <c r="I387" s="208"/>
      <c r="J387" s="208"/>
      <c r="K387" s="208"/>
      <c r="L387" s="208"/>
      <c r="M387" s="208"/>
      <c r="N387" s="208"/>
      <c r="O387" s="213">
        <f t="shared" si="11"/>
        <v>0</v>
      </c>
    </row>
    <row r="388" spans="1:15">
      <c r="A388" s="372"/>
      <c r="B388" s="372"/>
      <c r="C388" s="153"/>
      <c r="D388" s="182">
        <v>113</v>
      </c>
      <c r="E388" s="178"/>
      <c r="F388" s="179"/>
      <c r="G388" s="209"/>
      <c r="H388" s="211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09"/>
      <c r="J388" s="209"/>
      <c r="K388" s="209"/>
      <c r="L388" s="209"/>
      <c r="M388" s="209"/>
      <c r="N388" s="209"/>
      <c r="O388" s="213">
        <f t="shared" ref="O388:O428" si="13">SUM(H388:N388)</f>
        <v>0</v>
      </c>
    </row>
    <row r="389" spans="1:15">
      <c r="A389" s="372"/>
      <c r="B389" s="372"/>
      <c r="C389" s="153"/>
      <c r="D389" s="182">
        <v>113</v>
      </c>
      <c r="E389" s="178"/>
      <c r="F389" s="179"/>
      <c r="G389" s="209"/>
      <c r="H389" s="211" t="str">
        <f t="shared" si="12"/>
        <v>SE REQUIERE ASIGNAR LA FUENTE DE FINANCIAMIENTO</v>
      </c>
      <c r="I389" s="209"/>
      <c r="J389" s="209"/>
      <c r="K389" s="209"/>
      <c r="L389" s="209"/>
      <c r="M389" s="209"/>
      <c r="N389" s="209"/>
      <c r="O389" s="213">
        <f t="shared" si="13"/>
        <v>0</v>
      </c>
    </row>
    <row r="390" spans="1:15">
      <c r="A390" s="372"/>
      <c r="B390" s="372"/>
      <c r="C390" s="153"/>
      <c r="D390" s="182">
        <v>113</v>
      </c>
      <c r="E390" s="178"/>
      <c r="F390" s="179"/>
      <c r="G390" s="209"/>
      <c r="H390" s="211" t="str">
        <f t="shared" si="12"/>
        <v>SE REQUIERE ASIGNAR LA FUENTE DE FINANCIAMIENTO</v>
      </c>
      <c r="I390" s="209"/>
      <c r="J390" s="209"/>
      <c r="K390" s="209"/>
      <c r="L390" s="209"/>
      <c r="M390" s="209"/>
      <c r="N390" s="209"/>
      <c r="O390" s="213">
        <f t="shared" si="13"/>
        <v>0</v>
      </c>
    </row>
    <row r="391" spans="1:15" ht="15" customHeight="1">
      <c r="A391" s="372"/>
      <c r="B391" s="372"/>
      <c r="C391" s="153"/>
      <c r="D391" s="182">
        <v>113</v>
      </c>
      <c r="E391" s="178"/>
      <c r="F391" s="179"/>
      <c r="G391" s="209"/>
      <c r="H391" s="211" t="str">
        <f t="shared" si="12"/>
        <v>SE REQUIERE ASIGNAR LA FUENTE DE FINANCIAMIENTO</v>
      </c>
      <c r="I391" s="209"/>
      <c r="J391" s="209"/>
      <c r="K391" s="209"/>
      <c r="L391" s="209"/>
      <c r="M391" s="209"/>
      <c r="N391" s="209"/>
      <c r="O391" s="213">
        <f t="shared" si="13"/>
        <v>0</v>
      </c>
    </row>
    <row r="392" spans="1:15">
      <c r="A392" s="372"/>
      <c r="B392" s="372"/>
      <c r="C392" s="153"/>
      <c r="D392" s="182">
        <v>113</v>
      </c>
      <c r="E392" s="178"/>
      <c r="F392" s="179"/>
      <c r="G392" s="209"/>
      <c r="H392" s="211" t="str">
        <f t="shared" si="12"/>
        <v>SE REQUIERE ASIGNAR LA FUENTE DE FINANCIAMIENTO</v>
      </c>
      <c r="I392" s="209"/>
      <c r="J392" s="209"/>
      <c r="K392" s="209"/>
      <c r="L392" s="209"/>
      <c r="M392" s="209"/>
      <c r="N392" s="209"/>
      <c r="O392" s="213">
        <f t="shared" si="13"/>
        <v>0</v>
      </c>
    </row>
    <row r="393" spans="1:15">
      <c r="A393" s="372"/>
      <c r="B393" s="372"/>
      <c r="C393" s="153"/>
      <c r="D393" s="182">
        <v>113</v>
      </c>
      <c r="E393" s="178"/>
      <c r="F393" s="179"/>
      <c r="G393" s="208"/>
      <c r="H393" s="211" t="str">
        <f t="shared" si="12"/>
        <v>SE REQUIERE ASIGNAR LA FUENTE DE FINANCIAMIENTO</v>
      </c>
      <c r="I393" s="208"/>
      <c r="J393" s="208"/>
      <c r="K393" s="208"/>
      <c r="L393" s="208"/>
      <c r="M393" s="208"/>
      <c r="N393" s="208"/>
      <c r="O393" s="213">
        <f t="shared" si="13"/>
        <v>0</v>
      </c>
    </row>
    <row r="394" spans="1:15">
      <c r="A394" s="372"/>
      <c r="B394" s="372"/>
      <c r="C394" s="153"/>
      <c r="D394" s="182">
        <v>113</v>
      </c>
      <c r="E394" s="178"/>
      <c r="F394" s="179"/>
      <c r="G394" s="209"/>
      <c r="H394" s="211" t="str">
        <f t="shared" si="12"/>
        <v>SE REQUIERE ASIGNAR LA FUENTE DE FINANCIAMIENTO</v>
      </c>
      <c r="I394" s="209"/>
      <c r="J394" s="209"/>
      <c r="K394" s="209"/>
      <c r="L394" s="209"/>
      <c r="M394" s="209"/>
      <c r="N394" s="209"/>
      <c r="O394" s="213">
        <f t="shared" si="13"/>
        <v>0</v>
      </c>
    </row>
    <row r="395" spans="1:15">
      <c r="A395" s="372"/>
      <c r="B395" s="372"/>
      <c r="C395" s="153"/>
      <c r="D395" s="182">
        <v>113</v>
      </c>
      <c r="E395" s="178"/>
      <c r="F395" s="179"/>
      <c r="G395" s="209"/>
      <c r="H395" s="211" t="str">
        <f t="shared" si="12"/>
        <v>SE REQUIERE ASIGNAR LA FUENTE DE FINANCIAMIENTO</v>
      </c>
      <c r="I395" s="209"/>
      <c r="J395" s="209"/>
      <c r="K395" s="209"/>
      <c r="L395" s="209"/>
      <c r="M395" s="209"/>
      <c r="N395" s="209"/>
      <c r="O395" s="213">
        <f t="shared" si="13"/>
        <v>0</v>
      </c>
    </row>
    <row r="396" spans="1:15">
      <c r="A396" s="372"/>
      <c r="B396" s="372"/>
      <c r="C396" s="153"/>
      <c r="D396" s="182">
        <v>113</v>
      </c>
      <c r="E396" s="178"/>
      <c r="F396" s="179"/>
      <c r="G396" s="209"/>
      <c r="H396" s="211" t="str">
        <f t="shared" si="12"/>
        <v>SE REQUIERE ASIGNAR LA FUENTE DE FINANCIAMIENTO</v>
      </c>
      <c r="I396" s="209"/>
      <c r="J396" s="209"/>
      <c r="K396" s="209"/>
      <c r="L396" s="209"/>
      <c r="M396" s="209"/>
      <c r="N396" s="209"/>
      <c r="O396" s="213">
        <f t="shared" si="13"/>
        <v>0</v>
      </c>
    </row>
    <row r="397" spans="1:15">
      <c r="A397" s="372"/>
      <c r="B397" s="372"/>
      <c r="C397" s="153"/>
      <c r="D397" s="182">
        <v>113</v>
      </c>
      <c r="E397" s="178"/>
      <c r="F397" s="179"/>
      <c r="G397" s="208"/>
      <c r="H397" s="211" t="str">
        <f t="shared" si="12"/>
        <v>SE REQUIERE ASIGNAR LA FUENTE DE FINANCIAMIENTO</v>
      </c>
      <c r="I397" s="208"/>
      <c r="J397" s="208"/>
      <c r="K397" s="208"/>
      <c r="L397" s="208"/>
      <c r="M397" s="208"/>
      <c r="N397" s="208"/>
      <c r="O397" s="213">
        <f t="shared" si="13"/>
        <v>0</v>
      </c>
    </row>
    <row r="398" spans="1:15">
      <c r="A398" s="372"/>
      <c r="B398" s="372"/>
      <c r="C398" s="153"/>
      <c r="D398" s="182">
        <v>113</v>
      </c>
      <c r="E398" s="178"/>
      <c r="F398" s="179"/>
      <c r="G398" s="208"/>
      <c r="H398" s="211" t="str">
        <f t="shared" si="12"/>
        <v>SE REQUIERE ASIGNAR LA FUENTE DE FINANCIAMIENTO</v>
      </c>
      <c r="I398" s="208"/>
      <c r="J398" s="208"/>
      <c r="K398" s="208"/>
      <c r="L398" s="208"/>
      <c r="M398" s="208"/>
      <c r="N398" s="208"/>
      <c r="O398" s="213">
        <f t="shared" si="13"/>
        <v>0</v>
      </c>
    </row>
    <row r="399" spans="1:15">
      <c r="A399" s="372"/>
      <c r="B399" s="372"/>
      <c r="C399" s="153"/>
      <c r="D399" s="182">
        <v>113</v>
      </c>
      <c r="E399" s="178"/>
      <c r="F399" s="179"/>
      <c r="G399" s="209"/>
      <c r="H399" s="211" t="str">
        <f t="shared" si="12"/>
        <v>SE REQUIERE ASIGNAR LA FUENTE DE FINANCIAMIENTO</v>
      </c>
      <c r="I399" s="209"/>
      <c r="J399" s="209"/>
      <c r="K399" s="209"/>
      <c r="L399" s="209"/>
      <c r="M399" s="209"/>
      <c r="N399" s="209"/>
      <c r="O399" s="213">
        <f t="shared" si="13"/>
        <v>0</v>
      </c>
    </row>
    <row r="400" spans="1:15">
      <c r="A400" s="372"/>
      <c r="B400" s="372"/>
      <c r="C400" s="153"/>
      <c r="D400" s="182">
        <v>113</v>
      </c>
      <c r="E400" s="178"/>
      <c r="F400" s="179"/>
      <c r="G400" s="209"/>
      <c r="H400" s="211" t="str">
        <f t="shared" si="12"/>
        <v>SE REQUIERE ASIGNAR LA FUENTE DE FINANCIAMIENTO</v>
      </c>
      <c r="I400" s="209"/>
      <c r="J400" s="209"/>
      <c r="K400" s="209"/>
      <c r="L400" s="209"/>
      <c r="M400" s="209"/>
      <c r="N400" s="209"/>
      <c r="O400" s="213">
        <f t="shared" si="13"/>
        <v>0</v>
      </c>
    </row>
    <row r="401" spans="1:15">
      <c r="A401" s="372"/>
      <c r="B401" s="372"/>
      <c r="C401" s="153"/>
      <c r="D401" s="182">
        <v>113</v>
      </c>
      <c r="E401" s="178"/>
      <c r="F401" s="179"/>
      <c r="G401" s="209"/>
      <c r="H401" s="211" t="str">
        <f t="shared" si="12"/>
        <v>SE REQUIERE ASIGNAR LA FUENTE DE FINANCIAMIENTO</v>
      </c>
      <c r="I401" s="209"/>
      <c r="J401" s="209"/>
      <c r="K401" s="209"/>
      <c r="L401" s="209"/>
      <c r="M401" s="209"/>
      <c r="N401" s="209"/>
      <c r="O401" s="213">
        <f t="shared" si="13"/>
        <v>0</v>
      </c>
    </row>
    <row r="402" spans="1:15">
      <c r="A402" s="372"/>
      <c r="B402" s="372"/>
      <c r="C402" s="153"/>
      <c r="D402" s="182">
        <v>113</v>
      </c>
      <c r="E402" s="178"/>
      <c r="F402" s="179"/>
      <c r="G402" s="209"/>
      <c r="H402" s="211" t="str">
        <f t="shared" si="12"/>
        <v>SE REQUIERE ASIGNAR LA FUENTE DE FINANCIAMIENTO</v>
      </c>
      <c r="I402" s="209"/>
      <c r="J402" s="209"/>
      <c r="K402" s="209"/>
      <c r="L402" s="209"/>
      <c r="M402" s="209"/>
      <c r="N402" s="209"/>
      <c r="O402" s="213">
        <f t="shared" si="13"/>
        <v>0</v>
      </c>
    </row>
    <row r="403" spans="1:15" ht="15" customHeight="1">
      <c r="A403" s="372"/>
      <c r="B403" s="372"/>
      <c r="C403" s="153"/>
      <c r="D403" s="182">
        <v>113</v>
      </c>
      <c r="E403" s="178"/>
      <c r="F403" s="179"/>
      <c r="G403" s="209"/>
      <c r="H403" s="211" t="str">
        <f t="shared" si="12"/>
        <v>SE REQUIERE ASIGNAR LA FUENTE DE FINANCIAMIENTO</v>
      </c>
      <c r="I403" s="209"/>
      <c r="J403" s="209"/>
      <c r="K403" s="209"/>
      <c r="L403" s="209"/>
      <c r="M403" s="209"/>
      <c r="N403" s="209"/>
      <c r="O403" s="213">
        <f t="shared" si="13"/>
        <v>0</v>
      </c>
    </row>
    <row r="404" spans="1:15">
      <c r="A404" s="372"/>
      <c r="B404" s="372"/>
      <c r="C404" s="153"/>
      <c r="D404" s="182">
        <v>113</v>
      </c>
      <c r="E404" s="178"/>
      <c r="F404" s="179"/>
      <c r="G404" s="209"/>
      <c r="H404" s="211" t="str">
        <f t="shared" si="12"/>
        <v>SE REQUIERE ASIGNAR LA FUENTE DE FINANCIAMIENTO</v>
      </c>
      <c r="I404" s="209"/>
      <c r="J404" s="209"/>
      <c r="K404" s="209"/>
      <c r="L404" s="209"/>
      <c r="M404" s="209"/>
      <c r="N404" s="209"/>
      <c r="O404" s="213">
        <f t="shared" si="13"/>
        <v>0</v>
      </c>
    </row>
    <row r="405" spans="1:15">
      <c r="A405" s="372"/>
      <c r="B405" s="372"/>
      <c r="C405" s="153"/>
      <c r="D405" s="182">
        <v>113</v>
      </c>
      <c r="E405" s="178"/>
      <c r="F405" s="179"/>
      <c r="G405" s="209"/>
      <c r="H405" s="211" t="str">
        <f t="shared" si="12"/>
        <v>SE REQUIERE ASIGNAR LA FUENTE DE FINANCIAMIENTO</v>
      </c>
      <c r="I405" s="209"/>
      <c r="J405" s="209"/>
      <c r="K405" s="209"/>
      <c r="L405" s="209"/>
      <c r="M405" s="209"/>
      <c r="N405" s="209"/>
      <c r="O405" s="213">
        <f t="shared" si="13"/>
        <v>0</v>
      </c>
    </row>
    <row r="406" spans="1:15">
      <c r="A406" s="372"/>
      <c r="B406" s="372"/>
      <c r="C406" s="153"/>
      <c r="D406" s="182">
        <v>113</v>
      </c>
      <c r="E406" s="178"/>
      <c r="F406" s="179"/>
      <c r="G406" s="209"/>
      <c r="H406" s="211" t="str">
        <f t="shared" si="12"/>
        <v>SE REQUIERE ASIGNAR LA FUENTE DE FINANCIAMIENTO</v>
      </c>
      <c r="I406" s="209"/>
      <c r="J406" s="209"/>
      <c r="K406" s="209"/>
      <c r="L406" s="209"/>
      <c r="M406" s="209"/>
      <c r="N406" s="209"/>
      <c r="O406" s="213">
        <f t="shared" si="13"/>
        <v>0</v>
      </c>
    </row>
    <row r="407" spans="1:15">
      <c r="A407" s="372"/>
      <c r="B407" s="372"/>
      <c r="C407" s="153"/>
      <c r="D407" s="182">
        <v>113</v>
      </c>
      <c r="E407" s="178"/>
      <c r="F407" s="179"/>
      <c r="G407" s="208"/>
      <c r="H407" s="211" t="str">
        <f t="shared" si="12"/>
        <v>SE REQUIERE ASIGNAR LA FUENTE DE FINANCIAMIENTO</v>
      </c>
      <c r="I407" s="208"/>
      <c r="J407" s="208"/>
      <c r="K407" s="208"/>
      <c r="L407" s="208"/>
      <c r="M407" s="208"/>
      <c r="N407" s="208"/>
      <c r="O407" s="213">
        <f t="shared" si="13"/>
        <v>0</v>
      </c>
    </row>
    <row r="408" spans="1:15">
      <c r="A408" s="372"/>
      <c r="B408" s="372"/>
      <c r="C408" s="153"/>
      <c r="D408" s="182">
        <v>113</v>
      </c>
      <c r="E408" s="178"/>
      <c r="F408" s="179"/>
      <c r="G408" s="209"/>
      <c r="H408" s="211" t="str">
        <f t="shared" si="12"/>
        <v>SE REQUIERE ASIGNAR LA FUENTE DE FINANCIAMIENTO</v>
      </c>
      <c r="I408" s="209"/>
      <c r="J408" s="209"/>
      <c r="K408" s="209"/>
      <c r="L408" s="209"/>
      <c r="M408" s="209"/>
      <c r="N408" s="209"/>
      <c r="O408" s="213">
        <f t="shared" si="13"/>
        <v>0</v>
      </c>
    </row>
    <row r="409" spans="1:15">
      <c r="A409" s="372"/>
      <c r="B409" s="372"/>
      <c r="C409" s="153"/>
      <c r="D409" s="182">
        <v>113</v>
      </c>
      <c r="E409" s="178"/>
      <c r="F409" s="179"/>
      <c r="G409" s="209"/>
      <c r="H409" s="211" t="str">
        <f t="shared" si="12"/>
        <v>SE REQUIERE ASIGNAR LA FUENTE DE FINANCIAMIENTO</v>
      </c>
      <c r="I409" s="209"/>
      <c r="J409" s="209"/>
      <c r="K409" s="209"/>
      <c r="L409" s="209"/>
      <c r="M409" s="209"/>
      <c r="N409" s="209"/>
      <c r="O409" s="213">
        <f t="shared" si="13"/>
        <v>0</v>
      </c>
    </row>
    <row r="410" spans="1:15">
      <c r="A410" s="372"/>
      <c r="B410" s="372"/>
      <c r="C410" s="153"/>
      <c r="D410" s="182">
        <v>113</v>
      </c>
      <c r="E410" s="178"/>
      <c r="F410" s="179"/>
      <c r="G410" s="209"/>
      <c r="H410" s="211" t="str">
        <f t="shared" si="12"/>
        <v>SE REQUIERE ASIGNAR LA FUENTE DE FINANCIAMIENTO</v>
      </c>
      <c r="I410" s="209"/>
      <c r="J410" s="209"/>
      <c r="K410" s="209"/>
      <c r="L410" s="209"/>
      <c r="M410" s="209"/>
      <c r="N410" s="209"/>
      <c r="O410" s="213">
        <f t="shared" si="13"/>
        <v>0</v>
      </c>
    </row>
    <row r="411" spans="1:15">
      <c r="A411" s="372"/>
      <c r="B411" s="372"/>
      <c r="C411" s="153"/>
      <c r="D411" s="182">
        <v>113</v>
      </c>
      <c r="E411" s="178"/>
      <c r="F411" s="179"/>
      <c r="G411" s="209"/>
      <c r="H411" s="211" t="str">
        <f t="shared" si="12"/>
        <v>SE REQUIERE ASIGNAR LA FUENTE DE FINANCIAMIENTO</v>
      </c>
      <c r="I411" s="209"/>
      <c r="J411" s="209"/>
      <c r="K411" s="209"/>
      <c r="L411" s="209"/>
      <c r="M411" s="209"/>
      <c r="N411" s="209"/>
      <c r="O411" s="213">
        <f t="shared" si="13"/>
        <v>0</v>
      </c>
    </row>
    <row r="412" spans="1:15">
      <c r="A412" s="372"/>
      <c r="B412" s="372"/>
      <c r="C412" s="153"/>
      <c r="D412" s="182">
        <v>113</v>
      </c>
      <c r="E412" s="178"/>
      <c r="F412" s="179"/>
      <c r="G412" s="209"/>
      <c r="H412" s="211" t="str">
        <f t="shared" si="12"/>
        <v>SE REQUIERE ASIGNAR LA FUENTE DE FINANCIAMIENTO</v>
      </c>
      <c r="I412" s="209"/>
      <c r="J412" s="209"/>
      <c r="K412" s="209"/>
      <c r="L412" s="209"/>
      <c r="M412" s="209"/>
      <c r="N412" s="209"/>
      <c r="O412" s="213">
        <f t="shared" si="13"/>
        <v>0</v>
      </c>
    </row>
    <row r="413" spans="1:15">
      <c r="A413" s="372"/>
      <c r="B413" s="372"/>
      <c r="C413" s="153"/>
      <c r="D413" s="182">
        <v>113</v>
      </c>
      <c r="E413" s="178"/>
      <c r="F413" s="179"/>
      <c r="G413" s="209"/>
      <c r="H413" s="211" t="str">
        <f t="shared" si="12"/>
        <v>SE REQUIERE ASIGNAR LA FUENTE DE FINANCIAMIENTO</v>
      </c>
      <c r="I413" s="209"/>
      <c r="J413" s="209"/>
      <c r="K413" s="209"/>
      <c r="L413" s="209"/>
      <c r="M413" s="209"/>
      <c r="N413" s="209"/>
      <c r="O413" s="213">
        <f t="shared" si="13"/>
        <v>0</v>
      </c>
    </row>
    <row r="414" spans="1:15">
      <c r="A414" s="372"/>
      <c r="B414" s="372"/>
      <c r="C414" s="153"/>
      <c r="D414" s="182">
        <v>113</v>
      </c>
      <c r="E414" s="178"/>
      <c r="F414" s="179"/>
      <c r="G414" s="209"/>
      <c r="H414" s="211" t="str">
        <f t="shared" si="12"/>
        <v>SE REQUIERE ASIGNAR LA FUENTE DE FINANCIAMIENTO</v>
      </c>
      <c r="I414" s="209"/>
      <c r="J414" s="209"/>
      <c r="K414" s="209"/>
      <c r="L414" s="209"/>
      <c r="M414" s="209"/>
      <c r="N414" s="209"/>
      <c r="O414" s="213">
        <f t="shared" si="13"/>
        <v>0</v>
      </c>
    </row>
    <row r="415" spans="1:15">
      <c r="A415" s="372"/>
      <c r="B415" s="372"/>
      <c r="C415" s="153"/>
      <c r="D415" s="182">
        <v>113</v>
      </c>
      <c r="E415" s="178"/>
      <c r="F415" s="179"/>
      <c r="G415" s="209"/>
      <c r="H415" s="211" t="str">
        <f t="shared" si="12"/>
        <v>SE REQUIERE ASIGNAR LA FUENTE DE FINANCIAMIENTO</v>
      </c>
      <c r="I415" s="209"/>
      <c r="J415" s="209"/>
      <c r="K415" s="209"/>
      <c r="L415" s="209"/>
      <c r="M415" s="209"/>
      <c r="N415" s="209"/>
      <c r="O415" s="213">
        <f t="shared" si="13"/>
        <v>0</v>
      </c>
    </row>
    <row r="416" spans="1:15">
      <c r="A416" s="372"/>
      <c r="B416" s="372"/>
      <c r="C416" s="153"/>
      <c r="D416" s="182">
        <v>113</v>
      </c>
      <c r="E416" s="178"/>
      <c r="F416" s="179"/>
      <c r="G416" s="208"/>
      <c r="H416" s="211" t="str">
        <f t="shared" si="12"/>
        <v>SE REQUIERE ASIGNAR LA FUENTE DE FINANCIAMIENTO</v>
      </c>
      <c r="I416" s="208"/>
      <c r="J416" s="208"/>
      <c r="K416" s="208"/>
      <c r="L416" s="208"/>
      <c r="M416" s="208"/>
      <c r="N416" s="208"/>
      <c r="O416" s="213">
        <f t="shared" si="13"/>
        <v>0</v>
      </c>
    </row>
    <row r="417" spans="1:15">
      <c r="A417" s="372"/>
      <c r="B417" s="372"/>
      <c r="C417" s="153"/>
      <c r="D417" s="182">
        <v>113</v>
      </c>
      <c r="E417" s="178"/>
      <c r="F417" s="179"/>
      <c r="G417" s="209"/>
      <c r="H417" s="211" t="str">
        <f t="shared" si="12"/>
        <v>SE REQUIERE ASIGNAR LA FUENTE DE FINANCIAMIENTO</v>
      </c>
      <c r="I417" s="209"/>
      <c r="J417" s="209"/>
      <c r="K417" s="209"/>
      <c r="L417" s="209"/>
      <c r="M417" s="209"/>
      <c r="N417" s="209"/>
      <c r="O417" s="213">
        <f t="shared" si="13"/>
        <v>0</v>
      </c>
    </row>
    <row r="418" spans="1:15">
      <c r="A418" s="372"/>
      <c r="B418" s="372"/>
      <c r="C418" s="153"/>
      <c r="D418" s="182">
        <v>113</v>
      </c>
      <c r="E418" s="178"/>
      <c r="F418" s="179"/>
      <c r="G418" s="209"/>
      <c r="H418" s="211" t="str">
        <f t="shared" si="12"/>
        <v>SE REQUIERE ASIGNAR LA FUENTE DE FINANCIAMIENTO</v>
      </c>
      <c r="I418" s="209"/>
      <c r="J418" s="209"/>
      <c r="K418" s="209"/>
      <c r="L418" s="209"/>
      <c r="M418" s="209"/>
      <c r="N418" s="209"/>
      <c r="O418" s="213">
        <f t="shared" si="13"/>
        <v>0</v>
      </c>
    </row>
    <row r="419" spans="1:15">
      <c r="A419" s="372"/>
      <c r="B419" s="372"/>
      <c r="C419" s="153"/>
      <c r="D419" s="182">
        <v>113</v>
      </c>
      <c r="E419" s="178"/>
      <c r="F419" s="179"/>
      <c r="G419" s="208"/>
      <c r="H419" s="211" t="str">
        <f t="shared" si="12"/>
        <v>SE REQUIERE ASIGNAR LA FUENTE DE FINANCIAMIENTO</v>
      </c>
      <c r="I419" s="208"/>
      <c r="J419" s="208"/>
      <c r="K419" s="208"/>
      <c r="L419" s="208"/>
      <c r="M419" s="208"/>
      <c r="N419" s="208"/>
      <c r="O419" s="213">
        <f t="shared" si="13"/>
        <v>0</v>
      </c>
    </row>
    <row r="420" spans="1:15">
      <c r="A420" s="372"/>
      <c r="B420" s="372"/>
      <c r="C420" s="153"/>
      <c r="D420" s="182">
        <v>113</v>
      </c>
      <c r="E420" s="178"/>
      <c r="F420" s="179"/>
      <c r="G420" s="209"/>
      <c r="H420" s="211" t="str">
        <f t="shared" si="12"/>
        <v>SE REQUIERE ASIGNAR LA FUENTE DE FINANCIAMIENTO</v>
      </c>
      <c r="I420" s="209"/>
      <c r="J420" s="209"/>
      <c r="K420" s="209"/>
      <c r="L420" s="209"/>
      <c r="M420" s="209"/>
      <c r="N420" s="209"/>
      <c r="O420" s="213">
        <f t="shared" si="13"/>
        <v>0</v>
      </c>
    </row>
    <row r="421" spans="1:15">
      <c r="A421" s="372"/>
      <c r="B421" s="372"/>
      <c r="C421" s="153"/>
      <c r="D421" s="182">
        <v>113</v>
      </c>
      <c r="E421" s="178"/>
      <c r="F421" s="179"/>
      <c r="G421" s="209"/>
      <c r="H421" s="211" t="str">
        <f t="shared" si="12"/>
        <v>SE REQUIERE ASIGNAR LA FUENTE DE FINANCIAMIENTO</v>
      </c>
      <c r="I421" s="209"/>
      <c r="J421" s="209"/>
      <c r="K421" s="209"/>
      <c r="L421" s="209"/>
      <c r="M421" s="209"/>
      <c r="N421" s="209"/>
      <c r="O421" s="213">
        <f t="shared" si="13"/>
        <v>0</v>
      </c>
    </row>
    <row r="422" spans="1:15">
      <c r="A422" s="372"/>
      <c r="B422" s="372"/>
      <c r="C422" s="153"/>
      <c r="D422" s="182">
        <v>113</v>
      </c>
      <c r="E422" s="178"/>
      <c r="F422" s="179"/>
      <c r="G422" s="208"/>
      <c r="H422" s="211" t="str">
        <f t="shared" si="12"/>
        <v>SE REQUIERE ASIGNAR LA FUENTE DE FINANCIAMIENTO</v>
      </c>
      <c r="I422" s="208"/>
      <c r="J422" s="208"/>
      <c r="K422" s="208"/>
      <c r="L422" s="208"/>
      <c r="M422" s="208"/>
      <c r="N422" s="208"/>
      <c r="O422" s="213">
        <f t="shared" si="13"/>
        <v>0</v>
      </c>
    </row>
    <row r="423" spans="1:15">
      <c r="A423" s="372"/>
      <c r="B423" s="372"/>
      <c r="C423" s="153"/>
      <c r="D423" s="182">
        <v>113</v>
      </c>
      <c r="E423" s="178"/>
      <c r="F423" s="179"/>
      <c r="G423" s="209"/>
      <c r="H423" s="211" t="str">
        <f t="shared" si="12"/>
        <v>SE REQUIERE ASIGNAR LA FUENTE DE FINANCIAMIENTO</v>
      </c>
      <c r="I423" s="209"/>
      <c r="J423" s="209"/>
      <c r="K423" s="209"/>
      <c r="L423" s="209"/>
      <c r="M423" s="209"/>
      <c r="N423" s="209"/>
      <c r="O423" s="213">
        <f t="shared" si="13"/>
        <v>0</v>
      </c>
    </row>
    <row r="424" spans="1:15">
      <c r="A424" s="372"/>
      <c r="B424" s="372"/>
      <c r="C424" s="153"/>
      <c r="D424" s="182">
        <v>113</v>
      </c>
      <c r="E424" s="178"/>
      <c r="F424" s="179"/>
      <c r="G424" s="208"/>
      <c r="H424" s="211" t="str">
        <f t="shared" si="12"/>
        <v>SE REQUIERE ASIGNAR LA FUENTE DE FINANCIAMIENTO</v>
      </c>
      <c r="I424" s="208"/>
      <c r="J424" s="208"/>
      <c r="K424" s="208"/>
      <c r="L424" s="208"/>
      <c r="M424" s="208"/>
      <c r="N424" s="208"/>
      <c r="O424" s="213">
        <f t="shared" si="13"/>
        <v>0</v>
      </c>
    </row>
    <row r="425" spans="1:15">
      <c r="A425" s="372"/>
      <c r="B425" s="372"/>
      <c r="C425" s="153"/>
      <c r="D425" s="182">
        <v>113</v>
      </c>
      <c r="E425" s="178"/>
      <c r="F425" s="179"/>
      <c r="G425" s="209"/>
      <c r="H425" s="211" t="str">
        <f t="shared" si="12"/>
        <v>SE REQUIERE ASIGNAR LA FUENTE DE FINANCIAMIENTO</v>
      </c>
      <c r="I425" s="209"/>
      <c r="J425" s="209"/>
      <c r="K425" s="209"/>
      <c r="L425" s="209"/>
      <c r="M425" s="209"/>
      <c r="N425" s="209"/>
      <c r="O425" s="213">
        <f t="shared" si="13"/>
        <v>0</v>
      </c>
    </row>
    <row r="426" spans="1:15">
      <c r="A426" s="372"/>
      <c r="B426" s="372"/>
      <c r="C426" s="153"/>
      <c r="D426" s="182">
        <v>113</v>
      </c>
      <c r="E426" s="178"/>
      <c r="F426" s="179"/>
      <c r="G426" s="209"/>
      <c r="H426" s="211" t="str">
        <f t="shared" si="12"/>
        <v>SE REQUIERE ASIGNAR LA FUENTE DE FINANCIAMIENTO</v>
      </c>
      <c r="I426" s="209"/>
      <c r="J426" s="209"/>
      <c r="K426" s="209"/>
      <c r="L426" s="209"/>
      <c r="M426" s="209"/>
      <c r="N426" s="209"/>
      <c r="O426" s="213">
        <f t="shared" si="13"/>
        <v>0</v>
      </c>
    </row>
    <row r="427" spans="1:15">
      <c r="A427" s="372"/>
      <c r="B427" s="372"/>
      <c r="C427" s="153"/>
      <c r="D427" s="182">
        <v>113</v>
      </c>
      <c r="E427" s="178"/>
      <c r="F427" s="179"/>
      <c r="G427" s="208"/>
      <c r="H427" s="211" t="str">
        <f t="shared" si="12"/>
        <v>SE REQUIERE ASIGNAR LA FUENTE DE FINANCIAMIENTO</v>
      </c>
      <c r="I427" s="208"/>
      <c r="J427" s="208"/>
      <c r="K427" s="208"/>
      <c r="L427" s="208"/>
      <c r="M427" s="208"/>
      <c r="N427" s="208"/>
      <c r="O427" s="213">
        <f t="shared" si="13"/>
        <v>0</v>
      </c>
    </row>
    <row r="428" spans="1:15">
      <c r="A428" s="372"/>
      <c r="B428" s="372"/>
      <c r="C428" s="153"/>
      <c r="D428" s="182">
        <v>113</v>
      </c>
      <c r="E428" s="178"/>
      <c r="F428" s="179"/>
      <c r="G428" s="209"/>
      <c r="H428" s="211" t="str">
        <f t="shared" si="12"/>
        <v>SE REQUIERE ASIGNAR LA FUENTE DE FINANCIAMIENTO</v>
      </c>
      <c r="I428" s="209"/>
      <c r="J428" s="209"/>
      <c r="K428" s="209"/>
      <c r="L428" s="209"/>
      <c r="M428" s="209"/>
      <c r="N428" s="209"/>
      <c r="O428" s="213">
        <f t="shared" si="13"/>
        <v>0</v>
      </c>
    </row>
    <row r="429" spans="1:15">
      <c r="B429" s="354" t="s">
        <v>886</v>
      </c>
      <c r="C429" s="354"/>
      <c r="D429" s="354"/>
      <c r="E429" s="355"/>
      <c r="F429" s="184">
        <f t="shared" ref="F429:H429" si="14">SUM(F3:F428)</f>
        <v>522</v>
      </c>
      <c r="G429" s="212">
        <f t="shared" si="14"/>
        <v>2699626</v>
      </c>
      <c r="H429" s="212">
        <f t="shared" si="14"/>
        <v>51979440</v>
      </c>
      <c r="I429" s="212">
        <f t="shared" ref="I429:N429" si="15">SUM(I3:I428)</f>
        <v>0</v>
      </c>
      <c r="J429" s="212">
        <f t="shared" si="15"/>
        <v>1176387</v>
      </c>
      <c r="K429" s="212">
        <f t="shared" si="15"/>
        <v>7211561</v>
      </c>
      <c r="L429" s="212">
        <f t="shared" si="15"/>
        <v>1444746</v>
      </c>
      <c r="M429" s="212">
        <f t="shared" si="15"/>
        <v>0</v>
      </c>
      <c r="N429" s="212">
        <f t="shared" si="15"/>
        <v>432000</v>
      </c>
      <c r="O429" s="212">
        <f>SUM(O3:O428)</f>
        <v>62244134</v>
      </c>
    </row>
    <row r="430" spans="1:15"/>
  </sheetData>
  <sheetProtection sheet="1" objects="1" scenarios="1" selectLockedCells="1"/>
  <mergeCells count="434">
    <mergeCell ref="A424:B424"/>
    <mergeCell ref="A425:B425"/>
    <mergeCell ref="A426:B426"/>
    <mergeCell ref="A427:B427"/>
    <mergeCell ref="A428:B428"/>
    <mergeCell ref="B429:E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G1:H1"/>
    <mergeCell ref="O1:O2"/>
    <mergeCell ref="A3:B3"/>
    <mergeCell ref="A4:B4"/>
    <mergeCell ref="A5:B5"/>
    <mergeCell ref="A6:B6"/>
    <mergeCell ref="A7:B7"/>
    <mergeCell ref="A8:B8"/>
    <mergeCell ref="A9:B9"/>
    <mergeCell ref="A1:B2"/>
    <mergeCell ref="C1:C2"/>
    <mergeCell ref="E1:E2"/>
    <mergeCell ref="F1:F2"/>
    <mergeCell ref="D1:D2"/>
  </mergeCells>
  <conditionalFormatting sqref="G3:G428">
    <cfRule type="cellIs" dxfId="51" priority="15" operator="lessThanOrEqual">
      <formula>0</formula>
    </cfRule>
  </conditionalFormatting>
  <conditionalFormatting sqref="E3:F428">
    <cfRule type="cellIs" dxfId="50" priority="8" operator="lessThanOrEqual">
      <formula>0</formula>
    </cfRule>
  </conditionalFormatting>
  <conditionalFormatting sqref="A7:C428">
    <cfRule type="cellIs" dxfId="49" priority="7" operator="lessThanOrEqual">
      <formula>0</formula>
    </cfRule>
  </conditionalFormatting>
  <conditionalFormatting sqref="I3:I428">
    <cfRule type="cellIs" dxfId="48" priority="6" operator="lessThanOrEqual">
      <formula>0</formula>
    </cfRule>
  </conditionalFormatting>
  <conditionalFormatting sqref="J3:J428">
    <cfRule type="cellIs" dxfId="47" priority="5" operator="lessThanOrEqual">
      <formula>0</formula>
    </cfRule>
  </conditionalFormatting>
  <conditionalFormatting sqref="K3:K428">
    <cfRule type="cellIs" dxfId="46" priority="4" operator="lessThanOrEqual">
      <formula>0</formula>
    </cfRule>
  </conditionalFormatting>
  <conditionalFormatting sqref="L3:L428">
    <cfRule type="cellIs" dxfId="45" priority="3" operator="lessThanOrEqual">
      <formula>0</formula>
    </cfRule>
  </conditionalFormatting>
  <conditionalFormatting sqref="M3:M428">
    <cfRule type="cellIs" dxfId="44" priority="2" operator="lessThanOrEqual">
      <formula>0</formula>
    </cfRule>
  </conditionalFormatting>
  <conditionalFormatting sqref="N3:N428">
    <cfRule type="cellIs" dxfId="43" priority="1" operator="lessThanOrEqual">
      <formula>0</formula>
    </cfRule>
  </conditionalFormatting>
  <dataValidations count="5">
    <dataValidation type="decimal" operator="greaterThan" allowBlank="1" showInputMessage="1" showErrorMessage="1" sqref="G429 I429:N429">
      <formula1>0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428 F3:F428">
      <formula1>0</formula1>
    </dataValidation>
    <dataValidation type="list" operator="greaterThanOrEqual" allowBlank="1" showInputMessage="1" showErrorMessage="1" errorTitle="Valor de la celda" error="La celda sólo permite números de la lista desplegable." sqref="E3:E4">
      <formula1>"11, 15, 16, 17"</formula1>
    </dataValidation>
    <dataValidation type="list" operator="greaterThanOrEqual" allowBlank="1" showInputMessage="1" showErrorMessage="1" errorTitle="Valor de la celda" error="La celda sólo permite números de la lista desplegable." sqref="E5:E428">
      <formula1>"11, 14, 15, 16, 17, 25"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paperSize="5" scale="70" orientation="landscape" horizontalDpi="4294967295" verticalDpi="4294967295" r:id="rId1"/>
  <headerFooter>
    <oddHeader>&amp;C&amp;"-,Negrita"&amp;14PRESUPUESTO DE EGRESOS &amp;"-,Normal"&amp;11&amp;"-,Negrita"&amp;14PLANTILLA DE PERSONAL DE CARACTER PERMANENTEEnte público de &amp;FEjercicio fiscal 2021</oddHeader>
    <oddFooter>&amp;RPágina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">
    <tabColor theme="0" tint="-0.34998626667073579"/>
  </sheetPr>
  <dimension ref="A1:G144"/>
  <sheetViews>
    <sheetView showGridLines="0" workbookViewId="0">
      <pane ySplit="1" topLeftCell="A2" activePane="bottomLeft" state="frozen"/>
      <selection activeCell="H14" sqref="B14:AM16"/>
      <selection pane="bottomLeft" activeCell="D3" sqref="D3"/>
    </sheetView>
  </sheetViews>
  <sheetFormatPr baseColWidth="10" defaultColWidth="0" defaultRowHeight="15" zeroHeight="1"/>
  <cols>
    <col min="1" max="1" width="6" style="90" bestFit="1" customWidth="1"/>
    <col min="2" max="2" width="1.140625" style="91" customWidth="1"/>
    <col min="3" max="3" width="67.140625" style="92" customWidth="1"/>
    <col min="4" max="6" width="17.42578125" style="11" bestFit="1" customWidth="1"/>
    <col min="7" max="7" width="1" style="11" customWidth="1"/>
    <col min="8" max="16384" width="11.42578125" style="11" hidden="1"/>
  </cols>
  <sheetData>
    <row r="1" spans="1:6" ht="45">
      <c r="A1" s="75" t="s">
        <v>557</v>
      </c>
      <c r="B1" s="381" t="s">
        <v>28</v>
      </c>
      <c r="C1" s="382"/>
      <c r="D1" s="76" t="s">
        <v>689</v>
      </c>
      <c r="E1" s="76" t="s">
        <v>690</v>
      </c>
      <c r="F1" s="77" t="s">
        <v>570</v>
      </c>
    </row>
    <row r="2" spans="1:6">
      <c r="A2" s="78">
        <v>1000</v>
      </c>
      <c r="B2" s="383" t="s">
        <v>455</v>
      </c>
      <c r="C2" s="384"/>
      <c r="D2" s="79">
        <f>D3+D5+D9+D10+D11+D12+D13+D19</f>
        <v>10134305</v>
      </c>
      <c r="E2" s="79">
        <f>E3+E5+E9+E10+E11+E12+E13+E19</f>
        <v>0</v>
      </c>
      <c r="F2" s="79">
        <f>D2+E2</f>
        <v>10134305</v>
      </c>
    </row>
    <row r="3" spans="1:6">
      <c r="A3" s="80">
        <v>1100</v>
      </c>
      <c r="B3" s="385" t="s">
        <v>571</v>
      </c>
      <c r="C3" s="386"/>
      <c r="D3" s="60">
        <f>SUM(D4)</f>
        <v>0</v>
      </c>
      <c r="E3" s="60">
        <f>SUM(E4)</f>
        <v>0</v>
      </c>
      <c r="F3" s="60">
        <f t="shared" ref="F3:F66" si="0">D3+E3</f>
        <v>0</v>
      </c>
    </row>
    <row r="4" spans="1:6">
      <c r="A4" s="377">
        <v>1101</v>
      </c>
      <c r="B4" s="378"/>
      <c r="C4" s="81" t="s">
        <v>456</v>
      </c>
      <c r="D4" s="82">
        <f>'CRI-M'!P4</f>
        <v>0</v>
      </c>
      <c r="E4" s="83"/>
      <c r="F4" s="83">
        <f t="shared" si="0"/>
        <v>0</v>
      </c>
    </row>
    <row r="5" spans="1:6">
      <c r="A5" s="80">
        <v>1200</v>
      </c>
      <c r="B5" s="379" t="s">
        <v>572</v>
      </c>
      <c r="C5" s="380"/>
      <c r="D5" s="60">
        <f>SUM(D6:D8)</f>
        <v>9970402</v>
      </c>
      <c r="E5" s="60">
        <f>SUM(E6:E8)</f>
        <v>0</v>
      </c>
      <c r="F5" s="60">
        <f t="shared" si="0"/>
        <v>9970402</v>
      </c>
    </row>
    <row r="6" spans="1:6">
      <c r="A6" s="377">
        <v>1201</v>
      </c>
      <c r="B6" s="378"/>
      <c r="C6" s="81" t="s">
        <v>457</v>
      </c>
      <c r="D6" s="82">
        <f>'CRI-M'!P6</f>
        <v>7058202</v>
      </c>
      <c r="E6" s="83"/>
      <c r="F6" s="83">
        <f t="shared" si="0"/>
        <v>7058202</v>
      </c>
    </row>
    <row r="7" spans="1:6">
      <c r="A7" s="377">
        <v>1202</v>
      </c>
      <c r="B7" s="378"/>
      <c r="C7" s="81" t="s">
        <v>573</v>
      </c>
      <c r="D7" s="82">
        <f>'CRI-M'!P7</f>
        <v>1781600</v>
      </c>
      <c r="E7" s="83"/>
      <c r="F7" s="83">
        <f t="shared" si="0"/>
        <v>1781600</v>
      </c>
    </row>
    <row r="8" spans="1:6">
      <c r="A8" s="377">
        <v>1203</v>
      </c>
      <c r="B8" s="378"/>
      <c r="C8" s="81" t="s">
        <v>458</v>
      </c>
      <c r="D8" s="82">
        <f>'CRI-M'!P8</f>
        <v>1130600</v>
      </c>
      <c r="E8" s="83"/>
      <c r="F8" s="83">
        <f t="shared" si="0"/>
        <v>1130600</v>
      </c>
    </row>
    <row r="9" spans="1:6">
      <c r="A9" s="80">
        <v>1300</v>
      </c>
      <c r="B9" s="379" t="s">
        <v>574</v>
      </c>
      <c r="C9" s="380"/>
      <c r="D9" s="84">
        <v>0</v>
      </c>
      <c r="E9" s="84">
        <v>0</v>
      </c>
      <c r="F9" s="84">
        <f t="shared" si="0"/>
        <v>0</v>
      </c>
    </row>
    <row r="10" spans="1:6">
      <c r="A10" s="80">
        <v>1400</v>
      </c>
      <c r="B10" s="379" t="s">
        <v>575</v>
      </c>
      <c r="C10" s="380"/>
      <c r="D10" s="84">
        <v>0</v>
      </c>
      <c r="E10" s="84">
        <v>0</v>
      </c>
      <c r="F10" s="84">
        <f t="shared" si="0"/>
        <v>0</v>
      </c>
    </row>
    <row r="11" spans="1:6">
      <c r="A11" s="80">
        <v>1500</v>
      </c>
      <c r="B11" s="379" t="s">
        <v>576</v>
      </c>
      <c r="C11" s="380"/>
      <c r="D11" s="84">
        <v>0</v>
      </c>
      <c r="E11" s="84">
        <v>0</v>
      </c>
      <c r="F11" s="84">
        <f t="shared" si="0"/>
        <v>0</v>
      </c>
    </row>
    <row r="12" spans="1:6">
      <c r="A12" s="80">
        <v>1600</v>
      </c>
      <c r="B12" s="379" t="s">
        <v>577</v>
      </c>
      <c r="C12" s="380"/>
      <c r="D12" s="84">
        <v>0</v>
      </c>
      <c r="E12" s="84">
        <v>0</v>
      </c>
      <c r="F12" s="84">
        <f t="shared" si="0"/>
        <v>0</v>
      </c>
    </row>
    <row r="13" spans="1:6">
      <c r="A13" s="80">
        <v>1700</v>
      </c>
      <c r="B13" s="379" t="s">
        <v>578</v>
      </c>
      <c r="C13" s="380"/>
      <c r="D13" s="84">
        <f>SUM(D14:D18)</f>
        <v>163903</v>
      </c>
      <c r="E13" s="84">
        <f>SUM(E14:E18)</f>
        <v>0</v>
      </c>
      <c r="F13" s="84">
        <f t="shared" si="0"/>
        <v>163903</v>
      </c>
    </row>
    <row r="14" spans="1:6">
      <c r="A14" s="377">
        <v>1701</v>
      </c>
      <c r="B14" s="378"/>
      <c r="C14" s="81" t="s">
        <v>459</v>
      </c>
      <c r="D14" s="82">
        <f>'CRI-M'!P14</f>
        <v>159464</v>
      </c>
      <c r="E14" s="83"/>
      <c r="F14" s="83">
        <f t="shared" si="0"/>
        <v>159464</v>
      </c>
    </row>
    <row r="15" spans="1:6">
      <c r="A15" s="377">
        <v>1702</v>
      </c>
      <c r="B15" s="378"/>
      <c r="C15" s="81" t="s">
        <v>579</v>
      </c>
      <c r="D15" s="82">
        <f>'CRI-M'!P15</f>
        <v>0</v>
      </c>
      <c r="E15" s="83"/>
      <c r="F15" s="83">
        <f t="shared" si="0"/>
        <v>0</v>
      </c>
    </row>
    <row r="16" spans="1:6">
      <c r="A16" s="377">
        <v>1703</v>
      </c>
      <c r="B16" s="378"/>
      <c r="C16" s="81" t="s">
        <v>460</v>
      </c>
      <c r="D16" s="82">
        <f>'CRI-M'!P16</f>
        <v>0</v>
      </c>
      <c r="E16" s="83"/>
      <c r="F16" s="83">
        <f t="shared" si="0"/>
        <v>0</v>
      </c>
    </row>
    <row r="17" spans="1:6">
      <c r="A17" s="377">
        <v>1704</v>
      </c>
      <c r="B17" s="378"/>
      <c r="C17" s="81" t="s">
        <v>580</v>
      </c>
      <c r="D17" s="82">
        <f>'CRI-M'!P17</f>
        <v>4439</v>
      </c>
      <c r="E17" s="83"/>
      <c r="F17" s="83">
        <f t="shared" si="0"/>
        <v>4439</v>
      </c>
    </row>
    <row r="18" spans="1:6">
      <c r="A18" s="377">
        <v>1709</v>
      </c>
      <c r="B18" s="378"/>
      <c r="C18" s="81" t="s">
        <v>461</v>
      </c>
      <c r="D18" s="82">
        <f>'CRI-M'!P18</f>
        <v>0</v>
      </c>
      <c r="E18" s="83"/>
      <c r="F18" s="83">
        <f t="shared" si="0"/>
        <v>0</v>
      </c>
    </row>
    <row r="19" spans="1:6">
      <c r="A19" s="80">
        <v>1800</v>
      </c>
      <c r="B19" s="379" t="s">
        <v>581</v>
      </c>
      <c r="C19" s="380"/>
      <c r="D19" s="84">
        <f>SUM(D20)</f>
        <v>0</v>
      </c>
      <c r="E19" s="84">
        <f>SUM(E20)</f>
        <v>0</v>
      </c>
      <c r="F19" s="84">
        <f t="shared" si="0"/>
        <v>0</v>
      </c>
    </row>
    <row r="20" spans="1:6">
      <c r="A20" s="387">
        <v>1801</v>
      </c>
      <c r="B20" s="388"/>
      <c r="C20" s="85" t="s">
        <v>581</v>
      </c>
      <c r="D20" s="82">
        <f>'CRI-M'!P20</f>
        <v>0</v>
      </c>
      <c r="E20" s="83"/>
      <c r="F20" s="83">
        <f t="shared" si="0"/>
        <v>0</v>
      </c>
    </row>
    <row r="21" spans="1:6">
      <c r="A21" s="78">
        <v>2000</v>
      </c>
      <c r="B21" s="389" t="s">
        <v>462</v>
      </c>
      <c r="C21" s="390"/>
      <c r="D21" s="79">
        <f>SUM(D22:D26)</f>
        <v>0</v>
      </c>
      <c r="E21" s="79">
        <f>SUM(E22:E26)</f>
        <v>0</v>
      </c>
      <c r="F21" s="79">
        <f t="shared" si="0"/>
        <v>0</v>
      </c>
    </row>
    <row r="22" spans="1:6">
      <c r="A22" s="80">
        <v>2100</v>
      </c>
      <c r="B22" s="379" t="s">
        <v>582</v>
      </c>
      <c r="C22" s="380"/>
      <c r="D22" s="60"/>
      <c r="E22" s="60"/>
      <c r="F22" s="60">
        <f t="shared" si="0"/>
        <v>0</v>
      </c>
    </row>
    <row r="23" spans="1:6">
      <c r="A23" s="80">
        <v>2200</v>
      </c>
      <c r="B23" s="379" t="s">
        <v>691</v>
      </c>
      <c r="C23" s="380"/>
      <c r="D23" s="60"/>
      <c r="E23" s="60"/>
      <c r="F23" s="60">
        <f t="shared" si="0"/>
        <v>0</v>
      </c>
    </row>
    <row r="24" spans="1:6">
      <c r="A24" s="80">
        <v>2300</v>
      </c>
      <c r="B24" s="379" t="s">
        <v>584</v>
      </c>
      <c r="C24" s="380"/>
      <c r="D24" s="60"/>
      <c r="E24" s="60"/>
      <c r="F24" s="60">
        <f t="shared" si="0"/>
        <v>0</v>
      </c>
    </row>
    <row r="25" spans="1:6">
      <c r="A25" s="80">
        <v>2400</v>
      </c>
      <c r="B25" s="379" t="s">
        <v>692</v>
      </c>
      <c r="C25" s="380"/>
      <c r="D25" s="60"/>
      <c r="E25" s="60"/>
      <c r="F25" s="60">
        <f t="shared" si="0"/>
        <v>0</v>
      </c>
    </row>
    <row r="26" spans="1:6">
      <c r="A26" s="80">
        <v>2500</v>
      </c>
      <c r="B26" s="379" t="s">
        <v>693</v>
      </c>
      <c r="C26" s="380"/>
      <c r="D26" s="60"/>
      <c r="E26" s="60"/>
      <c r="F26" s="60">
        <f t="shared" si="0"/>
        <v>0</v>
      </c>
    </row>
    <row r="27" spans="1:6">
      <c r="A27" s="78">
        <v>3000</v>
      </c>
      <c r="B27" s="389" t="s">
        <v>463</v>
      </c>
      <c r="C27" s="390"/>
      <c r="D27" s="79">
        <f>SUM(D28)</f>
        <v>0</v>
      </c>
      <c r="E27" s="79">
        <f>SUM(E28)</f>
        <v>0</v>
      </c>
      <c r="F27" s="79">
        <f t="shared" si="0"/>
        <v>0</v>
      </c>
    </row>
    <row r="28" spans="1:6">
      <c r="A28" s="80">
        <v>3100</v>
      </c>
      <c r="B28" s="379" t="s">
        <v>587</v>
      </c>
      <c r="C28" s="380"/>
      <c r="D28" s="60">
        <f>SUM(D29)</f>
        <v>0</v>
      </c>
      <c r="E28" s="60">
        <f>SUM(E29)</f>
        <v>0</v>
      </c>
      <c r="F28" s="60">
        <f t="shared" si="0"/>
        <v>0</v>
      </c>
    </row>
    <row r="29" spans="1:6">
      <c r="A29" s="377">
        <v>3101</v>
      </c>
      <c r="B29" s="378"/>
      <c r="C29" s="81" t="s">
        <v>587</v>
      </c>
      <c r="D29" s="82">
        <f>'CRI-M'!P29</f>
        <v>0</v>
      </c>
      <c r="E29" s="83"/>
      <c r="F29" s="83">
        <f t="shared" si="0"/>
        <v>0</v>
      </c>
    </row>
    <row r="30" spans="1:6">
      <c r="A30" s="78">
        <v>4000</v>
      </c>
      <c r="B30" s="389" t="s">
        <v>464</v>
      </c>
      <c r="C30" s="390"/>
      <c r="D30" s="79">
        <f>D31+D36+D37+D52+D54</f>
        <v>21196414</v>
      </c>
      <c r="E30" s="79">
        <f>E31+E36+E37+E52+E54</f>
        <v>0</v>
      </c>
      <c r="F30" s="79">
        <f t="shared" si="0"/>
        <v>21196414</v>
      </c>
    </row>
    <row r="31" spans="1:6" ht="30" customHeight="1">
      <c r="A31" s="80">
        <v>4100</v>
      </c>
      <c r="B31" s="391" t="s">
        <v>588</v>
      </c>
      <c r="C31" s="392"/>
      <c r="D31" s="60">
        <f>SUM(D32:D35)</f>
        <v>821000</v>
      </c>
      <c r="E31" s="60">
        <f>SUM(E32:E35)</f>
        <v>0</v>
      </c>
      <c r="F31" s="60">
        <f t="shared" si="0"/>
        <v>821000</v>
      </c>
    </row>
    <row r="32" spans="1:6">
      <c r="A32" s="377">
        <v>4101</v>
      </c>
      <c r="B32" s="378"/>
      <c r="C32" s="81" t="s">
        <v>589</v>
      </c>
      <c r="D32" s="82">
        <f>'CRI-M'!P32</f>
        <v>165000</v>
      </c>
      <c r="E32" s="83"/>
      <c r="F32" s="83">
        <f t="shared" si="0"/>
        <v>165000</v>
      </c>
    </row>
    <row r="33" spans="1:6">
      <c r="A33" s="377">
        <v>4102</v>
      </c>
      <c r="B33" s="378"/>
      <c r="C33" s="81" t="s">
        <v>590</v>
      </c>
      <c r="D33" s="82">
        <f>'CRI-M'!P33</f>
        <v>0</v>
      </c>
      <c r="E33" s="83"/>
      <c r="F33" s="83">
        <f t="shared" si="0"/>
        <v>0</v>
      </c>
    </row>
    <row r="34" spans="1:6">
      <c r="A34" s="377">
        <v>4103</v>
      </c>
      <c r="B34" s="378"/>
      <c r="C34" s="81" t="s">
        <v>591</v>
      </c>
      <c r="D34" s="82">
        <f>'CRI-M'!P34</f>
        <v>106000</v>
      </c>
      <c r="E34" s="83"/>
      <c r="F34" s="83">
        <f t="shared" si="0"/>
        <v>106000</v>
      </c>
    </row>
    <row r="35" spans="1:6">
      <c r="A35" s="377">
        <v>4104</v>
      </c>
      <c r="B35" s="378"/>
      <c r="C35" s="81" t="s">
        <v>694</v>
      </c>
      <c r="D35" s="82">
        <f>'CRI-M'!P35</f>
        <v>550000</v>
      </c>
      <c r="E35" s="83"/>
      <c r="F35" s="83">
        <f t="shared" si="0"/>
        <v>550000</v>
      </c>
    </row>
    <row r="36" spans="1:6">
      <c r="A36" s="80">
        <v>4200</v>
      </c>
      <c r="B36" s="391" t="s">
        <v>593</v>
      </c>
      <c r="C36" s="392"/>
      <c r="D36" s="60"/>
      <c r="E36" s="60"/>
      <c r="F36" s="60">
        <f t="shared" si="0"/>
        <v>0</v>
      </c>
    </row>
    <row r="37" spans="1:6">
      <c r="A37" s="80">
        <v>4300</v>
      </c>
      <c r="B37" s="391" t="s">
        <v>594</v>
      </c>
      <c r="C37" s="392"/>
      <c r="D37" s="60">
        <f>SUM(D38:D51)</f>
        <v>19241414</v>
      </c>
      <c r="E37" s="60">
        <f>SUM(E38:E51)</f>
        <v>0</v>
      </c>
      <c r="F37" s="60">
        <f t="shared" si="0"/>
        <v>19241414</v>
      </c>
    </row>
    <row r="38" spans="1:6">
      <c r="A38" s="377" t="s">
        <v>695</v>
      </c>
      <c r="B38" s="378"/>
      <c r="C38" s="81" t="s">
        <v>595</v>
      </c>
      <c r="D38" s="82">
        <f>'CRI-M'!P38</f>
        <v>477300</v>
      </c>
      <c r="E38" s="83"/>
      <c r="F38" s="83">
        <f t="shared" si="0"/>
        <v>477300</v>
      </c>
    </row>
    <row r="39" spans="1:6">
      <c r="A39" s="377" t="s">
        <v>696</v>
      </c>
      <c r="B39" s="378"/>
      <c r="C39" s="81" t="s">
        <v>596</v>
      </c>
      <c r="D39" s="82">
        <f>'CRI-M'!P39</f>
        <v>0</v>
      </c>
      <c r="E39" s="83"/>
      <c r="F39" s="83">
        <f t="shared" si="0"/>
        <v>0</v>
      </c>
    </row>
    <row r="40" spans="1:6" ht="30">
      <c r="A40" s="377">
        <v>4303</v>
      </c>
      <c r="B40" s="378"/>
      <c r="C40" s="81" t="s">
        <v>597</v>
      </c>
      <c r="D40" s="82">
        <f>'CRI-M'!P40</f>
        <v>65000</v>
      </c>
      <c r="E40" s="83"/>
      <c r="F40" s="83">
        <f t="shared" si="0"/>
        <v>65000</v>
      </c>
    </row>
    <row r="41" spans="1:6">
      <c r="A41" s="377">
        <v>4304</v>
      </c>
      <c r="B41" s="378"/>
      <c r="C41" s="81" t="s">
        <v>598</v>
      </c>
      <c r="D41" s="82">
        <f>'CRI-M'!P41</f>
        <v>0</v>
      </c>
      <c r="E41" s="83"/>
      <c r="F41" s="83">
        <f t="shared" si="0"/>
        <v>0</v>
      </c>
    </row>
    <row r="42" spans="1:6">
      <c r="A42" s="377">
        <v>4305</v>
      </c>
      <c r="B42" s="378"/>
      <c r="C42" s="81" t="s">
        <v>599</v>
      </c>
      <c r="D42" s="82">
        <f>'CRI-M'!P42</f>
        <v>0</v>
      </c>
      <c r="E42" s="83"/>
      <c r="F42" s="83">
        <f t="shared" si="0"/>
        <v>0</v>
      </c>
    </row>
    <row r="43" spans="1:6">
      <c r="A43" s="377">
        <v>4306</v>
      </c>
      <c r="B43" s="378"/>
      <c r="C43" s="81" t="s">
        <v>600</v>
      </c>
      <c r="D43" s="82">
        <f>'CRI-M'!P43</f>
        <v>35000</v>
      </c>
      <c r="E43" s="83"/>
      <c r="F43" s="83">
        <f t="shared" si="0"/>
        <v>35000</v>
      </c>
    </row>
    <row r="44" spans="1:6">
      <c r="A44" s="377">
        <v>4307</v>
      </c>
      <c r="B44" s="378"/>
      <c r="C44" s="81" t="s">
        <v>601</v>
      </c>
      <c r="D44" s="82">
        <f>'CRI-M'!P44</f>
        <v>0</v>
      </c>
      <c r="E44" s="83"/>
      <c r="F44" s="83">
        <f t="shared" si="0"/>
        <v>0</v>
      </c>
    </row>
    <row r="45" spans="1:6">
      <c r="A45" s="377">
        <v>4308</v>
      </c>
      <c r="B45" s="378"/>
      <c r="C45" s="81" t="s">
        <v>602</v>
      </c>
      <c r="D45" s="82">
        <f>'CRI-M'!P45</f>
        <v>76000</v>
      </c>
      <c r="E45" s="83"/>
      <c r="F45" s="83">
        <f t="shared" si="0"/>
        <v>76000</v>
      </c>
    </row>
    <row r="46" spans="1:6" ht="30">
      <c r="A46" s="377">
        <v>4309</v>
      </c>
      <c r="B46" s="378"/>
      <c r="C46" s="81" t="s">
        <v>603</v>
      </c>
      <c r="D46" s="82">
        <f>'CRI-M'!P46</f>
        <v>0</v>
      </c>
      <c r="E46" s="83"/>
      <c r="F46" s="83">
        <f t="shared" si="0"/>
        <v>0</v>
      </c>
    </row>
    <row r="47" spans="1:6" ht="30">
      <c r="A47" s="377">
        <v>4310</v>
      </c>
      <c r="B47" s="378"/>
      <c r="C47" s="81" t="s">
        <v>604</v>
      </c>
      <c r="D47" s="82">
        <f>'CRI-M'!P47</f>
        <v>15558114</v>
      </c>
      <c r="E47" s="83"/>
      <c r="F47" s="83">
        <f t="shared" si="0"/>
        <v>15558114</v>
      </c>
    </row>
    <row r="48" spans="1:6">
      <c r="A48" s="377">
        <v>4311</v>
      </c>
      <c r="B48" s="378"/>
      <c r="C48" s="81" t="s">
        <v>605</v>
      </c>
      <c r="D48" s="82">
        <f>'CRI-M'!P48</f>
        <v>2250000</v>
      </c>
      <c r="E48" s="83"/>
      <c r="F48" s="83">
        <f t="shared" si="0"/>
        <v>2250000</v>
      </c>
    </row>
    <row r="49" spans="1:6">
      <c r="A49" s="377">
        <v>4312</v>
      </c>
      <c r="B49" s="378"/>
      <c r="C49" s="81" t="s">
        <v>606</v>
      </c>
      <c r="D49" s="82">
        <f>'CRI-M'!P49</f>
        <v>30000</v>
      </c>
      <c r="E49" s="83"/>
      <c r="F49" s="83">
        <f t="shared" si="0"/>
        <v>30000</v>
      </c>
    </row>
    <row r="50" spans="1:6">
      <c r="A50" s="377">
        <v>4313</v>
      </c>
      <c r="B50" s="378"/>
      <c r="C50" s="81" t="s">
        <v>607</v>
      </c>
      <c r="D50" s="82">
        <f>'CRI-M'!P50</f>
        <v>550000</v>
      </c>
      <c r="E50" s="83"/>
      <c r="F50" s="83">
        <f t="shared" si="0"/>
        <v>550000</v>
      </c>
    </row>
    <row r="51" spans="1:6">
      <c r="A51" s="377">
        <v>4314</v>
      </c>
      <c r="B51" s="378"/>
      <c r="C51" s="81" t="s">
        <v>608</v>
      </c>
      <c r="D51" s="82">
        <f>'CRI-M'!P51</f>
        <v>200000</v>
      </c>
      <c r="E51" s="83"/>
      <c r="F51" s="83">
        <f t="shared" si="0"/>
        <v>200000</v>
      </c>
    </row>
    <row r="52" spans="1:6">
      <c r="A52" s="80">
        <v>4400</v>
      </c>
      <c r="B52" s="391" t="s">
        <v>609</v>
      </c>
      <c r="C52" s="392"/>
      <c r="D52" s="60">
        <f>SUM(D53)</f>
        <v>550000</v>
      </c>
      <c r="E52" s="60">
        <f>SUM(E53)</f>
        <v>0</v>
      </c>
      <c r="F52" s="60">
        <f t="shared" si="0"/>
        <v>550000</v>
      </c>
    </row>
    <row r="53" spans="1:6">
      <c r="A53" s="377">
        <v>4401</v>
      </c>
      <c r="B53" s="378"/>
      <c r="C53" s="81" t="s">
        <v>609</v>
      </c>
      <c r="D53" s="82">
        <f>'CRI-M'!P53</f>
        <v>550000</v>
      </c>
      <c r="E53" s="83"/>
      <c r="F53" s="83">
        <f t="shared" si="0"/>
        <v>550000</v>
      </c>
    </row>
    <row r="54" spans="1:6">
      <c r="A54" s="80">
        <v>4500</v>
      </c>
      <c r="B54" s="391" t="s">
        <v>610</v>
      </c>
      <c r="C54" s="392"/>
      <c r="D54" s="60">
        <f>SUM(D55:D59)</f>
        <v>584000</v>
      </c>
      <c r="E54" s="60">
        <f>SUM(E55:E59)</f>
        <v>0</v>
      </c>
      <c r="F54" s="60">
        <f t="shared" si="0"/>
        <v>584000</v>
      </c>
    </row>
    <row r="55" spans="1:6">
      <c r="A55" s="377">
        <v>4501</v>
      </c>
      <c r="B55" s="378"/>
      <c r="C55" s="81" t="s">
        <v>459</v>
      </c>
      <c r="D55" s="82">
        <f>'CRI-M'!P55</f>
        <v>328000</v>
      </c>
      <c r="E55" s="83"/>
      <c r="F55" s="83">
        <f t="shared" si="0"/>
        <v>328000</v>
      </c>
    </row>
    <row r="56" spans="1:6">
      <c r="A56" s="377">
        <v>4502</v>
      </c>
      <c r="B56" s="378"/>
      <c r="C56" s="81" t="s">
        <v>579</v>
      </c>
      <c r="D56" s="82">
        <f>'CRI-M'!P56</f>
        <v>0</v>
      </c>
      <c r="E56" s="83"/>
      <c r="F56" s="83">
        <f t="shared" si="0"/>
        <v>0</v>
      </c>
    </row>
    <row r="57" spans="1:6">
      <c r="A57" s="377">
        <v>4503</v>
      </c>
      <c r="B57" s="378"/>
      <c r="C57" s="81" t="s">
        <v>460</v>
      </c>
      <c r="D57" s="82">
        <f>'CRI-M'!P57</f>
        <v>250000</v>
      </c>
      <c r="E57" s="83"/>
      <c r="F57" s="83">
        <f t="shared" si="0"/>
        <v>250000</v>
      </c>
    </row>
    <row r="58" spans="1:6">
      <c r="A58" s="377">
        <v>4504</v>
      </c>
      <c r="B58" s="378"/>
      <c r="C58" s="81" t="s">
        <v>580</v>
      </c>
      <c r="D58" s="82">
        <f>'CRI-M'!P58</f>
        <v>6000</v>
      </c>
      <c r="E58" s="83"/>
      <c r="F58" s="83">
        <f t="shared" si="0"/>
        <v>6000</v>
      </c>
    </row>
    <row r="59" spans="1:6">
      <c r="A59" s="377">
        <v>4509</v>
      </c>
      <c r="B59" s="378"/>
      <c r="C59" s="81" t="s">
        <v>461</v>
      </c>
      <c r="D59" s="82">
        <f>'CRI-M'!P59</f>
        <v>0</v>
      </c>
      <c r="E59" s="83"/>
      <c r="F59" s="83">
        <f t="shared" si="0"/>
        <v>0</v>
      </c>
    </row>
    <row r="60" spans="1:6">
      <c r="A60" s="78">
        <v>5000</v>
      </c>
      <c r="B60" s="393" t="s">
        <v>465</v>
      </c>
      <c r="C60" s="394"/>
      <c r="D60" s="79">
        <f>D61+D64</f>
        <v>206585</v>
      </c>
      <c r="E60" s="79">
        <f>E61+E64</f>
        <v>0</v>
      </c>
      <c r="F60" s="79">
        <f t="shared" si="0"/>
        <v>206585</v>
      </c>
    </row>
    <row r="61" spans="1:6">
      <c r="A61" s="80">
        <v>5100</v>
      </c>
      <c r="B61" s="391" t="s">
        <v>532</v>
      </c>
      <c r="C61" s="392"/>
      <c r="D61" s="60">
        <f>SUM(D62:D63)</f>
        <v>206585</v>
      </c>
      <c r="E61" s="60">
        <f>SUM(E62:E63)</f>
        <v>0</v>
      </c>
      <c r="F61" s="60">
        <f t="shared" si="0"/>
        <v>206585</v>
      </c>
    </row>
    <row r="62" spans="1:6" ht="15" customHeight="1">
      <c r="A62" s="377">
        <v>5101</v>
      </c>
      <c r="B62" s="378"/>
      <c r="C62" s="81" t="s">
        <v>611</v>
      </c>
      <c r="D62" s="82">
        <f>'CRI-M'!P62</f>
        <v>0</v>
      </c>
      <c r="E62" s="83"/>
      <c r="F62" s="83">
        <f t="shared" si="0"/>
        <v>0</v>
      </c>
    </row>
    <row r="63" spans="1:6">
      <c r="A63" s="377">
        <v>5102</v>
      </c>
      <c r="B63" s="378"/>
      <c r="C63" s="81" t="s">
        <v>466</v>
      </c>
      <c r="D63" s="82">
        <f>'CRI-M'!P63</f>
        <v>206585</v>
      </c>
      <c r="E63" s="83"/>
      <c r="F63" s="83">
        <f t="shared" si="0"/>
        <v>206585</v>
      </c>
    </row>
    <row r="64" spans="1:6">
      <c r="A64" s="80">
        <v>5200</v>
      </c>
      <c r="B64" s="391" t="s">
        <v>612</v>
      </c>
      <c r="C64" s="392"/>
      <c r="D64" s="60"/>
      <c r="E64" s="60"/>
      <c r="F64" s="60">
        <f t="shared" si="0"/>
        <v>0</v>
      </c>
    </row>
    <row r="65" spans="1:6">
      <c r="A65" s="78">
        <v>6000</v>
      </c>
      <c r="B65" s="393" t="s">
        <v>467</v>
      </c>
      <c r="C65" s="394"/>
      <c r="D65" s="79">
        <f>D66+D70+D73</f>
        <v>82312</v>
      </c>
      <c r="E65" s="79">
        <f>E66+E70+E73</f>
        <v>0</v>
      </c>
      <c r="F65" s="79">
        <f t="shared" si="0"/>
        <v>82312</v>
      </c>
    </row>
    <row r="66" spans="1:6">
      <c r="A66" s="80">
        <v>6100</v>
      </c>
      <c r="B66" s="391" t="s">
        <v>533</v>
      </c>
      <c r="C66" s="392"/>
      <c r="D66" s="60">
        <f>SUM(D67:D69)</f>
        <v>82312</v>
      </c>
      <c r="E66" s="60">
        <f>SUM(E67:E69)</f>
        <v>0</v>
      </c>
      <c r="F66" s="60">
        <f t="shared" si="0"/>
        <v>82312</v>
      </c>
    </row>
    <row r="67" spans="1:6">
      <c r="A67" s="377">
        <v>6101</v>
      </c>
      <c r="B67" s="378"/>
      <c r="C67" s="81" t="s">
        <v>613</v>
      </c>
      <c r="D67" s="82">
        <f>'CRI-M'!P67</f>
        <v>0</v>
      </c>
      <c r="E67" s="83"/>
      <c r="F67" s="83">
        <f t="shared" ref="F67:F130" si="1">D67+E67</f>
        <v>0</v>
      </c>
    </row>
    <row r="68" spans="1:6">
      <c r="A68" s="377">
        <v>6102</v>
      </c>
      <c r="B68" s="378"/>
      <c r="C68" s="81" t="s">
        <v>614</v>
      </c>
      <c r="D68" s="82">
        <f>'CRI-M'!P68</f>
        <v>0</v>
      </c>
      <c r="E68" s="83"/>
      <c r="F68" s="83">
        <f t="shared" si="1"/>
        <v>0</v>
      </c>
    </row>
    <row r="69" spans="1:6">
      <c r="A69" s="377">
        <v>6103</v>
      </c>
      <c r="B69" s="378"/>
      <c r="C69" s="81" t="s">
        <v>615</v>
      </c>
      <c r="D69" s="82">
        <f>'CRI-M'!P69</f>
        <v>82312</v>
      </c>
      <c r="E69" s="83"/>
      <c r="F69" s="83">
        <f t="shared" si="1"/>
        <v>82312</v>
      </c>
    </row>
    <row r="70" spans="1:6">
      <c r="A70" s="80">
        <v>6200</v>
      </c>
      <c r="B70" s="391" t="s">
        <v>616</v>
      </c>
      <c r="C70" s="392"/>
      <c r="D70" s="60">
        <f>SUM(D71:D72)</f>
        <v>0</v>
      </c>
      <c r="E70" s="60">
        <f>SUM(E71:E72)</f>
        <v>0</v>
      </c>
      <c r="F70" s="60">
        <f t="shared" si="1"/>
        <v>0</v>
      </c>
    </row>
    <row r="71" spans="1:6">
      <c r="A71" s="377" t="s">
        <v>697</v>
      </c>
      <c r="B71" s="378"/>
      <c r="C71" s="86" t="s">
        <v>617</v>
      </c>
      <c r="D71" s="82">
        <f>'CRI-M'!P71</f>
        <v>0</v>
      </c>
      <c r="E71" s="83"/>
      <c r="F71" s="83">
        <f t="shared" si="1"/>
        <v>0</v>
      </c>
    </row>
    <row r="72" spans="1:6">
      <c r="A72" s="377">
        <v>6202</v>
      </c>
      <c r="B72" s="378"/>
      <c r="C72" s="86" t="s">
        <v>698</v>
      </c>
      <c r="D72" s="82">
        <f>'CRI-M'!P72</f>
        <v>0</v>
      </c>
      <c r="E72" s="83"/>
      <c r="F72" s="83">
        <f t="shared" si="1"/>
        <v>0</v>
      </c>
    </row>
    <row r="73" spans="1:6">
      <c r="A73" s="80">
        <v>6300</v>
      </c>
      <c r="B73" s="391" t="s">
        <v>619</v>
      </c>
      <c r="C73" s="392"/>
      <c r="D73" s="60">
        <f>SUM(D74:D78)</f>
        <v>0</v>
      </c>
      <c r="E73" s="60">
        <f>SUM(E74:E78)</f>
        <v>0</v>
      </c>
      <c r="F73" s="60">
        <f t="shared" si="1"/>
        <v>0</v>
      </c>
    </row>
    <row r="74" spans="1:6">
      <c r="A74" s="377">
        <v>6301</v>
      </c>
      <c r="B74" s="378"/>
      <c r="C74" s="81" t="s">
        <v>459</v>
      </c>
      <c r="D74" s="82">
        <f>'CRI-M'!P74</f>
        <v>0</v>
      </c>
      <c r="E74" s="83"/>
      <c r="F74" s="83">
        <f t="shared" si="1"/>
        <v>0</v>
      </c>
    </row>
    <row r="75" spans="1:6">
      <c r="A75" s="377">
        <v>6302</v>
      </c>
      <c r="B75" s="378"/>
      <c r="C75" s="81" t="s">
        <v>579</v>
      </c>
      <c r="D75" s="82">
        <f>'CRI-M'!P75</f>
        <v>0</v>
      </c>
      <c r="E75" s="83"/>
      <c r="F75" s="83">
        <f t="shared" si="1"/>
        <v>0</v>
      </c>
    </row>
    <row r="76" spans="1:6">
      <c r="A76" s="377">
        <v>6303</v>
      </c>
      <c r="B76" s="378"/>
      <c r="C76" s="81" t="s">
        <v>460</v>
      </c>
      <c r="D76" s="82">
        <f>'CRI-M'!P76</f>
        <v>0</v>
      </c>
      <c r="E76" s="83"/>
      <c r="F76" s="83">
        <f t="shared" si="1"/>
        <v>0</v>
      </c>
    </row>
    <row r="77" spans="1:6">
      <c r="A77" s="377">
        <v>6304</v>
      </c>
      <c r="B77" s="378"/>
      <c r="C77" s="81" t="s">
        <v>580</v>
      </c>
      <c r="D77" s="82">
        <f>'CRI-M'!P77</f>
        <v>0</v>
      </c>
      <c r="E77" s="83"/>
      <c r="F77" s="83">
        <f t="shared" si="1"/>
        <v>0</v>
      </c>
    </row>
    <row r="78" spans="1:6">
      <c r="A78" s="377">
        <v>6309</v>
      </c>
      <c r="B78" s="378"/>
      <c r="C78" s="81" t="s">
        <v>461</v>
      </c>
      <c r="D78" s="82">
        <f>'CRI-M'!P78</f>
        <v>0</v>
      </c>
      <c r="E78" s="83"/>
      <c r="F78" s="83">
        <f t="shared" si="1"/>
        <v>0</v>
      </c>
    </row>
    <row r="79" spans="1:6" ht="30" customHeight="1">
      <c r="A79" s="78">
        <v>7000</v>
      </c>
      <c r="B79" s="395" t="s">
        <v>469</v>
      </c>
      <c r="C79" s="396"/>
      <c r="D79" s="79">
        <f>D80+D82+D83+D85+D86+D87+D88+D90+D91</f>
        <v>0</v>
      </c>
      <c r="E79" s="79">
        <f>E80+E82+E83+E85+E86+E87+E88+E90+E91</f>
        <v>0</v>
      </c>
      <c r="F79" s="79">
        <f t="shared" si="1"/>
        <v>0</v>
      </c>
    </row>
    <row r="80" spans="1:6" ht="30" customHeight="1">
      <c r="A80" s="87">
        <v>7100</v>
      </c>
      <c r="B80" s="391" t="s">
        <v>620</v>
      </c>
      <c r="C80" s="392"/>
      <c r="D80" s="60">
        <f>SUM(D81)</f>
        <v>0</v>
      </c>
      <c r="E80" s="60">
        <f>SUM(E81)</f>
        <v>0</v>
      </c>
      <c r="F80" s="60">
        <f t="shared" si="1"/>
        <v>0</v>
      </c>
    </row>
    <row r="81" spans="1:6" ht="30" customHeight="1">
      <c r="A81" s="387">
        <v>7101</v>
      </c>
      <c r="B81" s="388"/>
      <c r="C81" s="85" t="s">
        <v>620</v>
      </c>
      <c r="D81" s="82">
        <f>'CRI-M'!P81</f>
        <v>0</v>
      </c>
      <c r="E81" s="83"/>
      <c r="F81" s="83">
        <f t="shared" si="1"/>
        <v>0</v>
      </c>
    </row>
    <row r="82" spans="1:6" ht="30" customHeight="1">
      <c r="A82" s="87">
        <v>7200</v>
      </c>
      <c r="B82" s="391" t="s">
        <v>621</v>
      </c>
      <c r="C82" s="392"/>
      <c r="D82" s="60"/>
      <c r="E82" s="60"/>
      <c r="F82" s="60">
        <f t="shared" si="1"/>
        <v>0</v>
      </c>
    </row>
    <row r="83" spans="1:6" ht="30" customHeight="1">
      <c r="A83" s="87">
        <v>7300</v>
      </c>
      <c r="B83" s="391" t="s">
        <v>622</v>
      </c>
      <c r="C83" s="392"/>
      <c r="D83" s="60">
        <f>SUM(D84)</f>
        <v>0</v>
      </c>
      <c r="E83" s="60">
        <f>SUM(E84)</f>
        <v>0</v>
      </c>
      <c r="F83" s="60">
        <f t="shared" si="1"/>
        <v>0</v>
      </c>
    </row>
    <row r="84" spans="1:6" ht="30" customHeight="1">
      <c r="A84" s="387">
        <v>7301</v>
      </c>
      <c r="B84" s="388"/>
      <c r="C84" s="85" t="s">
        <v>622</v>
      </c>
      <c r="D84" s="82">
        <f>'CRI-M'!P84</f>
        <v>0</v>
      </c>
      <c r="E84" s="83"/>
      <c r="F84" s="83">
        <f t="shared" si="1"/>
        <v>0</v>
      </c>
    </row>
    <row r="85" spans="1:6" ht="45" customHeight="1">
      <c r="A85" s="87">
        <v>7400</v>
      </c>
      <c r="B85" s="391" t="s">
        <v>623</v>
      </c>
      <c r="C85" s="392"/>
      <c r="D85" s="60"/>
      <c r="E85" s="60"/>
      <c r="F85" s="60">
        <f t="shared" si="1"/>
        <v>0</v>
      </c>
    </row>
    <row r="86" spans="1:6" ht="45" customHeight="1">
      <c r="A86" s="87">
        <v>7500</v>
      </c>
      <c r="B86" s="391" t="s">
        <v>624</v>
      </c>
      <c r="C86" s="392"/>
      <c r="D86" s="60"/>
      <c r="E86" s="60"/>
      <c r="F86" s="60">
        <f t="shared" si="1"/>
        <v>0</v>
      </c>
    </row>
    <row r="87" spans="1:6" ht="45" customHeight="1">
      <c r="A87" s="87">
        <v>7600</v>
      </c>
      <c r="B87" s="391" t="s">
        <v>625</v>
      </c>
      <c r="C87" s="392"/>
      <c r="D87" s="60"/>
      <c r="E87" s="60"/>
      <c r="F87" s="60">
        <f t="shared" si="1"/>
        <v>0</v>
      </c>
    </row>
    <row r="88" spans="1:6" ht="30" customHeight="1">
      <c r="A88" s="87">
        <v>7700</v>
      </c>
      <c r="B88" s="391" t="s">
        <v>626</v>
      </c>
      <c r="C88" s="392"/>
      <c r="D88" s="60">
        <f>SUM(D89)</f>
        <v>0</v>
      </c>
      <c r="E88" s="60">
        <f>SUM(E89)</f>
        <v>0</v>
      </c>
      <c r="F88" s="60">
        <f t="shared" si="1"/>
        <v>0</v>
      </c>
    </row>
    <row r="89" spans="1:6" ht="30" customHeight="1">
      <c r="A89" s="387">
        <v>7701</v>
      </c>
      <c r="B89" s="388"/>
      <c r="C89" s="85" t="s">
        <v>626</v>
      </c>
      <c r="D89" s="82">
        <f>'CRI-M'!P89</f>
        <v>0</v>
      </c>
      <c r="E89" s="83"/>
      <c r="F89" s="83">
        <f t="shared" si="1"/>
        <v>0</v>
      </c>
    </row>
    <row r="90" spans="1:6" ht="30" customHeight="1">
      <c r="A90" s="87">
        <v>7800</v>
      </c>
      <c r="B90" s="391" t="s">
        <v>627</v>
      </c>
      <c r="C90" s="392"/>
      <c r="D90" s="60"/>
      <c r="E90" s="60"/>
      <c r="F90" s="60">
        <f t="shared" si="1"/>
        <v>0</v>
      </c>
    </row>
    <row r="91" spans="1:6">
      <c r="A91" s="87">
        <v>7900</v>
      </c>
      <c r="B91" s="391" t="s">
        <v>628</v>
      </c>
      <c r="C91" s="392"/>
      <c r="D91" s="60">
        <f>SUM(D92)</f>
        <v>0</v>
      </c>
      <c r="E91" s="60">
        <f>SUM(E92)</f>
        <v>0</v>
      </c>
      <c r="F91" s="60">
        <f t="shared" si="1"/>
        <v>0</v>
      </c>
    </row>
    <row r="92" spans="1:6" ht="15" customHeight="1">
      <c r="A92" s="387">
        <v>7901</v>
      </c>
      <c r="B92" s="388"/>
      <c r="C92" s="85" t="s">
        <v>628</v>
      </c>
      <c r="D92" s="82">
        <f>'CRI-M'!P92</f>
        <v>0</v>
      </c>
      <c r="E92" s="83"/>
      <c r="F92" s="83">
        <f t="shared" si="1"/>
        <v>0</v>
      </c>
    </row>
    <row r="93" spans="1:6" ht="30" customHeight="1">
      <c r="A93" s="78">
        <v>8000</v>
      </c>
      <c r="B93" s="397" t="s">
        <v>629</v>
      </c>
      <c r="C93" s="398"/>
      <c r="D93" s="79">
        <f>D94+D107+D110+D115+D121</f>
        <v>74786248</v>
      </c>
      <c r="E93" s="79">
        <f>E94+E107+E110+E115+E121</f>
        <v>59118184</v>
      </c>
      <c r="F93" s="79">
        <f t="shared" si="1"/>
        <v>133904432</v>
      </c>
    </row>
    <row r="94" spans="1:6">
      <c r="A94" s="80">
        <v>8100</v>
      </c>
      <c r="B94" s="391" t="s">
        <v>630</v>
      </c>
      <c r="C94" s="392"/>
      <c r="D94" s="60">
        <f>SUM(D95:D106)</f>
        <v>73683081</v>
      </c>
      <c r="E94" s="60">
        <f>SUM(E95:E106)</f>
        <v>0</v>
      </c>
      <c r="F94" s="60">
        <f t="shared" si="1"/>
        <v>73683081</v>
      </c>
    </row>
    <row r="95" spans="1:6">
      <c r="A95" s="377">
        <v>8101</v>
      </c>
      <c r="B95" s="378"/>
      <c r="C95" s="81" t="s">
        <v>631</v>
      </c>
      <c r="D95" s="82">
        <f>'CRI-M'!P95</f>
        <v>55664038</v>
      </c>
      <c r="E95" s="83"/>
      <c r="F95" s="83">
        <f t="shared" si="1"/>
        <v>55664038</v>
      </c>
    </row>
    <row r="96" spans="1:6">
      <c r="A96" s="377">
        <v>8102</v>
      </c>
      <c r="B96" s="378"/>
      <c r="C96" s="81" t="s">
        <v>632</v>
      </c>
      <c r="D96" s="82">
        <f>'CRI-M'!P96</f>
        <v>6360000</v>
      </c>
      <c r="E96" s="83"/>
      <c r="F96" s="83">
        <f t="shared" si="1"/>
        <v>6360000</v>
      </c>
    </row>
    <row r="97" spans="1:6">
      <c r="A97" s="377">
        <v>8103</v>
      </c>
      <c r="B97" s="378"/>
      <c r="C97" s="81" t="s">
        <v>633</v>
      </c>
      <c r="D97" s="82">
        <f>'CRI-M'!P97</f>
        <v>2200000</v>
      </c>
      <c r="E97" s="83"/>
      <c r="F97" s="83">
        <f t="shared" si="1"/>
        <v>2200000</v>
      </c>
    </row>
    <row r="98" spans="1:6">
      <c r="A98" s="377">
        <v>8104</v>
      </c>
      <c r="B98" s="378"/>
      <c r="C98" s="81" t="s">
        <v>634</v>
      </c>
      <c r="D98" s="82">
        <f>'CRI-M'!P98</f>
        <v>93169</v>
      </c>
      <c r="E98" s="83"/>
      <c r="F98" s="83">
        <f t="shared" si="1"/>
        <v>93169</v>
      </c>
    </row>
    <row r="99" spans="1:6">
      <c r="A99" s="377">
        <v>8105</v>
      </c>
      <c r="B99" s="378"/>
      <c r="C99" s="81" t="s">
        <v>635</v>
      </c>
      <c r="D99" s="82">
        <f>'CRI-M'!P99</f>
        <v>0</v>
      </c>
      <c r="E99" s="83"/>
      <c r="F99" s="83">
        <f t="shared" si="1"/>
        <v>0</v>
      </c>
    </row>
    <row r="100" spans="1:6">
      <c r="A100" s="377">
        <v>8106</v>
      </c>
      <c r="B100" s="378"/>
      <c r="C100" s="81" t="s">
        <v>636</v>
      </c>
      <c r="D100" s="82">
        <f>'CRI-M'!P100</f>
        <v>1400000</v>
      </c>
      <c r="E100" s="83"/>
      <c r="F100" s="83">
        <f t="shared" si="1"/>
        <v>1400000</v>
      </c>
    </row>
    <row r="101" spans="1:6">
      <c r="A101" s="377">
        <v>8107</v>
      </c>
      <c r="B101" s="378"/>
      <c r="C101" s="81" t="s">
        <v>637</v>
      </c>
      <c r="D101" s="82">
        <f>'CRI-M'!P101</f>
        <v>0</v>
      </c>
      <c r="E101" s="83"/>
      <c r="F101" s="83">
        <f t="shared" si="1"/>
        <v>0</v>
      </c>
    </row>
    <row r="102" spans="1:6">
      <c r="A102" s="377">
        <v>8108</v>
      </c>
      <c r="B102" s="378"/>
      <c r="C102" s="81" t="s">
        <v>638</v>
      </c>
      <c r="D102" s="82">
        <f>'CRI-M'!P102</f>
        <v>0</v>
      </c>
      <c r="E102" s="83"/>
      <c r="F102" s="83">
        <f t="shared" si="1"/>
        <v>0</v>
      </c>
    </row>
    <row r="103" spans="1:6">
      <c r="A103" s="377">
        <v>8109</v>
      </c>
      <c r="B103" s="378"/>
      <c r="C103" s="81" t="s">
        <v>639</v>
      </c>
      <c r="D103" s="82">
        <f>'CRI-M'!P103</f>
        <v>1620000</v>
      </c>
      <c r="E103" s="83"/>
      <c r="F103" s="83">
        <f t="shared" si="1"/>
        <v>1620000</v>
      </c>
    </row>
    <row r="104" spans="1:6">
      <c r="A104" s="377">
        <v>8110</v>
      </c>
      <c r="B104" s="378"/>
      <c r="C104" s="81" t="s">
        <v>640</v>
      </c>
      <c r="D104" s="82">
        <f>'CRI-M'!P104</f>
        <v>5577874</v>
      </c>
      <c r="E104" s="83"/>
      <c r="F104" s="83">
        <f t="shared" si="1"/>
        <v>5577874</v>
      </c>
    </row>
    <row r="105" spans="1:6" ht="30">
      <c r="A105" s="377">
        <v>8111</v>
      </c>
      <c r="B105" s="378"/>
      <c r="C105" s="81" t="s">
        <v>641</v>
      </c>
      <c r="D105" s="82">
        <f>'CRI-M'!P105</f>
        <v>0</v>
      </c>
      <c r="E105" s="83"/>
      <c r="F105" s="83">
        <f t="shared" si="1"/>
        <v>0</v>
      </c>
    </row>
    <row r="106" spans="1:6">
      <c r="A106" s="377">
        <v>8112</v>
      </c>
      <c r="B106" s="378"/>
      <c r="C106" s="81" t="s">
        <v>642</v>
      </c>
      <c r="D106" s="82">
        <f>'CRI-M'!P106</f>
        <v>768000</v>
      </c>
      <c r="E106" s="83"/>
      <c r="F106" s="83">
        <f t="shared" si="1"/>
        <v>768000</v>
      </c>
    </row>
    <row r="107" spans="1:6">
      <c r="A107" s="80">
        <v>8200</v>
      </c>
      <c r="B107" s="391" t="s">
        <v>643</v>
      </c>
      <c r="C107" s="392"/>
      <c r="D107" s="60">
        <f>SUM(D108:D109)</f>
        <v>0</v>
      </c>
      <c r="E107" s="60">
        <f>SUM(E108:E109)</f>
        <v>53892234</v>
      </c>
      <c r="F107" s="60">
        <f t="shared" si="1"/>
        <v>53892234</v>
      </c>
    </row>
    <row r="108" spans="1:6">
      <c r="A108" s="377">
        <v>8201</v>
      </c>
      <c r="B108" s="378"/>
      <c r="C108" s="81" t="s">
        <v>644</v>
      </c>
      <c r="D108" s="83"/>
      <c r="E108" s="82">
        <f>'CRI-M'!P108</f>
        <v>24371830</v>
      </c>
      <c r="F108" s="83">
        <f t="shared" si="1"/>
        <v>24371830</v>
      </c>
    </row>
    <row r="109" spans="1:6">
      <c r="A109" s="377">
        <v>8202</v>
      </c>
      <c r="B109" s="378"/>
      <c r="C109" s="81" t="s">
        <v>645</v>
      </c>
      <c r="D109" s="83"/>
      <c r="E109" s="82">
        <f>'CRI-M'!P109</f>
        <v>29520404</v>
      </c>
      <c r="F109" s="83">
        <f t="shared" si="1"/>
        <v>29520404</v>
      </c>
    </row>
    <row r="110" spans="1:6">
      <c r="A110" s="80">
        <v>8300</v>
      </c>
      <c r="B110" s="391" t="s">
        <v>646</v>
      </c>
      <c r="C110" s="392"/>
      <c r="D110" s="60">
        <f>SUM(D111:D114)</f>
        <v>0</v>
      </c>
      <c r="E110" s="60">
        <f>SUM(E111:E114)</f>
        <v>5225950</v>
      </c>
      <c r="F110" s="60">
        <f t="shared" si="1"/>
        <v>5225950</v>
      </c>
    </row>
    <row r="111" spans="1:6" ht="15" customHeight="1">
      <c r="A111" s="377">
        <v>8301</v>
      </c>
      <c r="B111" s="378"/>
      <c r="C111" s="86" t="s">
        <v>647</v>
      </c>
      <c r="D111" s="83"/>
      <c r="E111" s="82">
        <f>'CRI-M'!P111</f>
        <v>0</v>
      </c>
      <c r="F111" s="83">
        <f t="shared" si="1"/>
        <v>0</v>
      </c>
    </row>
    <row r="112" spans="1:6" ht="15" customHeight="1">
      <c r="A112" s="377">
        <v>8302</v>
      </c>
      <c r="B112" s="378"/>
      <c r="C112" s="86" t="s">
        <v>648</v>
      </c>
      <c r="D112" s="83"/>
      <c r="E112" s="82">
        <f>'CRI-M'!P112</f>
        <v>0</v>
      </c>
      <c r="F112" s="83">
        <f t="shared" si="1"/>
        <v>0</v>
      </c>
    </row>
    <row r="113" spans="1:6" ht="15" customHeight="1">
      <c r="A113" s="377">
        <v>8303</v>
      </c>
      <c r="B113" s="378"/>
      <c r="C113" s="86" t="s">
        <v>649</v>
      </c>
      <c r="D113" s="83"/>
      <c r="E113" s="82">
        <f>'CRI-M'!P113</f>
        <v>0</v>
      </c>
      <c r="F113" s="83">
        <f t="shared" si="1"/>
        <v>0</v>
      </c>
    </row>
    <row r="114" spans="1:6" ht="15" customHeight="1">
      <c r="A114" s="377">
        <v>8304</v>
      </c>
      <c r="B114" s="378"/>
      <c r="C114" s="86" t="s">
        <v>699</v>
      </c>
      <c r="D114" s="82">
        <f>'CRI-M'!P114</f>
        <v>0</v>
      </c>
      <c r="E114" s="82">
        <f>'CRI-M'!P115+'CRI-M'!P116</f>
        <v>5225950</v>
      </c>
      <c r="F114" s="83">
        <f t="shared" si="1"/>
        <v>5225950</v>
      </c>
    </row>
    <row r="115" spans="1:6">
      <c r="A115" s="80">
        <v>8400</v>
      </c>
      <c r="B115" s="391" t="s">
        <v>468</v>
      </c>
      <c r="C115" s="392"/>
      <c r="D115" s="60">
        <f>SUM(D116:D120)</f>
        <v>1103167</v>
      </c>
      <c r="E115" s="60">
        <f>SUM(E116:E120)</f>
        <v>0</v>
      </c>
      <c r="F115" s="60">
        <f t="shared" si="1"/>
        <v>1103167</v>
      </c>
    </row>
    <row r="116" spans="1:6">
      <c r="A116" s="377">
        <v>8401</v>
      </c>
      <c r="B116" s="378"/>
      <c r="C116" s="86" t="s">
        <v>653</v>
      </c>
      <c r="D116" s="82">
        <f>'CRI-M'!P118</f>
        <v>1301</v>
      </c>
      <c r="E116" s="83"/>
      <c r="F116" s="83">
        <f t="shared" si="1"/>
        <v>1301</v>
      </c>
    </row>
    <row r="117" spans="1:6">
      <c r="A117" s="377">
        <v>8402</v>
      </c>
      <c r="B117" s="378"/>
      <c r="C117" s="86" t="s">
        <v>654</v>
      </c>
      <c r="D117" s="82">
        <f>'CRI-M'!P119</f>
        <v>274176</v>
      </c>
      <c r="E117" s="83"/>
      <c r="F117" s="83">
        <f t="shared" si="1"/>
        <v>274176</v>
      </c>
    </row>
    <row r="118" spans="1:6">
      <c r="A118" s="377">
        <v>8403</v>
      </c>
      <c r="B118" s="378"/>
      <c r="C118" s="86" t="s">
        <v>655</v>
      </c>
      <c r="D118" s="82">
        <f>'CRI-M'!P120</f>
        <v>827690</v>
      </c>
      <c r="E118" s="83"/>
      <c r="F118" s="83">
        <f t="shared" si="1"/>
        <v>827690</v>
      </c>
    </row>
    <row r="119" spans="1:6">
      <c r="A119" s="377">
        <v>8404</v>
      </c>
      <c r="B119" s="378"/>
      <c r="C119" s="86" t="s">
        <v>656</v>
      </c>
      <c r="D119" s="82">
        <f>'CRI-M'!P121</f>
        <v>0</v>
      </c>
      <c r="E119" s="83"/>
      <c r="F119" s="83">
        <f t="shared" si="1"/>
        <v>0</v>
      </c>
    </row>
    <row r="120" spans="1:6">
      <c r="A120" s="377">
        <v>8405</v>
      </c>
      <c r="B120" s="378"/>
      <c r="C120" s="86" t="s">
        <v>657</v>
      </c>
      <c r="D120" s="82">
        <f>'CRI-M'!P122</f>
        <v>0</v>
      </c>
      <c r="E120" s="83"/>
      <c r="F120" s="83">
        <f t="shared" si="1"/>
        <v>0</v>
      </c>
    </row>
    <row r="121" spans="1:6">
      <c r="A121" s="80">
        <v>8500</v>
      </c>
      <c r="B121" s="391" t="s">
        <v>658</v>
      </c>
      <c r="C121" s="392"/>
      <c r="D121" s="60">
        <f>SUM(D122:D123)</f>
        <v>0</v>
      </c>
      <c r="E121" s="60">
        <f>SUM(E122:E123)</f>
        <v>0</v>
      </c>
      <c r="F121" s="60">
        <f t="shared" si="1"/>
        <v>0</v>
      </c>
    </row>
    <row r="122" spans="1:6" ht="30">
      <c r="A122" s="387">
        <v>8501</v>
      </c>
      <c r="B122" s="388"/>
      <c r="C122" s="86" t="s">
        <v>659</v>
      </c>
      <c r="D122" s="83"/>
      <c r="E122" s="82">
        <f>'CRI-M'!P124</f>
        <v>0</v>
      </c>
      <c r="F122" s="83">
        <f t="shared" si="1"/>
        <v>0</v>
      </c>
    </row>
    <row r="123" spans="1:6">
      <c r="A123" s="387">
        <v>8502</v>
      </c>
      <c r="B123" s="388"/>
      <c r="C123" s="86" t="s">
        <v>660</v>
      </c>
      <c r="D123" s="83"/>
      <c r="E123" s="82">
        <f>'CRI-M'!P125</f>
        <v>0</v>
      </c>
      <c r="F123" s="83">
        <f t="shared" si="1"/>
        <v>0</v>
      </c>
    </row>
    <row r="124" spans="1:6" ht="30" customHeight="1">
      <c r="A124" s="78">
        <v>9000</v>
      </c>
      <c r="B124" s="393" t="s">
        <v>661</v>
      </c>
      <c r="C124" s="394"/>
      <c r="D124" s="79">
        <f>D125+D127+D128+D130+D131+D133+D134</f>
        <v>0</v>
      </c>
      <c r="E124" s="79">
        <f>E125+E127+E128+E130+E131+E133+E134</f>
        <v>0</v>
      </c>
      <c r="F124" s="79">
        <f t="shared" si="1"/>
        <v>0</v>
      </c>
    </row>
    <row r="125" spans="1:6">
      <c r="A125" s="88">
        <v>9100</v>
      </c>
      <c r="B125" s="391" t="s">
        <v>662</v>
      </c>
      <c r="C125" s="392"/>
      <c r="D125" s="60">
        <f>SUM(D126)</f>
        <v>0</v>
      </c>
      <c r="E125" s="60">
        <f>SUM(E126)</f>
        <v>0</v>
      </c>
      <c r="F125" s="60">
        <f t="shared" si="1"/>
        <v>0</v>
      </c>
    </row>
    <row r="126" spans="1:6">
      <c r="A126" s="387">
        <v>9101</v>
      </c>
      <c r="B126" s="388"/>
      <c r="C126" s="85" t="s">
        <v>662</v>
      </c>
      <c r="D126" s="82">
        <f>'CRI-M'!P128</f>
        <v>0</v>
      </c>
      <c r="E126" s="82">
        <f>'CRI-M'!P129</f>
        <v>0</v>
      </c>
      <c r="F126" s="83">
        <f t="shared" si="1"/>
        <v>0</v>
      </c>
    </row>
    <row r="127" spans="1:6">
      <c r="A127" s="80">
        <v>9200</v>
      </c>
      <c r="B127" s="391" t="s">
        <v>664</v>
      </c>
      <c r="C127" s="392"/>
      <c r="D127" s="60"/>
      <c r="E127" s="60"/>
      <c r="F127" s="60">
        <f t="shared" si="1"/>
        <v>0</v>
      </c>
    </row>
    <row r="128" spans="1:6">
      <c r="A128" s="80">
        <v>9300</v>
      </c>
      <c r="B128" s="391" t="s">
        <v>665</v>
      </c>
      <c r="C128" s="392"/>
      <c r="D128" s="60">
        <f>SUM(D129)</f>
        <v>0</v>
      </c>
      <c r="E128" s="60">
        <f>SUM(E129)</f>
        <v>0</v>
      </c>
      <c r="F128" s="60">
        <f t="shared" si="1"/>
        <v>0</v>
      </c>
    </row>
    <row r="129" spans="1:6">
      <c r="A129" s="387">
        <v>9301</v>
      </c>
      <c r="B129" s="388"/>
      <c r="C129" s="85" t="s">
        <v>665</v>
      </c>
      <c r="D129" s="82">
        <f>'CRI-M'!P133</f>
        <v>0</v>
      </c>
      <c r="E129" s="82">
        <f>'CRI-M'!P134</f>
        <v>0</v>
      </c>
      <c r="F129" s="83">
        <f t="shared" si="1"/>
        <v>0</v>
      </c>
    </row>
    <row r="130" spans="1:6">
      <c r="A130" s="80">
        <v>9400</v>
      </c>
      <c r="B130" s="391" t="s">
        <v>667</v>
      </c>
      <c r="C130" s="392"/>
      <c r="D130" s="60"/>
      <c r="E130" s="60"/>
      <c r="F130" s="60">
        <f t="shared" si="1"/>
        <v>0</v>
      </c>
    </row>
    <row r="131" spans="1:6">
      <c r="A131" s="80">
        <v>9500</v>
      </c>
      <c r="B131" s="391" t="s">
        <v>700</v>
      </c>
      <c r="C131" s="392"/>
      <c r="D131" s="60">
        <f>SUM(D132)</f>
        <v>0</v>
      </c>
      <c r="E131" s="60">
        <f>SUM(E132)</f>
        <v>0</v>
      </c>
      <c r="F131" s="60">
        <f t="shared" ref="F131:F140" si="2">D131+E131</f>
        <v>0</v>
      </c>
    </row>
    <row r="132" spans="1:6">
      <c r="A132" s="387">
        <v>9501</v>
      </c>
      <c r="B132" s="388"/>
      <c r="C132" s="85" t="s">
        <v>700</v>
      </c>
      <c r="D132" s="82">
        <f>'CRI-M'!P138</f>
        <v>0</v>
      </c>
      <c r="E132" s="83"/>
      <c r="F132" s="83">
        <f t="shared" si="2"/>
        <v>0</v>
      </c>
    </row>
    <row r="133" spans="1:6">
      <c r="A133" s="80">
        <v>9600</v>
      </c>
      <c r="B133" s="391" t="s">
        <v>669</v>
      </c>
      <c r="C133" s="392"/>
      <c r="D133" s="60"/>
      <c r="E133" s="60"/>
      <c r="F133" s="60">
        <f t="shared" si="2"/>
        <v>0</v>
      </c>
    </row>
    <row r="134" spans="1:6" ht="30" customHeight="1">
      <c r="A134" s="80">
        <v>9700</v>
      </c>
      <c r="B134" s="391" t="s">
        <v>670</v>
      </c>
      <c r="C134" s="392"/>
      <c r="D134" s="60">
        <f>SUM(D135)</f>
        <v>0</v>
      </c>
      <c r="E134" s="60">
        <f>SUM(E135)</f>
        <v>0</v>
      </c>
      <c r="F134" s="60">
        <f t="shared" si="2"/>
        <v>0</v>
      </c>
    </row>
    <row r="135" spans="1:6" ht="30">
      <c r="A135" s="387" t="s">
        <v>701</v>
      </c>
      <c r="B135" s="388"/>
      <c r="C135" s="85" t="s">
        <v>670</v>
      </c>
      <c r="D135" s="82">
        <f>'CRI-M'!P141</f>
        <v>0</v>
      </c>
      <c r="E135" s="83"/>
      <c r="F135" s="83">
        <f t="shared" si="2"/>
        <v>0</v>
      </c>
    </row>
    <row r="136" spans="1:6">
      <c r="A136" s="78">
        <v>0</v>
      </c>
      <c r="B136" s="393" t="s">
        <v>470</v>
      </c>
      <c r="C136" s="394"/>
      <c r="D136" s="79">
        <f>D137+D138+D139</f>
        <v>0</v>
      </c>
      <c r="E136" s="79">
        <f>E137+E138+E139</f>
        <v>0</v>
      </c>
      <c r="F136" s="79">
        <f t="shared" si="2"/>
        <v>0</v>
      </c>
    </row>
    <row r="137" spans="1:6">
      <c r="A137" s="80">
        <v>100</v>
      </c>
      <c r="B137" s="391" t="s">
        <v>671</v>
      </c>
      <c r="C137" s="392"/>
      <c r="D137" s="60"/>
      <c r="E137" s="60"/>
      <c r="F137" s="60">
        <f t="shared" si="2"/>
        <v>0</v>
      </c>
    </row>
    <row r="138" spans="1:6">
      <c r="A138" s="80">
        <v>200</v>
      </c>
      <c r="B138" s="391" t="s">
        <v>672</v>
      </c>
      <c r="C138" s="392"/>
      <c r="D138" s="60"/>
      <c r="E138" s="60"/>
      <c r="F138" s="60">
        <f t="shared" si="2"/>
        <v>0</v>
      </c>
    </row>
    <row r="139" spans="1:6">
      <c r="A139" s="80">
        <v>300</v>
      </c>
      <c r="B139" s="391" t="s">
        <v>673</v>
      </c>
      <c r="C139" s="392"/>
      <c r="D139" s="60">
        <f>SUM(D140)</f>
        <v>0</v>
      </c>
      <c r="E139" s="60">
        <f>SUM(E140)</f>
        <v>0</v>
      </c>
      <c r="F139" s="60">
        <f t="shared" si="2"/>
        <v>0</v>
      </c>
    </row>
    <row r="140" spans="1:6">
      <c r="A140" s="399">
        <v>301</v>
      </c>
      <c r="B140" s="400"/>
      <c r="C140" s="81" t="s">
        <v>673</v>
      </c>
      <c r="D140" s="83"/>
      <c r="E140" s="82">
        <f>'CRI-M'!P146</f>
        <v>0</v>
      </c>
      <c r="F140" s="83">
        <f t="shared" si="2"/>
        <v>0</v>
      </c>
    </row>
    <row r="141" spans="1:6" ht="15.75">
      <c r="A141" s="401" t="s">
        <v>547</v>
      </c>
      <c r="B141" s="402"/>
      <c r="C141" s="403"/>
      <c r="D141" s="89">
        <f>D2+D21+D27+D30+D60+D65+D79+D93+D124+D136</f>
        <v>106405864</v>
      </c>
      <c r="E141" s="89">
        <f>E2+E21+E27+E30+E60+E65+E79+E93+E124+E136</f>
        <v>59118184</v>
      </c>
      <c r="F141" s="89">
        <f>F2+F21+F27+F30+F60+F65+F79+F93+F124+F136</f>
        <v>165524048</v>
      </c>
    </row>
    <row r="142" spans="1:6" ht="6.75" customHeight="1"/>
    <row r="143" spans="1:6" ht="9.75" hidden="1" customHeight="1"/>
    <row r="144" spans="1:6" ht="12" hidden="1" customHeight="1"/>
  </sheetData>
  <sheetProtection sheet="1" objects="1" scenarios="1" selectLockedCells="1"/>
  <mergeCells count="141">
    <mergeCell ref="B139:C139"/>
    <mergeCell ref="A140:B140"/>
    <mergeCell ref="A141:C141"/>
    <mergeCell ref="B133:C133"/>
    <mergeCell ref="B134:C134"/>
    <mergeCell ref="A135:B135"/>
    <mergeCell ref="B136:C136"/>
    <mergeCell ref="B137:C137"/>
    <mergeCell ref="B138:C138"/>
    <mergeCell ref="B127:C127"/>
    <mergeCell ref="B128:C128"/>
    <mergeCell ref="A129:B129"/>
    <mergeCell ref="B130:C130"/>
    <mergeCell ref="B131:C131"/>
    <mergeCell ref="A132:B132"/>
    <mergeCell ref="B121:C121"/>
    <mergeCell ref="A122:B122"/>
    <mergeCell ref="A123:B123"/>
    <mergeCell ref="B124:C124"/>
    <mergeCell ref="B125:C125"/>
    <mergeCell ref="A126:B126"/>
    <mergeCell ref="B115:C115"/>
    <mergeCell ref="A116:B116"/>
    <mergeCell ref="A117:B117"/>
    <mergeCell ref="A118:B118"/>
    <mergeCell ref="A119:B119"/>
    <mergeCell ref="A120:B120"/>
    <mergeCell ref="A109:B109"/>
    <mergeCell ref="B110:C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B107:C107"/>
    <mergeCell ref="A108:B108"/>
    <mergeCell ref="A97:B97"/>
    <mergeCell ref="A98:B98"/>
    <mergeCell ref="A99:B99"/>
    <mergeCell ref="A100:B100"/>
    <mergeCell ref="A101:B101"/>
    <mergeCell ref="A102:B102"/>
    <mergeCell ref="B91:C91"/>
    <mergeCell ref="A92:B92"/>
    <mergeCell ref="B93:C93"/>
    <mergeCell ref="B94:C94"/>
    <mergeCell ref="A95:B95"/>
    <mergeCell ref="A96:B96"/>
    <mergeCell ref="B85:C85"/>
    <mergeCell ref="B86:C86"/>
    <mergeCell ref="B87:C87"/>
    <mergeCell ref="B88:C88"/>
    <mergeCell ref="A89:B89"/>
    <mergeCell ref="B90:C90"/>
    <mergeCell ref="B79:C79"/>
    <mergeCell ref="B80:C80"/>
    <mergeCell ref="A81:B81"/>
    <mergeCell ref="B82:C82"/>
    <mergeCell ref="B83:C83"/>
    <mergeCell ref="A84:B84"/>
    <mergeCell ref="B73:C73"/>
    <mergeCell ref="A74:B74"/>
    <mergeCell ref="A75:B75"/>
    <mergeCell ref="A76:B76"/>
    <mergeCell ref="A77:B77"/>
    <mergeCell ref="A78:B78"/>
    <mergeCell ref="A67:B67"/>
    <mergeCell ref="A68:B68"/>
    <mergeCell ref="A69:B69"/>
    <mergeCell ref="B70:C70"/>
    <mergeCell ref="A71:B71"/>
    <mergeCell ref="A72:B72"/>
    <mergeCell ref="B61:C61"/>
    <mergeCell ref="A62:B62"/>
    <mergeCell ref="A63:B63"/>
    <mergeCell ref="B64:C64"/>
    <mergeCell ref="B65:C65"/>
    <mergeCell ref="B66:C66"/>
    <mergeCell ref="A55:B55"/>
    <mergeCell ref="A56:B56"/>
    <mergeCell ref="A57:B57"/>
    <mergeCell ref="A58:B58"/>
    <mergeCell ref="A59:B59"/>
    <mergeCell ref="B60:C60"/>
    <mergeCell ref="A49:B49"/>
    <mergeCell ref="A50:B50"/>
    <mergeCell ref="A51:B51"/>
    <mergeCell ref="B52:C52"/>
    <mergeCell ref="A53:B53"/>
    <mergeCell ref="B54:C54"/>
    <mergeCell ref="A43:B43"/>
    <mergeCell ref="A44:B44"/>
    <mergeCell ref="A45:B45"/>
    <mergeCell ref="A46:B46"/>
    <mergeCell ref="A47:B47"/>
    <mergeCell ref="A48:B48"/>
    <mergeCell ref="B37:C37"/>
    <mergeCell ref="A38:B38"/>
    <mergeCell ref="A39:B39"/>
    <mergeCell ref="A40:B40"/>
    <mergeCell ref="A41:B41"/>
    <mergeCell ref="A42:B42"/>
    <mergeCell ref="B31:C31"/>
    <mergeCell ref="A32:B32"/>
    <mergeCell ref="A33:B33"/>
    <mergeCell ref="A34:B34"/>
    <mergeCell ref="A35:B35"/>
    <mergeCell ref="B36:C36"/>
    <mergeCell ref="B25:C25"/>
    <mergeCell ref="B26:C26"/>
    <mergeCell ref="B27:C27"/>
    <mergeCell ref="B28:C28"/>
    <mergeCell ref="A29:B29"/>
    <mergeCell ref="B30:C30"/>
    <mergeCell ref="B19:C19"/>
    <mergeCell ref="A20:B20"/>
    <mergeCell ref="B21:C21"/>
    <mergeCell ref="B22:C22"/>
    <mergeCell ref="B23:C23"/>
    <mergeCell ref="B24:C24"/>
    <mergeCell ref="B13:C13"/>
    <mergeCell ref="A14:B14"/>
    <mergeCell ref="A15:B15"/>
    <mergeCell ref="A16:B16"/>
    <mergeCell ref="A17:B17"/>
    <mergeCell ref="A18:B18"/>
    <mergeCell ref="A7:B7"/>
    <mergeCell ref="A8:B8"/>
    <mergeCell ref="B9:C9"/>
    <mergeCell ref="B10:C10"/>
    <mergeCell ref="B11:C11"/>
    <mergeCell ref="B12:C12"/>
    <mergeCell ref="B1:C1"/>
    <mergeCell ref="B2:C2"/>
    <mergeCell ref="B3:C3"/>
    <mergeCell ref="A4:B4"/>
    <mergeCell ref="B5:C5"/>
    <mergeCell ref="A6:B6"/>
  </mergeCells>
  <conditionalFormatting sqref="D129:E129">
    <cfRule type="containsBlanks" dxfId="42" priority="27">
      <formula>LEN(TRIM(D129))=0</formula>
    </cfRule>
  </conditionalFormatting>
  <conditionalFormatting sqref="D116:D120">
    <cfRule type="containsBlanks" dxfId="41" priority="29">
      <formula>LEN(TRIM(D116))=0</formula>
    </cfRule>
  </conditionalFormatting>
  <conditionalFormatting sqref="D126:E126">
    <cfRule type="containsBlanks" dxfId="40" priority="28">
      <formula>LEN(TRIM(D126))=0</formula>
    </cfRule>
  </conditionalFormatting>
  <conditionalFormatting sqref="D135">
    <cfRule type="containsBlanks" dxfId="39" priority="25">
      <formula>LEN(TRIM(D135))=0</formula>
    </cfRule>
  </conditionalFormatting>
  <conditionalFormatting sqref="D4">
    <cfRule type="containsBlanks" dxfId="38" priority="30">
      <formula>LEN(TRIM(D4))=0</formula>
    </cfRule>
  </conditionalFormatting>
  <conditionalFormatting sqref="D132">
    <cfRule type="containsBlanks" dxfId="37" priority="26">
      <formula>LEN(TRIM(D132))=0</formula>
    </cfRule>
  </conditionalFormatting>
  <conditionalFormatting sqref="E140">
    <cfRule type="containsBlanks" dxfId="36" priority="24">
      <formula>LEN(TRIM(E140))=0</formula>
    </cfRule>
  </conditionalFormatting>
  <conditionalFormatting sqref="D6:D8">
    <cfRule type="containsBlanks" dxfId="35" priority="23">
      <formula>LEN(TRIM(D6))=0</formula>
    </cfRule>
  </conditionalFormatting>
  <conditionalFormatting sqref="D14:D18">
    <cfRule type="containsBlanks" dxfId="34" priority="22">
      <formula>LEN(TRIM(D14))=0</formula>
    </cfRule>
  </conditionalFormatting>
  <conditionalFormatting sqref="D20">
    <cfRule type="containsBlanks" dxfId="33" priority="21">
      <formula>LEN(TRIM(D20))=0</formula>
    </cfRule>
  </conditionalFormatting>
  <conditionalFormatting sqref="D29">
    <cfRule type="containsBlanks" dxfId="32" priority="20">
      <formula>LEN(TRIM(D29))=0</formula>
    </cfRule>
  </conditionalFormatting>
  <conditionalFormatting sqref="D32:D35">
    <cfRule type="containsBlanks" dxfId="31" priority="19">
      <formula>LEN(TRIM(D32))=0</formula>
    </cfRule>
  </conditionalFormatting>
  <conditionalFormatting sqref="D38:D51">
    <cfRule type="containsBlanks" dxfId="30" priority="18">
      <formula>LEN(TRIM(D38))=0</formula>
    </cfRule>
  </conditionalFormatting>
  <conditionalFormatting sqref="D53">
    <cfRule type="containsBlanks" dxfId="29" priority="17">
      <formula>LEN(TRIM(D53))=0</formula>
    </cfRule>
  </conditionalFormatting>
  <conditionalFormatting sqref="D55:D59">
    <cfRule type="containsBlanks" dxfId="28" priority="16">
      <formula>LEN(TRIM(D55))=0</formula>
    </cfRule>
  </conditionalFormatting>
  <conditionalFormatting sqref="D62:D63">
    <cfRule type="containsBlanks" dxfId="27" priority="15">
      <formula>LEN(TRIM(D62))=0</formula>
    </cfRule>
  </conditionalFormatting>
  <conditionalFormatting sqref="D67:D69">
    <cfRule type="containsBlanks" dxfId="26" priority="14">
      <formula>LEN(TRIM(D67))=0</formula>
    </cfRule>
  </conditionalFormatting>
  <conditionalFormatting sqref="D71:D72">
    <cfRule type="containsBlanks" dxfId="25" priority="13">
      <formula>LEN(TRIM(D71))=0</formula>
    </cfRule>
  </conditionalFormatting>
  <conditionalFormatting sqref="D74:D78">
    <cfRule type="containsBlanks" dxfId="24" priority="12">
      <formula>LEN(TRIM(D74))=0</formula>
    </cfRule>
  </conditionalFormatting>
  <conditionalFormatting sqref="D81">
    <cfRule type="containsBlanks" dxfId="23" priority="11">
      <formula>LEN(TRIM(D81))=0</formula>
    </cfRule>
  </conditionalFormatting>
  <conditionalFormatting sqref="D84">
    <cfRule type="containsBlanks" dxfId="22" priority="10">
      <formula>LEN(TRIM(D84))=0</formula>
    </cfRule>
  </conditionalFormatting>
  <conditionalFormatting sqref="D89">
    <cfRule type="containsBlanks" dxfId="21" priority="9">
      <formula>LEN(TRIM(D89))=0</formula>
    </cfRule>
  </conditionalFormatting>
  <conditionalFormatting sqref="D92">
    <cfRule type="containsBlanks" dxfId="20" priority="8">
      <formula>LEN(TRIM(D92))=0</formula>
    </cfRule>
  </conditionalFormatting>
  <conditionalFormatting sqref="D95:D106">
    <cfRule type="containsBlanks" dxfId="19" priority="7">
      <formula>LEN(TRIM(D95))=0</formula>
    </cfRule>
  </conditionalFormatting>
  <conditionalFormatting sqref="E108">
    <cfRule type="containsBlanks" dxfId="18" priority="6">
      <formula>LEN(TRIM(E108))=0</formula>
    </cfRule>
  </conditionalFormatting>
  <conditionalFormatting sqref="E109">
    <cfRule type="containsBlanks" dxfId="17" priority="5">
      <formula>LEN(TRIM(E109))=0</formula>
    </cfRule>
  </conditionalFormatting>
  <conditionalFormatting sqref="E111:E113">
    <cfRule type="containsBlanks" dxfId="16" priority="4">
      <formula>LEN(TRIM(E111))=0</formula>
    </cfRule>
  </conditionalFormatting>
  <conditionalFormatting sqref="D114">
    <cfRule type="containsBlanks" dxfId="15" priority="3">
      <formula>LEN(TRIM(D114))=0</formula>
    </cfRule>
  </conditionalFormatting>
  <conditionalFormatting sqref="E114">
    <cfRule type="containsBlanks" dxfId="14" priority="2">
      <formula>LEN(TRIM(E114))=0</formula>
    </cfRule>
  </conditionalFormatting>
  <conditionalFormatting sqref="E122:E123">
    <cfRule type="containsBlanks" dxfId="13" priority="1">
      <formula>LEN(TRIM(E122))=0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 D6:D8 D14:D18 D20 D29 D32:D35 D38:D51 D53 D55:D59 D62:D63 D67:D69 D71:D72 D74:D78 D81 D84 D89 D92 D95:D106 E108:E109 E111:E114 D114 D116:D120 E122:E123 D126:E126 D129:E129 D132:E132 D135 E140">
      <formula1>0</formula1>
    </dataValidation>
  </dataValidations>
  <printOptions horizontalCentered="1"/>
  <pageMargins left="0.70866141732283472" right="0.70866141732283472" top="1.2598425196850394" bottom="0.74803149606299213" header="0.51181102362204722" footer="0.31496062992125984"/>
  <pageSetup scale="70" orientation="portrait" horizontalDpi="4294967295" verticalDpi="4294967295" r:id="rId1"/>
  <headerFooter>
    <oddHeader>&amp;C&amp;"-,Negrita"&amp;14ESTIMACIÓN DE INGRESOSCLASIFICACIÓN POR RUBRO DE INGRESOS EN RECURSOS DE LIBRE DISPOSICIÓN Y ETIQUETADOSEnte público de &amp;FEjercicio fiscal 2021</oddHeader>
    <oddFooter>&amp;RPágina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theme="0" tint="-0.34998626667073579"/>
  </sheetPr>
  <dimension ref="A1:M429"/>
  <sheetViews>
    <sheetView showGridLines="0" tabSelected="1" zoomScaleNormal="100" workbookViewId="0">
      <pane xSplit="2" ySplit="2" topLeftCell="F3" activePane="bottomRight" state="frozen"/>
      <selection activeCell="H14" sqref="B14:AM16"/>
      <selection pane="topRight" activeCell="H14" sqref="B14:AM16"/>
      <selection pane="bottomLeft" activeCell="H14" sqref="B14:AM16"/>
      <selection pane="bottomRight" activeCell="C4" sqref="C4"/>
    </sheetView>
  </sheetViews>
  <sheetFormatPr baseColWidth="10" defaultRowHeight="15"/>
  <cols>
    <col min="1" max="1" width="6.7109375" style="132" customWidth="1"/>
    <col min="2" max="2" width="67.140625" style="132" customWidth="1"/>
    <col min="3" max="13" width="17.42578125" style="135" customWidth="1"/>
    <col min="14" max="16384" width="11.42578125" style="135"/>
  </cols>
  <sheetData>
    <row r="1" spans="1:13" ht="15.75" customHeight="1">
      <c r="A1" s="404" t="s">
        <v>722</v>
      </c>
      <c r="B1" s="406" t="s">
        <v>28</v>
      </c>
      <c r="C1" s="408" t="s">
        <v>29</v>
      </c>
      <c r="D1" s="408"/>
      <c r="E1" s="408"/>
      <c r="F1" s="408"/>
      <c r="G1" s="408"/>
      <c r="H1" s="408"/>
      <c r="I1" s="408"/>
      <c r="J1" s="409" t="s">
        <v>30</v>
      </c>
      <c r="K1" s="409"/>
      <c r="L1" s="409"/>
      <c r="M1" s="410" t="s">
        <v>31</v>
      </c>
    </row>
    <row r="2" spans="1:13" ht="63.75">
      <c r="A2" s="405"/>
      <c r="B2" s="407"/>
      <c r="C2" s="160" t="s">
        <v>887</v>
      </c>
      <c r="D2" s="128" t="s">
        <v>888</v>
      </c>
      <c r="E2" s="128" t="s">
        <v>889</v>
      </c>
      <c r="F2" s="128" t="s">
        <v>890</v>
      </c>
      <c r="G2" s="128" t="s">
        <v>891</v>
      </c>
      <c r="H2" s="128" t="s">
        <v>896</v>
      </c>
      <c r="I2" s="128" t="s">
        <v>892</v>
      </c>
      <c r="J2" s="129" t="s">
        <v>893</v>
      </c>
      <c r="K2" s="129" t="s">
        <v>895</v>
      </c>
      <c r="L2" s="129" t="s">
        <v>894</v>
      </c>
      <c r="M2" s="411"/>
    </row>
    <row r="3" spans="1:13" ht="15" customHeight="1">
      <c r="A3" s="161">
        <v>1000</v>
      </c>
      <c r="B3" s="162" t="s">
        <v>42</v>
      </c>
      <c r="C3" s="95">
        <f t="shared" ref="C3:L3" si="0">C4+C9+C14+C23+C28+C35+C37</f>
        <v>31619616</v>
      </c>
      <c r="D3" s="125">
        <f t="shared" si="0"/>
        <v>0</v>
      </c>
      <c r="E3" s="125">
        <f t="shared" si="0"/>
        <v>0</v>
      </c>
      <c r="F3" s="125">
        <f t="shared" si="0"/>
        <v>0</v>
      </c>
      <c r="G3" s="125">
        <f t="shared" si="0"/>
        <v>41688138</v>
      </c>
      <c r="H3" s="125">
        <f t="shared" si="0"/>
        <v>0</v>
      </c>
      <c r="I3" s="125">
        <f t="shared" si="0"/>
        <v>0</v>
      </c>
      <c r="J3" s="125">
        <f t="shared" si="0"/>
        <v>737007</v>
      </c>
      <c r="K3" s="125">
        <f t="shared" si="0"/>
        <v>0</v>
      </c>
      <c r="L3" s="125">
        <f t="shared" si="0"/>
        <v>0</v>
      </c>
      <c r="M3" s="79">
        <f>M4+M9+M14+M23+M28+M35+M37</f>
        <v>74044761</v>
      </c>
    </row>
    <row r="4" spans="1:13" ht="15" customHeight="1">
      <c r="A4" s="163">
        <v>1100</v>
      </c>
      <c r="B4" s="164" t="s">
        <v>43</v>
      </c>
      <c r="C4" s="98">
        <f t="shared" ref="C4:I4" si="1">SUM(C5:C8)</f>
        <v>31619616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20359824</v>
      </c>
      <c r="H4" s="60">
        <f t="shared" si="1"/>
        <v>0</v>
      </c>
      <c r="I4" s="60">
        <f t="shared" si="1"/>
        <v>0</v>
      </c>
      <c r="J4" s="60">
        <f>SUM(J5:J8)</f>
        <v>0</v>
      </c>
      <c r="K4" s="60">
        <f>SUM(K5:K8)</f>
        <v>0</v>
      </c>
      <c r="L4" s="60">
        <f>SUM(L5:L8)</f>
        <v>0</v>
      </c>
      <c r="M4" s="60">
        <f>SUM(M5:M8)</f>
        <v>51979440</v>
      </c>
    </row>
    <row r="5" spans="1:13" ht="15" customHeight="1">
      <c r="A5" s="165">
        <v>111</v>
      </c>
      <c r="B5" s="166" t="s">
        <v>44</v>
      </c>
      <c r="C5" s="167">
        <f>'COG-M'!P4</f>
        <v>3069648</v>
      </c>
      <c r="D5" s="167">
        <f>'COG-M'!P5</f>
        <v>0</v>
      </c>
      <c r="E5" s="167">
        <f>'COG-M'!P6</f>
        <v>0</v>
      </c>
      <c r="F5" s="167">
        <f>'COG-M'!P7</f>
        <v>0</v>
      </c>
      <c r="G5" s="167">
        <f>'COG-M'!P8</f>
        <v>0</v>
      </c>
      <c r="H5" s="167">
        <f>'COG-M'!P9</f>
        <v>0</v>
      </c>
      <c r="I5" s="167">
        <f>'COG-M'!P10</f>
        <v>0</v>
      </c>
      <c r="J5" s="167">
        <f>'COG-M'!P11</f>
        <v>0</v>
      </c>
      <c r="K5" s="167">
        <f>'COG-M'!P12</f>
        <v>0</v>
      </c>
      <c r="L5" s="167">
        <f>'COG-M'!P13</f>
        <v>0</v>
      </c>
      <c r="M5" s="82">
        <f>SUM(C5:L5)</f>
        <v>3069648</v>
      </c>
    </row>
    <row r="6" spans="1:13" ht="15" customHeight="1">
      <c r="A6" s="165">
        <v>112</v>
      </c>
      <c r="B6" s="166" t="s">
        <v>45</v>
      </c>
      <c r="C6" s="167"/>
      <c r="D6" s="82"/>
      <c r="E6" s="82"/>
      <c r="F6" s="82"/>
      <c r="G6" s="82"/>
      <c r="H6" s="82"/>
      <c r="I6" s="82"/>
      <c r="J6" s="82"/>
      <c r="K6" s="82"/>
      <c r="L6" s="82"/>
      <c r="M6" s="82">
        <f>SUM(C6:L6)</f>
        <v>0</v>
      </c>
    </row>
    <row r="7" spans="1:13" ht="15" customHeight="1">
      <c r="A7" s="165">
        <v>113</v>
      </c>
      <c r="B7" s="166" t="s">
        <v>46</v>
      </c>
      <c r="C7" s="167">
        <f>'COG-M'!P15</f>
        <v>28549968</v>
      </c>
      <c r="D7" s="167">
        <f>'COG-M'!P16</f>
        <v>0</v>
      </c>
      <c r="E7" s="167">
        <f>'COG-M'!P17</f>
        <v>0</v>
      </c>
      <c r="F7" s="167">
        <f>'COG-M'!P18</f>
        <v>0</v>
      </c>
      <c r="G7" s="167">
        <f>'COG-M'!P19</f>
        <v>20359824</v>
      </c>
      <c r="H7" s="167">
        <f>'COG-M'!P20</f>
        <v>0</v>
      </c>
      <c r="I7" s="167">
        <f>'COG-M'!P21</f>
        <v>0</v>
      </c>
      <c r="J7" s="167">
        <f>'COG-M'!P22</f>
        <v>0</v>
      </c>
      <c r="K7" s="167">
        <f>'COG-M'!P23</f>
        <v>0</v>
      </c>
      <c r="L7" s="167">
        <f>'COG-M'!P24</f>
        <v>0</v>
      </c>
      <c r="M7" s="82">
        <f>SUM(C7:L7)</f>
        <v>48909792</v>
      </c>
    </row>
    <row r="8" spans="1:13">
      <c r="A8" s="165">
        <v>114</v>
      </c>
      <c r="B8" s="166" t="s">
        <v>47</v>
      </c>
      <c r="C8" s="167">
        <f>'COG-M'!P25</f>
        <v>0</v>
      </c>
      <c r="D8" s="167">
        <f>'COG-M'!P26</f>
        <v>0</v>
      </c>
      <c r="E8" s="167">
        <f>'COG-M'!P27</f>
        <v>0</v>
      </c>
      <c r="F8" s="167">
        <f>'COG-M'!P28</f>
        <v>0</v>
      </c>
      <c r="G8" s="167">
        <f>'COG-M'!P29</f>
        <v>0</v>
      </c>
      <c r="H8" s="167">
        <f>'COG-M'!P30</f>
        <v>0</v>
      </c>
      <c r="I8" s="167">
        <f>'COG-M'!P31</f>
        <v>0</v>
      </c>
      <c r="J8" s="167">
        <f>'COG-M'!P32</f>
        <v>0</v>
      </c>
      <c r="K8" s="167">
        <f>'COG-M'!P33</f>
        <v>0</v>
      </c>
      <c r="L8" s="167">
        <f>'COG-M'!P34</f>
        <v>0</v>
      </c>
      <c r="M8" s="82">
        <f>SUM(C8:L8)</f>
        <v>0</v>
      </c>
    </row>
    <row r="9" spans="1:13">
      <c r="A9" s="163">
        <v>1200</v>
      </c>
      <c r="B9" s="164" t="s">
        <v>48</v>
      </c>
      <c r="C9" s="98">
        <f>SUM(C10:C13)</f>
        <v>0</v>
      </c>
      <c r="D9" s="60">
        <f t="shared" ref="D9:M9" si="2">SUM(D10:D13)</f>
        <v>0</v>
      </c>
      <c r="E9" s="60">
        <f t="shared" si="2"/>
        <v>0</v>
      </c>
      <c r="F9" s="60">
        <f t="shared" si="2"/>
        <v>0</v>
      </c>
      <c r="G9" s="60">
        <f t="shared" si="2"/>
        <v>8819964</v>
      </c>
      <c r="H9" s="60">
        <f t="shared" si="2"/>
        <v>0</v>
      </c>
      <c r="I9" s="60">
        <f t="shared" si="2"/>
        <v>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8819964</v>
      </c>
    </row>
    <row r="10" spans="1:13">
      <c r="A10" s="165">
        <v>121</v>
      </c>
      <c r="B10" s="166" t="s">
        <v>49</v>
      </c>
      <c r="C10" s="167">
        <f>'COG-M'!P36</f>
        <v>0</v>
      </c>
      <c r="D10" s="167">
        <f>'COG-M'!P37</f>
        <v>0</v>
      </c>
      <c r="E10" s="167">
        <f>'COG-M'!P38</f>
        <v>0</v>
      </c>
      <c r="F10" s="82">
        <f>'COG-M'!P39</f>
        <v>0</v>
      </c>
      <c r="G10" s="82">
        <f>'COG-M'!P40</f>
        <v>0</v>
      </c>
      <c r="H10" s="82">
        <f>'COG-M'!P41</f>
        <v>0</v>
      </c>
      <c r="I10" s="82">
        <f>'COG-M'!P42</f>
        <v>0</v>
      </c>
      <c r="J10" s="82">
        <f>'COG-M'!P43</f>
        <v>0</v>
      </c>
      <c r="K10" s="82">
        <f>'COG-M'!P44</f>
        <v>0</v>
      </c>
      <c r="L10" s="82">
        <f>'COG-M'!P45</f>
        <v>0</v>
      </c>
      <c r="M10" s="82">
        <f>SUM(C10:L10)</f>
        <v>0</v>
      </c>
    </row>
    <row r="11" spans="1:13">
      <c r="A11" s="165">
        <v>122</v>
      </c>
      <c r="B11" s="166" t="s">
        <v>50</v>
      </c>
      <c r="C11" s="167">
        <f>'COG-M'!P46</f>
        <v>0</v>
      </c>
      <c r="D11" s="167">
        <f>'COG-M'!P47</f>
        <v>0</v>
      </c>
      <c r="E11" s="167">
        <f>'COG-M'!P48</f>
        <v>0</v>
      </c>
      <c r="F11" s="82">
        <f>'COG-M'!P49</f>
        <v>0</v>
      </c>
      <c r="G11" s="82">
        <f>'COG-M'!P50</f>
        <v>8819964</v>
      </c>
      <c r="H11" s="82">
        <f>'COG-M'!P51</f>
        <v>0</v>
      </c>
      <c r="I11" s="82">
        <f>'COG-M'!P52</f>
        <v>0</v>
      </c>
      <c r="J11" s="82">
        <f>'COG-M'!P53</f>
        <v>0</v>
      </c>
      <c r="K11" s="82">
        <f>'COG-M'!P54</f>
        <v>0</v>
      </c>
      <c r="L11" s="82">
        <f>'COG-M'!P55</f>
        <v>0</v>
      </c>
      <c r="M11" s="82">
        <f>SUM(C11:L11)</f>
        <v>8819964</v>
      </c>
    </row>
    <row r="12" spans="1:13">
      <c r="A12" s="165">
        <v>123</v>
      </c>
      <c r="B12" s="166" t="s">
        <v>51</v>
      </c>
      <c r="C12" s="167">
        <f>'COG-M'!P56</f>
        <v>0</v>
      </c>
      <c r="D12" s="167">
        <f>'COG-M'!P57</f>
        <v>0</v>
      </c>
      <c r="E12" s="167">
        <f>'COG-M'!P58</f>
        <v>0</v>
      </c>
      <c r="F12" s="82">
        <f>'COG-M'!P59</f>
        <v>0</v>
      </c>
      <c r="G12" s="82">
        <f>'COG-M'!P60</f>
        <v>0</v>
      </c>
      <c r="H12" s="82">
        <f>'COG-M'!P61</f>
        <v>0</v>
      </c>
      <c r="I12" s="82">
        <f>'COG-M'!P62</f>
        <v>0</v>
      </c>
      <c r="J12" s="82">
        <f>'COG-M'!P63</f>
        <v>0</v>
      </c>
      <c r="K12" s="82">
        <f>'COG-M'!P64</f>
        <v>0</v>
      </c>
      <c r="L12" s="82">
        <f>'COG-M'!P65</f>
        <v>0</v>
      </c>
      <c r="M12" s="82">
        <f>SUM(C12:L12)</f>
        <v>0</v>
      </c>
    </row>
    <row r="13" spans="1:13" ht="30">
      <c r="A13" s="165">
        <v>124</v>
      </c>
      <c r="B13" s="166" t="s">
        <v>52</v>
      </c>
      <c r="C13" s="167"/>
      <c r="D13" s="82"/>
      <c r="E13" s="82"/>
      <c r="F13" s="82"/>
      <c r="G13" s="82"/>
      <c r="H13" s="82"/>
      <c r="I13" s="82"/>
      <c r="J13" s="82"/>
      <c r="K13" s="82"/>
      <c r="L13" s="82"/>
      <c r="M13" s="82">
        <f>SUM(C13:L13)</f>
        <v>0</v>
      </c>
    </row>
    <row r="14" spans="1:13">
      <c r="A14" s="163">
        <v>1300</v>
      </c>
      <c r="B14" s="164" t="s">
        <v>53</v>
      </c>
      <c r="C14" s="98">
        <f t="shared" ref="C14:M14" si="3">SUM(C15:C22)</f>
        <v>0</v>
      </c>
      <c r="D14" s="60">
        <f t="shared" si="3"/>
        <v>0</v>
      </c>
      <c r="E14" s="60">
        <f t="shared" si="3"/>
        <v>0</v>
      </c>
      <c r="F14" s="60">
        <f t="shared" si="3"/>
        <v>0</v>
      </c>
      <c r="G14" s="60">
        <f t="shared" si="3"/>
        <v>10583357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10583357</v>
      </c>
    </row>
    <row r="15" spans="1:13">
      <c r="A15" s="165">
        <v>131</v>
      </c>
      <c r="B15" s="166" t="s">
        <v>54</v>
      </c>
      <c r="C15" s="167">
        <f>'COG-M'!P68</f>
        <v>0</v>
      </c>
      <c r="D15" s="82">
        <f>'COG-M'!P69</f>
        <v>0</v>
      </c>
      <c r="E15" s="82">
        <f>'COG-M'!P70</f>
        <v>0</v>
      </c>
      <c r="F15" s="82">
        <f>'COG-M'!P71</f>
        <v>0</v>
      </c>
      <c r="G15" s="82">
        <f>'COG-M'!P72</f>
        <v>0</v>
      </c>
      <c r="H15" s="82">
        <f>'COG-M'!P73</f>
        <v>0</v>
      </c>
      <c r="I15" s="82">
        <f>'COG-M'!P74</f>
        <v>0</v>
      </c>
      <c r="J15" s="82">
        <f>'COG-M'!P75</f>
        <v>0</v>
      </c>
      <c r="K15" s="82">
        <f>'COG-M'!P76</f>
        <v>0</v>
      </c>
      <c r="L15" s="82">
        <f>'COG-M'!P77</f>
        <v>0</v>
      </c>
      <c r="M15" s="82">
        <f t="shared" ref="M15:M22" si="4">SUM(C15:L15)</f>
        <v>0</v>
      </c>
    </row>
    <row r="16" spans="1:13">
      <c r="A16" s="165">
        <v>132</v>
      </c>
      <c r="B16" s="166" t="s">
        <v>55</v>
      </c>
      <c r="C16" s="167">
        <f>'COG-M'!P78</f>
        <v>0</v>
      </c>
      <c r="D16" s="82">
        <f>'COG-M'!P79</f>
        <v>0</v>
      </c>
      <c r="E16" s="82">
        <f>'COG-M'!P80</f>
        <v>0</v>
      </c>
      <c r="F16" s="82">
        <f>'COG-M'!P81</f>
        <v>0</v>
      </c>
      <c r="G16" s="82">
        <f>'COG-M'!P82</f>
        <v>9169386</v>
      </c>
      <c r="H16" s="82">
        <f>'COG-M'!P83</f>
        <v>0</v>
      </c>
      <c r="I16" s="82">
        <f>'COG-M'!P84</f>
        <v>0</v>
      </c>
      <c r="J16" s="82">
        <f>'COG-M'!P85</f>
        <v>0</v>
      </c>
      <c r="K16" s="82">
        <f>'COG-M'!P86</f>
        <v>0</v>
      </c>
      <c r="L16" s="82">
        <f>'COG-M'!P87</f>
        <v>0</v>
      </c>
      <c r="M16" s="82">
        <f t="shared" si="4"/>
        <v>9169386</v>
      </c>
    </row>
    <row r="17" spans="1:13">
      <c r="A17" s="165">
        <v>133</v>
      </c>
      <c r="B17" s="166" t="s">
        <v>56</v>
      </c>
      <c r="C17" s="167">
        <f>'COG-M'!P88</f>
        <v>0</v>
      </c>
      <c r="D17" s="82">
        <f>'COG-M'!P89</f>
        <v>0</v>
      </c>
      <c r="E17" s="82">
        <f>'COG-M'!P90</f>
        <v>0</v>
      </c>
      <c r="F17" s="82">
        <f>'COG-M'!P91</f>
        <v>0</v>
      </c>
      <c r="G17" s="82">
        <f>'COG-M'!P92</f>
        <v>1413971</v>
      </c>
      <c r="H17" s="82">
        <f>'COG-M'!P93</f>
        <v>0</v>
      </c>
      <c r="I17" s="82">
        <f>'COG-M'!P94</f>
        <v>0</v>
      </c>
      <c r="J17" s="82">
        <f>'COG-M'!P95</f>
        <v>0</v>
      </c>
      <c r="K17" s="82">
        <f>'COG-M'!P96</f>
        <v>0</v>
      </c>
      <c r="L17" s="82">
        <f>'COG-M'!P97</f>
        <v>0</v>
      </c>
      <c r="M17" s="82">
        <f t="shared" si="4"/>
        <v>1413971</v>
      </c>
    </row>
    <row r="18" spans="1:13">
      <c r="A18" s="165">
        <v>134</v>
      </c>
      <c r="B18" s="166" t="s">
        <v>57</v>
      </c>
      <c r="C18" s="167">
        <f>'COG-M'!P98</f>
        <v>0</v>
      </c>
      <c r="D18" s="82">
        <f>'COG-M'!P99</f>
        <v>0</v>
      </c>
      <c r="E18" s="82">
        <f>'COG-M'!P100</f>
        <v>0</v>
      </c>
      <c r="F18" s="82">
        <f>'COG-M'!P101</f>
        <v>0</v>
      </c>
      <c r="G18" s="82">
        <f>'COG-M'!P102</f>
        <v>0</v>
      </c>
      <c r="H18" s="82">
        <f>'COG-M'!P103</f>
        <v>0</v>
      </c>
      <c r="I18" s="82">
        <f>'COG-M'!P104</f>
        <v>0</v>
      </c>
      <c r="J18" s="82">
        <f>'COG-M'!P105</f>
        <v>0</v>
      </c>
      <c r="K18" s="82">
        <f>'COG-M'!P106</f>
        <v>0</v>
      </c>
      <c r="L18" s="82">
        <f>'COG-M'!P107</f>
        <v>0</v>
      </c>
      <c r="M18" s="82">
        <f t="shared" si="4"/>
        <v>0</v>
      </c>
    </row>
    <row r="19" spans="1:13">
      <c r="A19" s="165">
        <v>135</v>
      </c>
      <c r="B19" s="166" t="s">
        <v>58</v>
      </c>
      <c r="C19" s="167"/>
      <c r="D19" s="82"/>
      <c r="E19" s="82"/>
      <c r="F19" s="82"/>
      <c r="G19" s="82"/>
      <c r="H19" s="82"/>
      <c r="I19" s="82"/>
      <c r="J19" s="82"/>
      <c r="K19" s="82"/>
      <c r="L19" s="82"/>
      <c r="M19" s="82">
        <f t="shared" si="4"/>
        <v>0</v>
      </c>
    </row>
    <row r="20" spans="1:13" ht="30">
      <c r="A20" s="165">
        <v>136</v>
      </c>
      <c r="B20" s="166" t="s">
        <v>59</v>
      </c>
      <c r="C20" s="167"/>
      <c r="D20" s="82"/>
      <c r="E20" s="82"/>
      <c r="F20" s="82"/>
      <c r="G20" s="82"/>
      <c r="H20" s="82"/>
      <c r="I20" s="82"/>
      <c r="J20" s="82"/>
      <c r="K20" s="82"/>
      <c r="L20" s="82"/>
      <c r="M20" s="82">
        <f t="shared" si="4"/>
        <v>0</v>
      </c>
    </row>
    <row r="21" spans="1:13">
      <c r="A21" s="165">
        <v>137</v>
      </c>
      <c r="B21" s="166" t="s">
        <v>60</v>
      </c>
      <c r="C21" s="167">
        <f>'COG-M'!P110</f>
        <v>0</v>
      </c>
      <c r="D21" s="82">
        <f>'COG-M'!P111</f>
        <v>0</v>
      </c>
      <c r="E21" s="82">
        <f>'COG-M'!P112</f>
        <v>0</v>
      </c>
      <c r="F21" s="82">
        <f>'COG-M'!P113</f>
        <v>0</v>
      </c>
      <c r="G21" s="82">
        <f>'COG-M'!P114</f>
        <v>0</v>
      </c>
      <c r="H21" s="82">
        <f>'COG-M'!P115</f>
        <v>0</v>
      </c>
      <c r="I21" s="82">
        <f>'COG-M'!P116</f>
        <v>0</v>
      </c>
      <c r="J21" s="82">
        <f>'COG-M'!P117</f>
        <v>0</v>
      </c>
      <c r="K21" s="82">
        <f>'COG-M'!P118</f>
        <v>0</v>
      </c>
      <c r="L21" s="82">
        <f>'COG-M'!P119</f>
        <v>0</v>
      </c>
      <c r="M21" s="82">
        <f t="shared" si="4"/>
        <v>0</v>
      </c>
    </row>
    <row r="22" spans="1:13" ht="30">
      <c r="A22" s="165">
        <v>138</v>
      </c>
      <c r="B22" s="166" t="s">
        <v>61</v>
      </c>
      <c r="C22" s="167">
        <f>'COG-M'!P120</f>
        <v>0</v>
      </c>
      <c r="D22" s="82">
        <f>'COG-M'!P121</f>
        <v>0</v>
      </c>
      <c r="E22" s="82">
        <f>'COG-M'!P122</f>
        <v>0</v>
      </c>
      <c r="F22" s="82">
        <f>'COG-M'!P123</f>
        <v>0</v>
      </c>
      <c r="G22" s="82">
        <f>'COG-M'!P124</f>
        <v>0</v>
      </c>
      <c r="H22" s="82">
        <f>'COG-M'!P125</f>
        <v>0</v>
      </c>
      <c r="I22" s="82">
        <f>'COG-M'!P126</f>
        <v>0</v>
      </c>
      <c r="J22" s="82">
        <f>'COG-M'!P127</f>
        <v>0</v>
      </c>
      <c r="K22" s="82">
        <f>'COG-M'!P128</f>
        <v>0</v>
      </c>
      <c r="L22" s="82">
        <f>'COG-M'!P129</f>
        <v>0</v>
      </c>
      <c r="M22" s="82">
        <f t="shared" si="4"/>
        <v>0</v>
      </c>
    </row>
    <row r="23" spans="1:13">
      <c r="A23" s="163">
        <v>1400</v>
      </c>
      <c r="B23" s="164" t="s">
        <v>62</v>
      </c>
      <c r="C23" s="98">
        <f t="shared" ref="C23:M23" si="5">SUM(C24:C27)</f>
        <v>0</v>
      </c>
      <c r="D23" s="60">
        <f t="shared" si="5"/>
        <v>0</v>
      </c>
      <c r="E23" s="60">
        <f t="shared" si="5"/>
        <v>0</v>
      </c>
      <c r="F23" s="60">
        <f t="shared" si="5"/>
        <v>0</v>
      </c>
      <c r="G23" s="60">
        <f t="shared" si="5"/>
        <v>1894993</v>
      </c>
      <c r="H23" s="60">
        <f t="shared" si="5"/>
        <v>0</v>
      </c>
      <c r="I23" s="60">
        <f t="shared" si="5"/>
        <v>0</v>
      </c>
      <c r="J23" s="60">
        <f t="shared" si="5"/>
        <v>245007</v>
      </c>
      <c r="K23" s="60">
        <f t="shared" si="5"/>
        <v>0</v>
      </c>
      <c r="L23" s="60">
        <f t="shared" si="5"/>
        <v>0</v>
      </c>
      <c r="M23" s="60">
        <f t="shared" si="5"/>
        <v>2140000</v>
      </c>
    </row>
    <row r="24" spans="1:13">
      <c r="A24" s="165">
        <v>141</v>
      </c>
      <c r="B24" s="166" t="s">
        <v>63</v>
      </c>
      <c r="C24" s="167">
        <f>'COG-M'!P131</f>
        <v>0</v>
      </c>
      <c r="D24" s="82">
        <f>'COG-M'!P132</f>
        <v>0</v>
      </c>
      <c r="E24" s="82">
        <f>'COG-M'!P133</f>
        <v>0</v>
      </c>
      <c r="F24" s="82">
        <f>'COG-M'!P134</f>
        <v>0</v>
      </c>
      <c r="G24" s="82">
        <f>'COG-M'!P135</f>
        <v>1170000</v>
      </c>
      <c r="H24" s="82">
        <f>'COG-M'!P136</f>
        <v>0</v>
      </c>
      <c r="I24" s="82">
        <f>'COG-M'!P137</f>
        <v>0</v>
      </c>
      <c r="J24" s="82">
        <f>'COG-M'!P138</f>
        <v>0</v>
      </c>
      <c r="K24" s="82">
        <f>'COG-M'!P139</f>
        <v>0</v>
      </c>
      <c r="L24" s="82">
        <f>'COG-M'!P140</f>
        <v>0</v>
      </c>
      <c r="M24" s="82">
        <f>SUM(C24:L24)</f>
        <v>1170000</v>
      </c>
    </row>
    <row r="25" spans="1:13">
      <c r="A25" s="165">
        <v>142</v>
      </c>
      <c r="B25" s="166" t="s">
        <v>64</v>
      </c>
      <c r="C25" s="167">
        <f>'COG-M'!P141</f>
        <v>0</v>
      </c>
      <c r="D25" s="82">
        <f>'COG-M'!P142</f>
        <v>0</v>
      </c>
      <c r="E25" s="82">
        <f>'COG-M'!P143</f>
        <v>0</v>
      </c>
      <c r="F25" s="82">
        <f>'COG-M'!P144</f>
        <v>0</v>
      </c>
      <c r="G25" s="82">
        <f>'COG-M'!P145</f>
        <v>0</v>
      </c>
      <c r="H25" s="82">
        <f>'COG-M'!P146</f>
        <v>0</v>
      </c>
      <c r="I25" s="82">
        <f>'COG-M'!P147</f>
        <v>0</v>
      </c>
      <c r="J25" s="82">
        <f>'COG-M'!P148</f>
        <v>0</v>
      </c>
      <c r="K25" s="82">
        <f>'COG-M'!P149</f>
        <v>0</v>
      </c>
      <c r="L25" s="82">
        <f>'COG-M'!P150</f>
        <v>0</v>
      </c>
      <c r="M25" s="82">
        <f>SUM(C25:L25)</f>
        <v>0</v>
      </c>
    </row>
    <row r="26" spans="1:13">
      <c r="A26" s="165">
        <v>143</v>
      </c>
      <c r="B26" s="166" t="s">
        <v>65</v>
      </c>
      <c r="C26" s="167">
        <f>'COG-M'!P151</f>
        <v>0</v>
      </c>
      <c r="D26" s="82">
        <f>'COG-M'!P152</f>
        <v>0</v>
      </c>
      <c r="E26" s="82">
        <f>'COG-M'!P153</f>
        <v>0</v>
      </c>
      <c r="F26" s="82">
        <f>'COG-M'!P154</f>
        <v>0</v>
      </c>
      <c r="G26" s="82">
        <f>'COG-M'!P155</f>
        <v>600000</v>
      </c>
      <c r="H26" s="82">
        <f>'COG-M'!P156</f>
        <v>0</v>
      </c>
      <c r="I26" s="82">
        <f>'COG-M'!P157</f>
        <v>0</v>
      </c>
      <c r="J26" s="82">
        <f>'COG-M'!P158</f>
        <v>0</v>
      </c>
      <c r="K26" s="82">
        <f>'COG-M'!P159</f>
        <v>0</v>
      </c>
      <c r="L26" s="82">
        <f>'COG-M'!P160</f>
        <v>0</v>
      </c>
      <c r="M26" s="82">
        <f>SUM(C26:L26)</f>
        <v>600000</v>
      </c>
    </row>
    <row r="27" spans="1:13">
      <c r="A27" s="165">
        <v>144</v>
      </c>
      <c r="B27" s="166" t="s">
        <v>66</v>
      </c>
      <c r="C27" s="167">
        <f>'COG-M'!P161</f>
        <v>0</v>
      </c>
      <c r="D27" s="82">
        <f>'COG-M'!P162</f>
        <v>0</v>
      </c>
      <c r="E27" s="82">
        <f>'COG-M'!P163</f>
        <v>0</v>
      </c>
      <c r="F27" s="82">
        <f>'COG-M'!P164</f>
        <v>0</v>
      </c>
      <c r="G27" s="82">
        <f>'COG-M'!P165</f>
        <v>124993</v>
      </c>
      <c r="H27" s="82">
        <f>'COG-M'!P166</f>
        <v>0</v>
      </c>
      <c r="I27" s="82">
        <f>'COG-M'!P167</f>
        <v>0</v>
      </c>
      <c r="J27" s="82">
        <f>'COG-M'!P168</f>
        <v>245007</v>
      </c>
      <c r="K27" s="82">
        <f>'COG-M'!P169</f>
        <v>0</v>
      </c>
      <c r="L27" s="82">
        <f>'COG-M'!P170</f>
        <v>0</v>
      </c>
      <c r="M27" s="82">
        <f>SUM(C27:L27)</f>
        <v>370000</v>
      </c>
    </row>
    <row r="28" spans="1:13">
      <c r="A28" s="163">
        <v>1500</v>
      </c>
      <c r="B28" s="164" t="s">
        <v>67</v>
      </c>
      <c r="C28" s="98">
        <f t="shared" ref="C28:M28" si="6">SUM(C29:C34)</f>
        <v>0</v>
      </c>
      <c r="D28" s="60">
        <f t="shared" si="6"/>
        <v>0</v>
      </c>
      <c r="E28" s="60">
        <f t="shared" si="6"/>
        <v>0</v>
      </c>
      <c r="F28" s="60">
        <f t="shared" si="6"/>
        <v>0</v>
      </c>
      <c r="G28" s="60">
        <f t="shared" si="6"/>
        <v>30000</v>
      </c>
      <c r="H28" s="60">
        <f t="shared" si="6"/>
        <v>0</v>
      </c>
      <c r="I28" s="60">
        <f t="shared" si="6"/>
        <v>0</v>
      </c>
      <c r="J28" s="60">
        <f t="shared" si="6"/>
        <v>492000</v>
      </c>
      <c r="K28" s="60">
        <f t="shared" si="6"/>
        <v>0</v>
      </c>
      <c r="L28" s="60">
        <f t="shared" si="6"/>
        <v>0</v>
      </c>
      <c r="M28" s="60">
        <f t="shared" si="6"/>
        <v>522000</v>
      </c>
    </row>
    <row r="29" spans="1:13">
      <c r="A29" s="165">
        <v>151</v>
      </c>
      <c r="B29" s="166" t="s">
        <v>68</v>
      </c>
      <c r="C29" s="167">
        <f>'COG-M'!P172</f>
        <v>0</v>
      </c>
      <c r="D29" s="82">
        <f>'COG-M'!P173</f>
        <v>0</v>
      </c>
      <c r="E29" s="82">
        <f>'COG-M'!P174</f>
        <v>0</v>
      </c>
      <c r="F29" s="82">
        <f>'COG-M'!P175</f>
        <v>0</v>
      </c>
      <c r="G29" s="82">
        <f>'COG-M'!P176</f>
        <v>0</v>
      </c>
      <c r="H29" s="82">
        <f>'COG-M'!P177</f>
        <v>0</v>
      </c>
      <c r="I29" s="82">
        <f>'COG-M'!P178</f>
        <v>0</v>
      </c>
      <c r="J29" s="82">
        <f>'COG-M'!P179</f>
        <v>0</v>
      </c>
      <c r="K29" s="82">
        <f>'COG-M'!P180</f>
        <v>0</v>
      </c>
      <c r="L29" s="82">
        <f>'COG-M'!P181</f>
        <v>0</v>
      </c>
      <c r="M29" s="82">
        <f t="shared" ref="M29:M34" si="7">SUM(C29:L29)</f>
        <v>0</v>
      </c>
    </row>
    <row r="30" spans="1:13">
      <c r="A30" s="165">
        <v>152</v>
      </c>
      <c r="B30" s="166" t="s">
        <v>69</v>
      </c>
      <c r="C30" s="167">
        <f>'COG-M'!P182</f>
        <v>0</v>
      </c>
      <c r="D30" s="82">
        <f>'COG-M'!P183</f>
        <v>0</v>
      </c>
      <c r="E30" s="82">
        <f>'COG-M'!P184</f>
        <v>0</v>
      </c>
      <c r="F30" s="82">
        <f>'COG-M'!P185</f>
        <v>0</v>
      </c>
      <c r="G30" s="82">
        <f>'COG-M'!P186</f>
        <v>30000</v>
      </c>
      <c r="H30" s="82">
        <f>'COG-M'!P187</f>
        <v>0</v>
      </c>
      <c r="I30" s="82">
        <f>'COG-M'!P188</f>
        <v>0</v>
      </c>
      <c r="J30" s="82">
        <f>'COG-M'!P189</f>
        <v>60000</v>
      </c>
      <c r="K30" s="82">
        <f>'COG-M'!P190</f>
        <v>0</v>
      </c>
      <c r="L30" s="82">
        <f>'COG-M'!P191</f>
        <v>0</v>
      </c>
      <c r="M30" s="82">
        <f t="shared" si="7"/>
        <v>90000</v>
      </c>
    </row>
    <row r="31" spans="1:13">
      <c r="A31" s="165">
        <v>153</v>
      </c>
      <c r="B31" s="166" t="s">
        <v>70</v>
      </c>
      <c r="C31" s="167">
        <f>'COG-M'!P192</f>
        <v>0</v>
      </c>
      <c r="D31" s="82">
        <f>'COG-M'!P193</f>
        <v>0</v>
      </c>
      <c r="E31" s="82">
        <f>'COG-M'!P194</f>
        <v>0</v>
      </c>
      <c r="F31" s="82">
        <f>'COG-M'!P195</f>
        <v>0</v>
      </c>
      <c r="G31" s="82">
        <f>'COG-M'!P196</f>
        <v>0</v>
      </c>
      <c r="H31" s="82">
        <f>'COG-M'!P197</f>
        <v>0</v>
      </c>
      <c r="I31" s="82">
        <f>'COG-M'!P198</f>
        <v>0</v>
      </c>
      <c r="J31" s="82">
        <f>'COG-M'!P199</f>
        <v>0</v>
      </c>
      <c r="K31" s="82">
        <f>'COG-M'!P200</f>
        <v>0</v>
      </c>
      <c r="L31" s="82">
        <f>'COG-M'!P201</f>
        <v>0</v>
      </c>
      <c r="M31" s="82">
        <f t="shared" si="7"/>
        <v>0</v>
      </c>
    </row>
    <row r="32" spans="1:13">
      <c r="A32" s="165">
        <v>154</v>
      </c>
      <c r="B32" s="166" t="s">
        <v>71</v>
      </c>
      <c r="C32" s="167">
        <f>'COG-M'!P202</f>
        <v>0</v>
      </c>
      <c r="D32" s="82">
        <f>'COG-M'!P203</f>
        <v>0</v>
      </c>
      <c r="E32" s="82">
        <f>'COG-M'!P204</f>
        <v>0</v>
      </c>
      <c r="F32" s="82">
        <f>'COG-M'!P205</f>
        <v>0</v>
      </c>
      <c r="G32" s="82">
        <f>'COG-M'!P206</f>
        <v>0</v>
      </c>
      <c r="H32" s="82">
        <f>'COG-M'!P207</f>
        <v>0</v>
      </c>
      <c r="I32" s="82">
        <f>'COG-M'!P208</f>
        <v>0</v>
      </c>
      <c r="J32" s="82">
        <f>'COG-M'!P209</f>
        <v>0</v>
      </c>
      <c r="K32" s="82">
        <f>'COG-M'!P210</f>
        <v>0</v>
      </c>
      <c r="L32" s="82">
        <f>'COG-M'!P211</f>
        <v>0</v>
      </c>
      <c r="M32" s="82">
        <f t="shared" si="7"/>
        <v>0</v>
      </c>
    </row>
    <row r="33" spans="1:13">
      <c r="A33" s="165">
        <v>155</v>
      </c>
      <c r="B33" s="166" t="s">
        <v>72</v>
      </c>
      <c r="C33" s="167">
        <f>'COG-M'!P212</f>
        <v>0</v>
      </c>
      <c r="D33" s="82">
        <f>'COG-M'!P213</f>
        <v>0</v>
      </c>
      <c r="E33" s="82">
        <f>'COG-M'!P214</f>
        <v>0</v>
      </c>
      <c r="F33" s="82">
        <f>'COG-M'!P215</f>
        <v>0</v>
      </c>
      <c r="G33" s="82">
        <f>'COG-M'!P216</f>
        <v>0</v>
      </c>
      <c r="H33" s="82">
        <f>'COG-M'!P217</f>
        <v>0</v>
      </c>
      <c r="I33" s="82">
        <f>'COG-M'!P218</f>
        <v>0</v>
      </c>
      <c r="J33" s="82">
        <f>'COG-M'!P219</f>
        <v>0</v>
      </c>
      <c r="K33" s="82">
        <f>'COG-M'!P220</f>
        <v>0</v>
      </c>
      <c r="L33" s="82">
        <f>'COG-M'!P221</f>
        <v>0</v>
      </c>
      <c r="M33" s="82">
        <f t="shared" si="7"/>
        <v>0</v>
      </c>
    </row>
    <row r="34" spans="1:13">
      <c r="A34" s="165">
        <v>159</v>
      </c>
      <c r="B34" s="166" t="s">
        <v>73</v>
      </c>
      <c r="C34" s="167">
        <f>'COG-M'!P222</f>
        <v>0</v>
      </c>
      <c r="D34" s="82">
        <f>'COG-M'!P223</f>
        <v>0</v>
      </c>
      <c r="E34" s="82">
        <f>'COG-M'!P224</f>
        <v>0</v>
      </c>
      <c r="F34" s="82">
        <f>'COG-M'!P225</f>
        <v>0</v>
      </c>
      <c r="G34" s="82">
        <f>'COG-M'!P226</f>
        <v>0</v>
      </c>
      <c r="H34" s="82">
        <f>'COG-M'!P227</f>
        <v>0</v>
      </c>
      <c r="I34" s="82">
        <f>'COG-M'!P228</f>
        <v>0</v>
      </c>
      <c r="J34" s="82">
        <f>'COG-M'!P229</f>
        <v>432000</v>
      </c>
      <c r="K34" s="82">
        <f>'COG-M'!P230</f>
        <v>0</v>
      </c>
      <c r="L34" s="82">
        <f>'COG-M'!P231</f>
        <v>0</v>
      </c>
      <c r="M34" s="82">
        <f t="shared" si="7"/>
        <v>432000</v>
      </c>
    </row>
    <row r="35" spans="1:13">
      <c r="A35" s="163">
        <v>1600</v>
      </c>
      <c r="B35" s="164" t="s">
        <v>74</v>
      </c>
      <c r="C35" s="98">
        <f t="shared" ref="C35:M35" si="8">SUM(C36)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 t="shared" si="8"/>
        <v>0</v>
      </c>
      <c r="H35" s="60">
        <f t="shared" si="8"/>
        <v>0</v>
      </c>
      <c r="I35" s="60">
        <f t="shared" si="8"/>
        <v>0</v>
      </c>
      <c r="J35" s="60">
        <f t="shared" si="8"/>
        <v>0</v>
      </c>
      <c r="K35" s="60">
        <f t="shared" si="8"/>
        <v>0</v>
      </c>
      <c r="L35" s="60">
        <f t="shared" si="8"/>
        <v>0</v>
      </c>
      <c r="M35" s="60">
        <f t="shared" si="8"/>
        <v>0</v>
      </c>
    </row>
    <row r="36" spans="1:13">
      <c r="A36" s="165">
        <v>161</v>
      </c>
      <c r="B36" s="166" t="s">
        <v>75</v>
      </c>
      <c r="C36" s="167">
        <f>'COG-M'!P233</f>
        <v>0</v>
      </c>
      <c r="D36" s="82">
        <f>'COG-M'!P234</f>
        <v>0</v>
      </c>
      <c r="E36" s="82">
        <f>'COG-M'!P235</f>
        <v>0</v>
      </c>
      <c r="F36" s="82">
        <f>'COG-M'!P236</f>
        <v>0</v>
      </c>
      <c r="G36" s="82">
        <f>'COG-M'!P237</f>
        <v>0</v>
      </c>
      <c r="H36" s="82">
        <f>'COG-M'!P238</f>
        <v>0</v>
      </c>
      <c r="I36" s="82">
        <f>'COG-M'!P239</f>
        <v>0</v>
      </c>
      <c r="J36" s="82">
        <f>'COG-M'!P240</f>
        <v>0</v>
      </c>
      <c r="K36" s="82">
        <f>'COG-M'!P241</f>
        <v>0</v>
      </c>
      <c r="L36" s="82">
        <f>'COG-M'!P242</f>
        <v>0</v>
      </c>
      <c r="M36" s="82">
        <f>SUM(C36:L36)</f>
        <v>0</v>
      </c>
    </row>
    <row r="37" spans="1:13">
      <c r="A37" s="163">
        <v>1700</v>
      </c>
      <c r="B37" s="164" t="s">
        <v>76</v>
      </c>
      <c r="C37" s="98">
        <f t="shared" ref="C37:M37" si="9">SUM(C38:C39)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  <c r="H37" s="60">
        <f t="shared" si="9"/>
        <v>0</v>
      </c>
      <c r="I37" s="60">
        <f t="shared" si="9"/>
        <v>0</v>
      </c>
      <c r="J37" s="60">
        <f t="shared" si="9"/>
        <v>0</v>
      </c>
      <c r="K37" s="60">
        <f t="shared" si="9"/>
        <v>0</v>
      </c>
      <c r="L37" s="60">
        <f t="shared" si="9"/>
        <v>0</v>
      </c>
      <c r="M37" s="60">
        <f t="shared" si="9"/>
        <v>0</v>
      </c>
    </row>
    <row r="38" spans="1:13">
      <c r="A38" s="165">
        <v>171</v>
      </c>
      <c r="B38" s="166" t="s">
        <v>77</v>
      </c>
      <c r="C38" s="167">
        <f>'COG-M'!P244</f>
        <v>0</v>
      </c>
      <c r="D38" s="82">
        <f>'COG-M'!P245</f>
        <v>0</v>
      </c>
      <c r="E38" s="82">
        <f>'COG-M'!P246</f>
        <v>0</v>
      </c>
      <c r="F38" s="82">
        <f>'COG-M'!P247</f>
        <v>0</v>
      </c>
      <c r="G38" s="82">
        <f>'COG-M'!P248</f>
        <v>0</v>
      </c>
      <c r="H38" s="82">
        <f>'COG-M'!P249</f>
        <v>0</v>
      </c>
      <c r="I38" s="82">
        <f>'COG-M'!P250</f>
        <v>0</v>
      </c>
      <c r="J38" s="82">
        <f>'COG-M'!P251</f>
        <v>0</v>
      </c>
      <c r="K38" s="82">
        <f>'COG-M'!P252</f>
        <v>0</v>
      </c>
      <c r="L38" s="82">
        <f>'COG-M'!P253</f>
        <v>0</v>
      </c>
      <c r="M38" s="82">
        <f>SUM(C38:L38)</f>
        <v>0</v>
      </c>
    </row>
    <row r="39" spans="1:13">
      <c r="A39" s="165">
        <v>172</v>
      </c>
      <c r="B39" s="166" t="s">
        <v>78</v>
      </c>
      <c r="C39" s="167">
        <f>'COG-M'!P254</f>
        <v>0</v>
      </c>
      <c r="D39" s="82">
        <f>'COG-M'!P255</f>
        <v>0</v>
      </c>
      <c r="E39" s="82">
        <f>'COG-M'!P256</f>
        <v>0</v>
      </c>
      <c r="F39" s="82">
        <f>'COG-M'!P257</f>
        <v>0</v>
      </c>
      <c r="G39" s="82">
        <f>'COG-M'!P258</f>
        <v>0</v>
      </c>
      <c r="H39" s="82">
        <f>'COG-M'!P259</f>
        <v>0</v>
      </c>
      <c r="I39" s="82">
        <f>'COG-M'!P260</f>
        <v>0</v>
      </c>
      <c r="J39" s="82">
        <f>'COG-M'!P261</f>
        <v>0</v>
      </c>
      <c r="K39" s="82">
        <f>'COG-M'!P262</f>
        <v>0</v>
      </c>
      <c r="L39" s="82">
        <f>'COG-M'!P263</f>
        <v>0</v>
      </c>
      <c r="M39" s="82">
        <f>SUM(C39:L39)</f>
        <v>0</v>
      </c>
    </row>
    <row r="40" spans="1:13">
      <c r="A40" s="168">
        <v>2000</v>
      </c>
      <c r="B40" s="169" t="s">
        <v>79</v>
      </c>
      <c r="C40" s="105">
        <f t="shared" ref="C40:I40" si="10">C41+C50+C54+C64+C74+C82+C85+C91+C95</f>
        <v>0</v>
      </c>
      <c r="D40" s="106">
        <f t="shared" si="10"/>
        <v>0</v>
      </c>
      <c r="E40" s="106">
        <f t="shared" si="10"/>
        <v>0</v>
      </c>
      <c r="F40" s="106">
        <f t="shared" si="10"/>
        <v>0</v>
      </c>
      <c r="G40" s="106">
        <f t="shared" si="10"/>
        <v>9951000</v>
      </c>
      <c r="H40" s="106">
        <f t="shared" si="10"/>
        <v>0</v>
      </c>
      <c r="I40" s="106">
        <f t="shared" si="10"/>
        <v>0</v>
      </c>
      <c r="J40" s="106">
        <f>J41+J50+J54+J64+J74+J82+J85+J91+J95</f>
        <v>5948500</v>
      </c>
      <c r="K40" s="106">
        <f>K41+K50+K54+K64+K74+K82+K85+K91+K95</f>
        <v>0</v>
      </c>
      <c r="L40" s="106">
        <f>L41+L50+L54+L64+L74+L82+L85+L91+L95</f>
        <v>0</v>
      </c>
      <c r="M40" s="107">
        <f>M41+M50+M54+M64+M74+M82+M85+M91+M95</f>
        <v>15899500</v>
      </c>
    </row>
    <row r="41" spans="1:13" ht="30">
      <c r="A41" s="163">
        <v>2100</v>
      </c>
      <c r="B41" s="164" t="s">
        <v>80</v>
      </c>
      <c r="C41" s="108">
        <f t="shared" ref="C41:I41" si="11">SUM(C42:C49)</f>
        <v>0</v>
      </c>
      <c r="D41" s="109">
        <f t="shared" si="11"/>
        <v>0</v>
      </c>
      <c r="E41" s="109">
        <f t="shared" si="11"/>
        <v>0</v>
      </c>
      <c r="F41" s="109">
        <f t="shared" si="11"/>
        <v>0</v>
      </c>
      <c r="G41" s="109">
        <f t="shared" si="11"/>
        <v>500000</v>
      </c>
      <c r="H41" s="109">
        <f t="shared" si="11"/>
        <v>0</v>
      </c>
      <c r="I41" s="109">
        <f t="shared" si="11"/>
        <v>0</v>
      </c>
      <c r="J41" s="109">
        <f>SUM(J42:J49)</f>
        <v>60000</v>
      </c>
      <c r="K41" s="109">
        <f>SUM(K42:K49)</f>
        <v>0</v>
      </c>
      <c r="L41" s="109">
        <f>SUM(L42:L49)</f>
        <v>0</v>
      </c>
      <c r="M41" s="109">
        <f>SUM(M42:M49)</f>
        <v>560000</v>
      </c>
    </row>
    <row r="42" spans="1:13">
      <c r="A42" s="165">
        <v>211</v>
      </c>
      <c r="B42" s="166" t="s">
        <v>81</v>
      </c>
      <c r="C42" s="167">
        <f>'COG-M'!P266</f>
        <v>0</v>
      </c>
      <c r="D42" s="82">
        <f>'COG-M'!P267</f>
        <v>0</v>
      </c>
      <c r="E42" s="82">
        <f>'COG-M'!P268</f>
        <v>0</v>
      </c>
      <c r="F42" s="82">
        <f>'COG-M'!P269</f>
        <v>0</v>
      </c>
      <c r="G42" s="82">
        <f>'COG-M'!P270</f>
        <v>200000</v>
      </c>
      <c r="H42" s="82">
        <f>'COG-M'!P271</f>
        <v>0</v>
      </c>
      <c r="I42" s="82">
        <f>'COG-M'!P272</f>
        <v>0</v>
      </c>
      <c r="J42" s="82">
        <f>'COG-M'!P273</f>
        <v>5000</v>
      </c>
      <c r="K42" s="82">
        <f>'COG-M'!P274</f>
        <v>0</v>
      </c>
      <c r="L42" s="82">
        <f>'COG-M'!P275</f>
        <v>0</v>
      </c>
      <c r="M42" s="83">
        <f t="shared" ref="M42:M49" si="12">SUM(C42:L42)</f>
        <v>205000</v>
      </c>
    </row>
    <row r="43" spans="1:13">
      <c r="A43" s="165">
        <v>212</v>
      </c>
      <c r="B43" s="166" t="s">
        <v>82</v>
      </c>
      <c r="C43" s="167">
        <f>'COG-M'!P276</f>
        <v>0</v>
      </c>
      <c r="D43" s="82">
        <f>'COG-M'!P277</f>
        <v>0</v>
      </c>
      <c r="E43" s="82">
        <f>'COG-M'!P277</f>
        <v>0</v>
      </c>
      <c r="F43" s="82">
        <f>'COG-M'!P279</f>
        <v>0</v>
      </c>
      <c r="G43" s="82">
        <f>'COG-M'!P280</f>
        <v>0</v>
      </c>
      <c r="H43" s="82">
        <f>'COG-M'!P281</f>
        <v>0</v>
      </c>
      <c r="I43" s="82">
        <f>'COG-M'!P282</f>
        <v>0</v>
      </c>
      <c r="J43" s="82">
        <f>'COG-M'!P283</f>
        <v>0</v>
      </c>
      <c r="K43" s="82">
        <f>'COG-M'!P284</f>
        <v>0</v>
      </c>
      <c r="L43" s="82">
        <f>'COG-M'!P285</f>
        <v>0</v>
      </c>
      <c r="M43" s="83">
        <f t="shared" si="12"/>
        <v>0</v>
      </c>
    </row>
    <row r="44" spans="1:13">
      <c r="A44" s="165">
        <v>213</v>
      </c>
      <c r="B44" s="166" t="s">
        <v>83</v>
      </c>
      <c r="C44" s="167">
        <f>'COG-M'!P286</f>
        <v>0</v>
      </c>
      <c r="D44" s="82">
        <f>'COG-M'!P287</f>
        <v>0</v>
      </c>
      <c r="E44" s="82">
        <f>'COG-M'!P288</f>
        <v>0</v>
      </c>
      <c r="F44" s="82">
        <f>'COG-M'!P289</f>
        <v>0</v>
      </c>
      <c r="G44" s="82">
        <f>'COG-M'!P290</f>
        <v>0</v>
      </c>
      <c r="H44" s="82">
        <f>'COG-M'!P291</f>
        <v>0</v>
      </c>
      <c r="I44" s="82">
        <f>'COG-M'!P292</f>
        <v>0</v>
      </c>
      <c r="J44" s="82">
        <f>'COG-M'!P293</f>
        <v>0</v>
      </c>
      <c r="K44" s="82">
        <f>'COG-M'!P294</f>
        <v>0</v>
      </c>
      <c r="L44" s="82">
        <f>'COG-M'!P295</f>
        <v>0</v>
      </c>
      <c r="M44" s="83">
        <f t="shared" si="12"/>
        <v>0</v>
      </c>
    </row>
    <row r="45" spans="1:13" ht="30">
      <c r="A45" s="165">
        <v>214</v>
      </c>
      <c r="B45" s="166" t="s">
        <v>84</v>
      </c>
      <c r="C45" s="167">
        <f>'COG-M'!P296</f>
        <v>0</v>
      </c>
      <c r="D45" s="82">
        <f>'COG-M'!P297</f>
        <v>0</v>
      </c>
      <c r="E45" s="82">
        <f>'COG-M'!P298</f>
        <v>0</v>
      </c>
      <c r="F45" s="82">
        <f>'COG-M'!P299</f>
        <v>0</v>
      </c>
      <c r="G45" s="82">
        <f>'COG-M'!P300</f>
        <v>100000</v>
      </c>
      <c r="H45" s="82">
        <f>'COG-M'!P301</f>
        <v>0</v>
      </c>
      <c r="I45" s="82">
        <f>'COG-M'!P302</f>
        <v>0</v>
      </c>
      <c r="J45" s="82">
        <f>'COG-M'!P303</f>
        <v>5000</v>
      </c>
      <c r="K45" s="82">
        <f>'COG-M'!P304</f>
        <v>0</v>
      </c>
      <c r="L45" s="82">
        <f>'COG-M'!P305</f>
        <v>0</v>
      </c>
      <c r="M45" s="83">
        <f t="shared" si="12"/>
        <v>105000</v>
      </c>
    </row>
    <row r="46" spans="1:13">
      <c r="A46" s="165">
        <v>215</v>
      </c>
      <c r="B46" s="166" t="s">
        <v>85</v>
      </c>
      <c r="C46" s="167">
        <f>'COG-M'!P306</f>
        <v>0</v>
      </c>
      <c r="D46" s="82">
        <f>'COG-M'!P307</f>
        <v>0</v>
      </c>
      <c r="E46" s="82">
        <f>'COG-M'!P308</f>
        <v>0</v>
      </c>
      <c r="F46" s="82">
        <f>'COG-M'!P309</f>
        <v>0</v>
      </c>
      <c r="G46" s="82">
        <f>'COG-M'!P310</f>
        <v>0</v>
      </c>
      <c r="H46" s="82">
        <f>'COG-M'!P311</f>
        <v>0</v>
      </c>
      <c r="I46" s="82">
        <f>'COG-M'!P312</f>
        <v>0</v>
      </c>
      <c r="J46" s="82">
        <f>'COG-M'!P313</f>
        <v>0</v>
      </c>
      <c r="K46" s="82">
        <f>'COG-M'!P314</f>
        <v>0</v>
      </c>
      <c r="L46" s="82">
        <f>'COG-M'!P315</f>
        <v>0</v>
      </c>
      <c r="M46" s="83">
        <f t="shared" si="12"/>
        <v>0</v>
      </c>
    </row>
    <row r="47" spans="1:13">
      <c r="A47" s="165">
        <v>216</v>
      </c>
      <c r="B47" s="166" t="s">
        <v>86</v>
      </c>
      <c r="C47" s="167">
        <f>'COG-M'!P316</f>
        <v>0</v>
      </c>
      <c r="D47" s="82">
        <f>'COG-M'!P317</f>
        <v>0</v>
      </c>
      <c r="E47" s="82">
        <f>'COG-M'!P318</f>
        <v>0</v>
      </c>
      <c r="F47" s="82">
        <f>'COG-M'!P319</f>
        <v>0</v>
      </c>
      <c r="G47" s="82">
        <f>'COG-M'!P320</f>
        <v>100000</v>
      </c>
      <c r="H47" s="82">
        <f>'COG-M'!P321</f>
        <v>0</v>
      </c>
      <c r="I47" s="82">
        <f>'COG-M'!P322</f>
        <v>0</v>
      </c>
      <c r="J47" s="82">
        <f>'COG-M'!P323</f>
        <v>10000</v>
      </c>
      <c r="K47" s="82">
        <f>'COG-M'!P324</f>
        <v>0</v>
      </c>
      <c r="L47" s="82">
        <f>'COG-M'!P325</f>
        <v>0</v>
      </c>
      <c r="M47" s="83">
        <f t="shared" si="12"/>
        <v>110000</v>
      </c>
    </row>
    <row r="48" spans="1:13">
      <c r="A48" s="165">
        <v>217</v>
      </c>
      <c r="B48" s="166" t="s">
        <v>87</v>
      </c>
      <c r="C48" s="167">
        <f>'COG-M'!P326</f>
        <v>0</v>
      </c>
      <c r="D48" s="82">
        <f>'COG-M'!P327</f>
        <v>0</v>
      </c>
      <c r="E48" s="82">
        <f>'COG-M'!P328</f>
        <v>0</v>
      </c>
      <c r="F48" s="82">
        <f>'COG-M'!P329</f>
        <v>0</v>
      </c>
      <c r="G48" s="82">
        <f>'COG-M'!P330</f>
        <v>0</v>
      </c>
      <c r="H48" s="82">
        <f>'COG-M'!P331</f>
        <v>0</v>
      </c>
      <c r="I48" s="82">
        <f>'COG-M'!P332</f>
        <v>0</v>
      </c>
      <c r="J48" s="82">
        <f>'COG-M'!P333</f>
        <v>0</v>
      </c>
      <c r="K48" s="82">
        <f>'COG-M'!P334</f>
        <v>0</v>
      </c>
      <c r="L48" s="82">
        <f>'COG-M'!P335</f>
        <v>0</v>
      </c>
      <c r="M48" s="83">
        <f t="shared" si="12"/>
        <v>0</v>
      </c>
    </row>
    <row r="49" spans="1:13">
      <c r="A49" s="170">
        <v>218</v>
      </c>
      <c r="B49" s="171" t="s">
        <v>88</v>
      </c>
      <c r="C49" s="167">
        <f>'COG-M'!P336</f>
        <v>0</v>
      </c>
      <c r="D49" s="82">
        <f>'COG-M'!P337</f>
        <v>0</v>
      </c>
      <c r="E49" s="82">
        <f>'COG-M'!P338</f>
        <v>0</v>
      </c>
      <c r="F49" s="82">
        <f>'COG-M'!P339</f>
        <v>0</v>
      </c>
      <c r="G49" s="82">
        <f>'COG-M'!P340</f>
        <v>100000</v>
      </c>
      <c r="H49" s="82">
        <f>'COG-M'!P341</f>
        <v>0</v>
      </c>
      <c r="I49" s="82">
        <f>'COG-M'!P342</f>
        <v>0</v>
      </c>
      <c r="J49" s="82">
        <f>'COG-M'!P343</f>
        <v>40000</v>
      </c>
      <c r="K49" s="82">
        <f>'COG-M'!P344</f>
        <v>0</v>
      </c>
      <c r="L49" s="82">
        <f>'COG-M'!P345</f>
        <v>0</v>
      </c>
      <c r="M49" s="83">
        <f t="shared" si="12"/>
        <v>140000</v>
      </c>
    </row>
    <row r="50" spans="1:13">
      <c r="A50" s="163">
        <v>2200</v>
      </c>
      <c r="B50" s="164" t="s">
        <v>89</v>
      </c>
      <c r="C50" s="110">
        <f t="shared" ref="C50:I50" si="13">SUM(C51:C53)</f>
        <v>0</v>
      </c>
      <c r="D50" s="111">
        <f t="shared" si="13"/>
        <v>0</v>
      </c>
      <c r="E50" s="111">
        <f t="shared" si="13"/>
        <v>0</v>
      </c>
      <c r="F50" s="111">
        <f t="shared" si="13"/>
        <v>0</v>
      </c>
      <c r="G50" s="111">
        <f t="shared" si="13"/>
        <v>20000</v>
      </c>
      <c r="H50" s="111">
        <f t="shared" si="13"/>
        <v>0</v>
      </c>
      <c r="I50" s="111">
        <f t="shared" si="13"/>
        <v>0</v>
      </c>
      <c r="J50" s="111">
        <f>SUM(J51:J53)</f>
        <v>393500</v>
      </c>
      <c r="K50" s="111">
        <f>SUM(K51:K53)</f>
        <v>0</v>
      </c>
      <c r="L50" s="111">
        <f>SUM(L51:L53)</f>
        <v>0</v>
      </c>
      <c r="M50" s="111">
        <f>SUM(M51:M53)</f>
        <v>413500</v>
      </c>
    </row>
    <row r="51" spans="1:13">
      <c r="A51" s="165">
        <v>221</v>
      </c>
      <c r="B51" s="166" t="s">
        <v>90</v>
      </c>
      <c r="C51" s="167">
        <f>'COG-M'!P347</f>
        <v>0</v>
      </c>
      <c r="D51" s="82">
        <f>'COG-M'!P348</f>
        <v>0</v>
      </c>
      <c r="E51" s="82">
        <f>'COG-M'!P349</f>
        <v>0</v>
      </c>
      <c r="F51" s="82">
        <f>'COG-M'!P350</f>
        <v>0</v>
      </c>
      <c r="G51" s="82">
        <f>'COG-M'!P351</f>
        <v>20000</v>
      </c>
      <c r="H51" s="82">
        <f>'COG-M'!P352</f>
        <v>0</v>
      </c>
      <c r="I51" s="82">
        <f>'COG-M'!P353</f>
        <v>0</v>
      </c>
      <c r="J51" s="82">
        <f>'COG-M'!P354</f>
        <v>392500</v>
      </c>
      <c r="K51" s="82">
        <f>'COG-M'!P355</f>
        <v>0</v>
      </c>
      <c r="L51" s="82">
        <f>'COG-M'!P356</f>
        <v>0</v>
      </c>
      <c r="M51" s="83">
        <f>SUM(C51:L51)</f>
        <v>412500</v>
      </c>
    </row>
    <row r="52" spans="1:13">
      <c r="A52" s="165">
        <v>222</v>
      </c>
      <c r="B52" s="166" t="s">
        <v>91</v>
      </c>
      <c r="C52" s="167">
        <f>'COG-M'!P357</f>
        <v>0</v>
      </c>
      <c r="D52" s="82">
        <f>'COG-M'!P358</f>
        <v>0</v>
      </c>
      <c r="E52" s="82">
        <f>'COG-M'!P359</f>
        <v>0</v>
      </c>
      <c r="F52" s="82">
        <f>'COG-M'!P360</f>
        <v>0</v>
      </c>
      <c r="G52" s="82">
        <f>'COG-M'!P361</f>
        <v>0</v>
      </c>
      <c r="H52" s="82">
        <f>'COG-M'!P362</f>
        <v>0</v>
      </c>
      <c r="I52" s="82">
        <f>'COG-M'!P363</f>
        <v>0</v>
      </c>
      <c r="J52" s="82">
        <f>'COG-M'!P364</f>
        <v>0</v>
      </c>
      <c r="K52" s="82">
        <f>'COG-M'!P365</f>
        <v>0</v>
      </c>
      <c r="L52" s="82">
        <f>'COG-M'!P366</f>
        <v>0</v>
      </c>
      <c r="M52" s="83">
        <f>SUM(C52:L52)</f>
        <v>0</v>
      </c>
    </row>
    <row r="53" spans="1:13">
      <c r="A53" s="165">
        <v>223</v>
      </c>
      <c r="B53" s="166" t="s">
        <v>92</v>
      </c>
      <c r="C53" s="167">
        <f>'COG-M'!P367</f>
        <v>0</v>
      </c>
      <c r="D53" s="82">
        <f>'COG-M'!P368</f>
        <v>0</v>
      </c>
      <c r="E53" s="82">
        <f>'COG-M'!P369</f>
        <v>0</v>
      </c>
      <c r="F53" s="82">
        <f>'COG-M'!P370</f>
        <v>0</v>
      </c>
      <c r="G53" s="82">
        <f>'COG-M'!P371</f>
        <v>0</v>
      </c>
      <c r="H53" s="82">
        <f>'COG-M'!P372</f>
        <v>0</v>
      </c>
      <c r="I53" s="82">
        <f>'COG-M'!P373</f>
        <v>0</v>
      </c>
      <c r="J53" s="82">
        <f>'COG-M'!P374</f>
        <v>1000</v>
      </c>
      <c r="K53" s="82">
        <f>'COG-M'!P375</f>
        <v>0</v>
      </c>
      <c r="L53" s="82">
        <f>'COG-M'!P376</f>
        <v>0</v>
      </c>
      <c r="M53" s="83">
        <f>SUM(C53:L53)</f>
        <v>1000</v>
      </c>
    </row>
    <row r="54" spans="1:13">
      <c r="A54" s="163">
        <v>2300</v>
      </c>
      <c r="B54" s="164" t="s">
        <v>93</v>
      </c>
      <c r="C54" s="110">
        <f t="shared" ref="C54:I54" si="14">SUM(C55:C63)</f>
        <v>0</v>
      </c>
      <c r="D54" s="111">
        <f t="shared" si="14"/>
        <v>0</v>
      </c>
      <c r="E54" s="111">
        <f t="shared" si="14"/>
        <v>0</v>
      </c>
      <c r="F54" s="111">
        <f t="shared" si="14"/>
        <v>0</v>
      </c>
      <c r="G54" s="111">
        <f t="shared" si="14"/>
        <v>0</v>
      </c>
      <c r="H54" s="111">
        <f t="shared" si="14"/>
        <v>0</v>
      </c>
      <c r="I54" s="111">
        <f t="shared" si="14"/>
        <v>0</v>
      </c>
      <c r="J54" s="111">
        <f>SUM(J55:J63)</f>
        <v>0</v>
      </c>
      <c r="K54" s="111">
        <f>SUM(K55:K63)</f>
        <v>0</v>
      </c>
      <c r="L54" s="111">
        <f>SUM(L55:L63)</f>
        <v>0</v>
      </c>
      <c r="M54" s="111">
        <f>SUM(M55:M63)</f>
        <v>0</v>
      </c>
    </row>
    <row r="55" spans="1:13" ht="30">
      <c r="A55" s="165">
        <v>231</v>
      </c>
      <c r="B55" s="166" t="s">
        <v>94</v>
      </c>
      <c r="C55" s="167"/>
      <c r="D55" s="82"/>
      <c r="E55" s="82"/>
      <c r="F55" s="82"/>
      <c r="G55" s="82"/>
      <c r="H55" s="82"/>
      <c r="I55" s="82"/>
      <c r="J55" s="82"/>
      <c r="K55" s="82"/>
      <c r="L55" s="82"/>
      <c r="M55" s="83">
        <f t="shared" ref="M55:M63" si="15">SUM(C55:L55)</f>
        <v>0</v>
      </c>
    </row>
    <row r="56" spans="1:13">
      <c r="A56" s="165">
        <v>232</v>
      </c>
      <c r="B56" s="166" t="s">
        <v>95</v>
      </c>
      <c r="C56" s="167"/>
      <c r="D56" s="82"/>
      <c r="E56" s="82"/>
      <c r="F56" s="82"/>
      <c r="G56" s="82"/>
      <c r="H56" s="82"/>
      <c r="I56" s="82"/>
      <c r="J56" s="82"/>
      <c r="K56" s="82"/>
      <c r="L56" s="82"/>
      <c r="M56" s="83">
        <f t="shared" si="15"/>
        <v>0</v>
      </c>
    </row>
    <row r="57" spans="1:13">
      <c r="A57" s="165">
        <v>233</v>
      </c>
      <c r="B57" s="166" t="s">
        <v>96</v>
      </c>
      <c r="C57" s="167"/>
      <c r="D57" s="82"/>
      <c r="E57" s="82"/>
      <c r="F57" s="82"/>
      <c r="G57" s="82"/>
      <c r="H57" s="82"/>
      <c r="I57" s="82"/>
      <c r="J57" s="82"/>
      <c r="K57" s="82"/>
      <c r="L57" s="82"/>
      <c r="M57" s="83">
        <f t="shared" si="15"/>
        <v>0</v>
      </c>
    </row>
    <row r="58" spans="1:13" ht="30">
      <c r="A58" s="165">
        <v>234</v>
      </c>
      <c r="B58" s="166" t="s">
        <v>97</v>
      </c>
      <c r="C58" s="167"/>
      <c r="D58" s="82"/>
      <c r="E58" s="82"/>
      <c r="F58" s="82"/>
      <c r="G58" s="82"/>
      <c r="H58" s="82"/>
      <c r="I58" s="82"/>
      <c r="J58" s="82"/>
      <c r="K58" s="82"/>
      <c r="L58" s="82"/>
      <c r="M58" s="83">
        <f t="shared" si="15"/>
        <v>0</v>
      </c>
    </row>
    <row r="59" spans="1:13" ht="30">
      <c r="A59" s="165">
        <v>235</v>
      </c>
      <c r="B59" s="166" t="s">
        <v>98</v>
      </c>
      <c r="C59" s="167"/>
      <c r="D59" s="82"/>
      <c r="E59" s="82"/>
      <c r="F59" s="82"/>
      <c r="G59" s="82"/>
      <c r="H59" s="82"/>
      <c r="I59" s="82"/>
      <c r="J59" s="82"/>
      <c r="K59" s="82"/>
      <c r="L59" s="82"/>
      <c r="M59" s="83">
        <f t="shared" si="15"/>
        <v>0</v>
      </c>
    </row>
    <row r="60" spans="1:13" ht="30">
      <c r="A60" s="165">
        <v>236</v>
      </c>
      <c r="B60" s="166" t="s">
        <v>99</v>
      </c>
      <c r="C60" s="167"/>
      <c r="D60" s="82"/>
      <c r="E60" s="82"/>
      <c r="F60" s="82"/>
      <c r="G60" s="82"/>
      <c r="H60" s="82"/>
      <c r="I60" s="82"/>
      <c r="J60" s="82"/>
      <c r="K60" s="82"/>
      <c r="L60" s="82"/>
      <c r="M60" s="83">
        <f t="shared" si="15"/>
        <v>0</v>
      </c>
    </row>
    <row r="61" spans="1:13">
      <c r="A61" s="165">
        <v>237</v>
      </c>
      <c r="B61" s="166" t="s">
        <v>100</v>
      </c>
      <c r="C61" s="167"/>
      <c r="D61" s="82"/>
      <c r="E61" s="82"/>
      <c r="F61" s="82"/>
      <c r="G61" s="82"/>
      <c r="H61" s="82"/>
      <c r="I61" s="82"/>
      <c r="J61" s="82"/>
      <c r="K61" s="82"/>
      <c r="L61" s="82"/>
      <c r="M61" s="83">
        <f t="shared" si="15"/>
        <v>0</v>
      </c>
    </row>
    <row r="62" spans="1:13">
      <c r="A62" s="165">
        <v>238</v>
      </c>
      <c r="B62" s="166" t="s">
        <v>101</v>
      </c>
      <c r="C62" s="167"/>
      <c r="D62" s="82"/>
      <c r="E62" s="82"/>
      <c r="F62" s="82"/>
      <c r="G62" s="82"/>
      <c r="H62" s="82"/>
      <c r="I62" s="82"/>
      <c r="J62" s="82"/>
      <c r="K62" s="82"/>
      <c r="L62" s="82"/>
      <c r="M62" s="83">
        <f t="shared" si="15"/>
        <v>0</v>
      </c>
    </row>
    <row r="63" spans="1:13">
      <c r="A63" s="165">
        <v>239</v>
      </c>
      <c r="B63" s="166" t="s">
        <v>102</v>
      </c>
      <c r="C63" s="167"/>
      <c r="D63" s="82"/>
      <c r="E63" s="82"/>
      <c r="F63" s="82"/>
      <c r="G63" s="82"/>
      <c r="H63" s="82"/>
      <c r="I63" s="82"/>
      <c r="J63" s="82"/>
      <c r="K63" s="82"/>
      <c r="L63" s="82"/>
      <c r="M63" s="83">
        <f t="shared" si="15"/>
        <v>0</v>
      </c>
    </row>
    <row r="64" spans="1:13">
      <c r="A64" s="172">
        <v>2400</v>
      </c>
      <c r="B64" s="173" t="s">
        <v>103</v>
      </c>
      <c r="C64" s="110">
        <f t="shared" ref="C64:I64" si="16">SUM(C65:C73)</f>
        <v>0</v>
      </c>
      <c r="D64" s="111">
        <f t="shared" si="16"/>
        <v>0</v>
      </c>
      <c r="E64" s="111">
        <f t="shared" si="16"/>
        <v>0</v>
      </c>
      <c r="F64" s="111">
        <f t="shared" si="16"/>
        <v>0</v>
      </c>
      <c r="G64" s="111">
        <f t="shared" si="16"/>
        <v>1193000</v>
      </c>
      <c r="H64" s="111">
        <f t="shared" si="16"/>
        <v>0</v>
      </c>
      <c r="I64" s="111">
        <f t="shared" si="16"/>
        <v>0</v>
      </c>
      <c r="J64" s="111">
        <f>SUM(J65:J73)</f>
        <v>719000</v>
      </c>
      <c r="K64" s="111">
        <f>SUM(K65:K73)</f>
        <v>0</v>
      </c>
      <c r="L64" s="111">
        <f>SUM(L65:L73)</f>
        <v>0</v>
      </c>
      <c r="M64" s="111">
        <f>SUM(M65:M73)</f>
        <v>1912000</v>
      </c>
    </row>
    <row r="65" spans="1:13">
      <c r="A65" s="165">
        <v>241</v>
      </c>
      <c r="B65" s="166" t="s">
        <v>104</v>
      </c>
      <c r="C65" s="167">
        <f>'COG-M'!P388</f>
        <v>0</v>
      </c>
      <c r="D65" s="82">
        <f>'COG-M'!P389</f>
        <v>0</v>
      </c>
      <c r="E65" s="82">
        <f>'COG-M'!P390</f>
        <v>0</v>
      </c>
      <c r="F65" s="82">
        <f>'COG-M'!P391</f>
        <v>0</v>
      </c>
      <c r="G65" s="82">
        <f>'COG-M'!P392</f>
        <v>50000</v>
      </c>
      <c r="H65" s="82">
        <f>'COG-M'!P393</f>
        <v>0</v>
      </c>
      <c r="I65" s="82">
        <f>'COG-M'!P394</f>
        <v>0</v>
      </c>
      <c r="J65" s="82">
        <f>'COG-M'!P395</f>
        <v>0</v>
      </c>
      <c r="K65" s="82">
        <f>'COG-M'!P396</f>
        <v>0</v>
      </c>
      <c r="L65" s="82">
        <f>'COG-M'!P397</f>
        <v>0</v>
      </c>
      <c r="M65" s="83">
        <f t="shared" ref="M65:M73" si="17">SUM(C65:L65)</f>
        <v>50000</v>
      </c>
    </row>
    <row r="66" spans="1:13">
      <c r="A66" s="165">
        <v>242</v>
      </c>
      <c r="B66" s="166" t="s">
        <v>105</v>
      </c>
      <c r="C66" s="167">
        <f>'COG-M'!P398</f>
        <v>0</v>
      </c>
      <c r="D66" s="82">
        <f>'COG-M'!P399</f>
        <v>0</v>
      </c>
      <c r="E66" s="82">
        <f>'COG-M'!P400</f>
        <v>0</v>
      </c>
      <c r="F66" s="82">
        <f>'COG-M'!P401</f>
        <v>0</v>
      </c>
      <c r="G66" s="82">
        <f>'COG-M'!P402</f>
        <v>360000</v>
      </c>
      <c r="H66" s="82">
        <f>'COG-M'!P403</f>
        <v>0</v>
      </c>
      <c r="I66" s="82">
        <f>'COG-M'!P404</f>
        <v>0</v>
      </c>
      <c r="J66" s="82">
        <f>'COG-M'!P405</f>
        <v>105000</v>
      </c>
      <c r="K66" s="82">
        <f>'COG-M'!P406</f>
        <v>0</v>
      </c>
      <c r="L66" s="82">
        <f>'COG-M'!P407</f>
        <v>0</v>
      </c>
      <c r="M66" s="83">
        <f t="shared" si="17"/>
        <v>465000</v>
      </c>
    </row>
    <row r="67" spans="1:13">
      <c r="A67" s="165">
        <v>243</v>
      </c>
      <c r="B67" s="166" t="s">
        <v>106</v>
      </c>
      <c r="C67" s="167">
        <f>'COG-M'!P408</f>
        <v>0</v>
      </c>
      <c r="D67" s="82">
        <f>'COG-M'!P409</f>
        <v>0</v>
      </c>
      <c r="E67" s="82">
        <f>'COG-M'!P410</f>
        <v>0</v>
      </c>
      <c r="F67" s="82">
        <f>'COG-M'!P411</f>
        <v>0</v>
      </c>
      <c r="G67" s="82">
        <f>'COG-M'!P412</f>
        <v>5000</v>
      </c>
      <c r="H67" s="82">
        <f>'COG-M'!P413</f>
        <v>0</v>
      </c>
      <c r="I67" s="82">
        <f>'COG-M'!P414</f>
        <v>0</v>
      </c>
      <c r="J67" s="82">
        <f>'COG-M'!P415</f>
        <v>10000</v>
      </c>
      <c r="K67" s="82">
        <f>'COG-M'!P416</f>
        <v>0</v>
      </c>
      <c r="L67" s="82">
        <f>'COG-M'!P417</f>
        <v>0</v>
      </c>
      <c r="M67" s="83">
        <f t="shared" si="17"/>
        <v>15000</v>
      </c>
    </row>
    <row r="68" spans="1:13">
      <c r="A68" s="165">
        <v>244</v>
      </c>
      <c r="B68" s="166" t="s">
        <v>107</v>
      </c>
      <c r="C68" s="167">
        <f>'COG-M'!P418</f>
        <v>0</v>
      </c>
      <c r="D68" s="82">
        <f>'COG-M'!P419</f>
        <v>0</v>
      </c>
      <c r="E68" s="82">
        <f>'COG-M'!P420</f>
        <v>0</v>
      </c>
      <c r="F68" s="82">
        <f>'COG-M'!P421</f>
        <v>0</v>
      </c>
      <c r="G68" s="82">
        <f>'COG-M'!P422</f>
        <v>41000</v>
      </c>
      <c r="H68" s="82">
        <f>'COG-M'!P423</f>
        <v>0</v>
      </c>
      <c r="I68" s="82">
        <f>'COG-M'!P424</f>
        <v>0</v>
      </c>
      <c r="J68" s="82">
        <f>'COG-M'!P425</f>
        <v>22000</v>
      </c>
      <c r="K68" s="82">
        <f>'COG-M'!P426</f>
        <v>0</v>
      </c>
      <c r="L68" s="82">
        <f>'COG-M'!P427</f>
        <v>0</v>
      </c>
      <c r="M68" s="83">
        <f t="shared" si="17"/>
        <v>63000</v>
      </c>
    </row>
    <row r="69" spans="1:13">
      <c r="A69" s="165">
        <v>245</v>
      </c>
      <c r="B69" s="166" t="s">
        <v>108</v>
      </c>
      <c r="C69" s="167">
        <f>'COG-M'!P428</f>
        <v>0</v>
      </c>
      <c r="D69" s="82">
        <f>'COG-M'!P429</f>
        <v>0</v>
      </c>
      <c r="E69" s="82">
        <f>'COG-M'!P430</f>
        <v>0</v>
      </c>
      <c r="F69" s="82">
        <f>'COG-M'!P431</f>
        <v>0</v>
      </c>
      <c r="G69" s="82">
        <f>'COG-M'!P432</f>
        <v>2000</v>
      </c>
      <c r="H69" s="82">
        <f>'COG-M'!P433</f>
        <v>0</v>
      </c>
      <c r="I69" s="82">
        <f>'COG-M'!P434</f>
        <v>0</v>
      </c>
      <c r="J69" s="82">
        <f>'COG-M'!P435</f>
        <v>2000</v>
      </c>
      <c r="K69" s="82">
        <f>'COG-M'!P436</f>
        <v>0</v>
      </c>
      <c r="L69" s="82">
        <f>'COG-M'!P437</f>
        <v>0</v>
      </c>
      <c r="M69" s="83">
        <f t="shared" si="17"/>
        <v>4000</v>
      </c>
    </row>
    <row r="70" spans="1:13">
      <c r="A70" s="165">
        <v>246</v>
      </c>
      <c r="B70" s="166" t="s">
        <v>109</v>
      </c>
      <c r="C70" s="167">
        <f>'COG-M'!P438</f>
        <v>0</v>
      </c>
      <c r="D70" s="82">
        <f>'COG-M'!P439</f>
        <v>0</v>
      </c>
      <c r="E70" s="82">
        <f>'COG-M'!P440</f>
        <v>0</v>
      </c>
      <c r="F70" s="82">
        <f>'COG-M'!P441</f>
        <v>0</v>
      </c>
      <c r="G70" s="82">
        <f>'COG-M'!P442</f>
        <v>430000</v>
      </c>
      <c r="H70" s="82">
        <f>'COG-M'!P443</f>
        <v>0</v>
      </c>
      <c r="I70" s="82">
        <f>'COG-M'!P444</f>
        <v>0</v>
      </c>
      <c r="J70" s="82">
        <f>'COG-M'!P445</f>
        <v>80000</v>
      </c>
      <c r="K70" s="82">
        <f>'COG-M'!P446</f>
        <v>0</v>
      </c>
      <c r="L70" s="82">
        <f>'COG-M'!P447</f>
        <v>0</v>
      </c>
      <c r="M70" s="83">
        <f t="shared" si="17"/>
        <v>510000</v>
      </c>
    </row>
    <row r="71" spans="1:13">
      <c r="A71" s="165">
        <v>247</v>
      </c>
      <c r="B71" s="166" t="s">
        <v>110</v>
      </c>
      <c r="C71" s="167">
        <f>'COG-M'!P448</f>
        <v>0</v>
      </c>
      <c r="D71" s="82">
        <f>'COG-M'!P449</f>
        <v>0</v>
      </c>
      <c r="E71" s="82">
        <f>'COG-M'!P450</f>
        <v>0</v>
      </c>
      <c r="F71" s="82">
        <f>'COG-M'!P451</f>
        <v>0</v>
      </c>
      <c r="G71" s="82">
        <f>'COG-M'!P452</f>
        <v>205000</v>
      </c>
      <c r="H71" s="82">
        <f>'COG-M'!P453</f>
        <v>0</v>
      </c>
      <c r="I71" s="82">
        <f>'COG-M'!P454</f>
        <v>0</v>
      </c>
      <c r="J71" s="82">
        <f>'COG-M'!P455</f>
        <v>100000</v>
      </c>
      <c r="K71" s="82">
        <f>'COG-M'!P456</f>
        <v>0</v>
      </c>
      <c r="L71" s="82">
        <f>'COG-M'!P457</f>
        <v>0</v>
      </c>
      <c r="M71" s="83">
        <f t="shared" si="17"/>
        <v>305000</v>
      </c>
    </row>
    <row r="72" spans="1:13">
      <c r="A72" s="165">
        <v>248</v>
      </c>
      <c r="B72" s="166" t="s">
        <v>111</v>
      </c>
      <c r="C72" s="167">
        <f>'COG-M'!P458</f>
        <v>0</v>
      </c>
      <c r="D72" s="82">
        <f>'COG-M'!P459</f>
        <v>0</v>
      </c>
      <c r="E72" s="82">
        <f>'COG-M'!P460</f>
        <v>0</v>
      </c>
      <c r="F72" s="82">
        <f>'COG-M'!P461</f>
        <v>0</v>
      </c>
      <c r="G72" s="82">
        <f>'COG-M'!P462</f>
        <v>0</v>
      </c>
      <c r="H72" s="82">
        <f>'COG-M'!P463</f>
        <v>0</v>
      </c>
      <c r="I72" s="82">
        <f>'COG-M'!P464</f>
        <v>0</v>
      </c>
      <c r="J72" s="82">
        <f>'COG-M'!P465</f>
        <v>0</v>
      </c>
      <c r="K72" s="82">
        <f>'COG-M'!P466</f>
        <v>0</v>
      </c>
      <c r="L72" s="82">
        <f>'COG-M'!P467</f>
        <v>0</v>
      </c>
      <c r="M72" s="83">
        <f t="shared" si="17"/>
        <v>0</v>
      </c>
    </row>
    <row r="73" spans="1:13">
      <c r="A73" s="165">
        <v>249</v>
      </c>
      <c r="B73" s="166" t="s">
        <v>112</v>
      </c>
      <c r="C73" s="167">
        <f>'COG-M'!P468</f>
        <v>0</v>
      </c>
      <c r="D73" s="82">
        <f>'COG-M'!P469</f>
        <v>0</v>
      </c>
      <c r="E73" s="82">
        <f>'COG-M'!P470</f>
        <v>0</v>
      </c>
      <c r="F73" s="82">
        <f>'COG-M'!P471</f>
        <v>0</v>
      </c>
      <c r="G73" s="82">
        <f>'COG-M'!P472</f>
        <v>100000</v>
      </c>
      <c r="H73" s="82">
        <f>'COG-M'!P473</f>
        <v>0</v>
      </c>
      <c r="I73" s="82">
        <f>'COG-M'!P474</f>
        <v>0</v>
      </c>
      <c r="J73" s="82">
        <f>'COG-M'!P475</f>
        <v>400000</v>
      </c>
      <c r="K73" s="82">
        <f>'COG-M'!P476</f>
        <v>0</v>
      </c>
      <c r="L73" s="82">
        <f>'COG-M'!P477</f>
        <v>0</v>
      </c>
      <c r="M73" s="83">
        <f t="shared" si="17"/>
        <v>500000</v>
      </c>
    </row>
    <row r="74" spans="1:13">
      <c r="A74" s="172">
        <v>2500</v>
      </c>
      <c r="B74" s="173" t="s">
        <v>113</v>
      </c>
      <c r="C74" s="110">
        <f t="shared" ref="C74:I74" si="18">SUM(C75:C81)</f>
        <v>0</v>
      </c>
      <c r="D74" s="111">
        <f t="shared" si="18"/>
        <v>0</v>
      </c>
      <c r="E74" s="111">
        <f t="shared" si="18"/>
        <v>0</v>
      </c>
      <c r="F74" s="111">
        <f t="shared" si="18"/>
        <v>0</v>
      </c>
      <c r="G74" s="111">
        <f t="shared" si="18"/>
        <v>1218000</v>
      </c>
      <c r="H74" s="111">
        <f t="shared" si="18"/>
        <v>0</v>
      </c>
      <c r="I74" s="111">
        <f t="shared" si="18"/>
        <v>0</v>
      </c>
      <c r="J74" s="111">
        <f>SUM(J75:J81)</f>
        <v>239000</v>
      </c>
      <c r="K74" s="111">
        <f>SUM(K75:K81)</f>
        <v>0</v>
      </c>
      <c r="L74" s="111">
        <f>SUM(L75:L81)</f>
        <v>0</v>
      </c>
      <c r="M74" s="111">
        <f>SUM(M75:M81)</f>
        <v>1457000</v>
      </c>
    </row>
    <row r="75" spans="1:13">
      <c r="A75" s="165">
        <v>251</v>
      </c>
      <c r="B75" s="166" t="s">
        <v>114</v>
      </c>
      <c r="C75" s="167">
        <f>'COG-M'!P479</f>
        <v>0</v>
      </c>
      <c r="D75" s="82">
        <f>'COG-M'!P480</f>
        <v>0</v>
      </c>
      <c r="E75" s="82">
        <f>'COG-M'!P481</f>
        <v>0</v>
      </c>
      <c r="F75" s="82">
        <f>'COG-M'!P482</f>
        <v>0</v>
      </c>
      <c r="G75" s="82">
        <f>'COG-M'!P483</f>
        <v>150000</v>
      </c>
      <c r="H75" s="82">
        <f>'COG-M'!P484</f>
        <v>0</v>
      </c>
      <c r="I75" s="82">
        <f>'COG-M'!P485</f>
        <v>0</v>
      </c>
      <c r="J75" s="82">
        <f>'COG-M'!P486</f>
        <v>0</v>
      </c>
      <c r="K75" s="82">
        <f>'COG-M'!P487</f>
        <v>0</v>
      </c>
      <c r="L75" s="82">
        <f>'COG-M'!P488</f>
        <v>0</v>
      </c>
      <c r="M75" s="83">
        <f t="shared" ref="M75:M81" si="19">SUM(C75:L75)</f>
        <v>150000</v>
      </c>
    </row>
    <row r="76" spans="1:13">
      <c r="A76" s="165">
        <v>252</v>
      </c>
      <c r="B76" s="166" t="s">
        <v>115</v>
      </c>
      <c r="C76" s="167">
        <f>'COG-M'!P489</f>
        <v>0</v>
      </c>
      <c r="D76" s="82">
        <f>'COG-M'!P490</f>
        <v>0</v>
      </c>
      <c r="E76" s="82">
        <f>'COG-M'!P491</f>
        <v>0</v>
      </c>
      <c r="F76" s="82">
        <f>'COG-M'!P492</f>
        <v>0</v>
      </c>
      <c r="G76" s="82">
        <f>'COG-M'!P493</f>
        <v>21000</v>
      </c>
      <c r="H76" s="82">
        <f>'COG-M'!P494</f>
        <v>0</v>
      </c>
      <c r="I76" s="82">
        <f>'COG-M'!P495</f>
        <v>0</v>
      </c>
      <c r="J76" s="82">
        <f>'COG-M'!P496</f>
        <v>0</v>
      </c>
      <c r="K76" s="82">
        <f>'COG-M'!P497</f>
        <v>0</v>
      </c>
      <c r="L76" s="82">
        <f>'COG-M'!P498</f>
        <v>0</v>
      </c>
      <c r="M76" s="83">
        <f t="shared" si="19"/>
        <v>21000</v>
      </c>
    </row>
    <row r="77" spans="1:13">
      <c r="A77" s="165">
        <v>253</v>
      </c>
      <c r="B77" s="166" t="s">
        <v>116</v>
      </c>
      <c r="C77" s="167">
        <f>'COG-M'!P499</f>
        <v>0</v>
      </c>
      <c r="D77" s="82">
        <f>'COG-M'!P500</f>
        <v>0</v>
      </c>
      <c r="E77" s="82">
        <f>'COG-M'!P501</f>
        <v>0</v>
      </c>
      <c r="F77" s="82">
        <f>'COG-M'!P502</f>
        <v>0</v>
      </c>
      <c r="G77" s="82">
        <f>'COG-M'!P503</f>
        <v>297000</v>
      </c>
      <c r="H77" s="82">
        <f>'COG-M'!P504</f>
        <v>0</v>
      </c>
      <c r="I77" s="82">
        <f>'COG-M'!P505</f>
        <v>0</v>
      </c>
      <c r="J77" s="82">
        <f>'COG-M'!P506</f>
        <v>173000</v>
      </c>
      <c r="K77" s="82">
        <f>'COG-M'!P507</f>
        <v>0</v>
      </c>
      <c r="L77" s="82">
        <f>'COG-M'!P508</f>
        <v>0</v>
      </c>
      <c r="M77" s="83">
        <f t="shared" si="19"/>
        <v>470000</v>
      </c>
    </row>
    <row r="78" spans="1:13">
      <c r="A78" s="165">
        <v>254</v>
      </c>
      <c r="B78" s="166" t="s">
        <v>117</v>
      </c>
      <c r="C78" s="167">
        <f>'COG-M'!P509</f>
        <v>0</v>
      </c>
      <c r="D78" s="82">
        <f>'COG-M'!P510</f>
        <v>0</v>
      </c>
      <c r="E78" s="82">
        <f>'COG-M'!P511</f>
        <v>0</v>
      </c>
      <c r="F78" s="82">
        <f>'COG-M'!P512</f>
        <v>0</v>
      </c>
      <c r="G78" s="82">
        <f>'COG-M'!P513</f>
        <v>0</v>
      </c>
      <c r="H78" s="82">
        <f>'COG-M'!P514</f>
        <v>0</v>
      </c>
      <c r="I78" s="82">
        <f>'COG-M'!P515</f>
        <v>0</v>
      </c>
      <c r="J78" s="82">
        <f>'COG-M'!P516</f>
        <v>40000</v>
      </c>
      <c r="K78" s="82">
        <f>'COG-M'!P517</f>
        <v>0</v>
      </c>
      <c r="L78" s="82">
        <f>'COG-M'!P518</f>
        <v>0</v>
      </c>
      <c r="M78" s="83">
        <f t="shared" si="19"/>
        <v>40000</v>
      </c>
    </row>
    <row r="79" spans="1:13">
      <c r="A79" s="165">
        <v>255</v>
      </c>
      <c r="B79" s="166" t="s">
        <v>118</v>
      </c>
      <c r="C79" s="167">
        <f>'COG-M'!P519</f>
        <v>0</v>
      </c>
      <c r="D79" s="82">
        <f>'COG-M'!P520</f>
        <v>0</v>
      </c>
      <c r="E79" s="82">
        <f>'COG-M'!P521</f>
        <v>0</v>
      </c>
      <c r="F79" s="82">
        <f>'COG-M'!P522</f>
        <v>0</v>
      </c>
      <c r="G79" s="82">
        <f>'COG-M'!P523</f>
        <v>0</v>
      </c>
      <c r="H79" s="82">
        <f>'COG-M'!P524</f>
        <v>0</v>
      </c>
      <c r="I79" s="82">
        <f>'COG-M'!P525</f>
        <v>0</v>
      </c>
      <c r="J79" s="82">
        <f>'COG-M'!P526</f>
        <v>0</v>
      </c>
      <c r="K79" s="82">
        <f>'COG-M'!P527</f>
        <v>0</v>
      </c>
      <c r="L79" s="82">
        <f>'COG-M'!P528</f>
        <v>0</v>
      </c>
      <c r="M79" s="83">
        <f t="shared" si="19"/>
        <v>0</v>
      </c>
    </row>
    <row r="80" spans="1:13">
      <c r="A80" s="165">
        <v>256</v>
      </c>
      <c r="B80" s="166" t="s">
        <v>119</v>
      </c>
      <c r="C80" s="167">
        <f>'COG-M'!P529</f>
        <v>0</v>
      </c>
      <c r="D80" s="82">
        <f>'COG-M'!P530</f>
        <v>0</v>
      </c>
      <c r="E80" s="82">
        <f>'COG-M'!P531</f>
        <v>0</v>
      </c>
      <c r="F80" s="82">
        <f>'COG-M'!P532</f>
        <v>0</v>
      </c>
      <c r="G80" s="82">
        <f>'COG-M'!P533</f>
        <v>740000</v>
      </c>
      <c r="H80" s="82">
        <f>'COG-M'!P534</f>
        <v>0</v>
      </c>
      <c r="I80" s="82">
        <f>'COG-M'!P535</f>
        <v>0</v>
      </c>
      <c r="J80" s="82">
        <f>'COG-M'!P536</f>
        <v>25000</v>
      </c>
      <c r="K80" s="82">
        <f>'COG-M'!P537</f>
        <v>0</v>
      </c>
      <c r="L80" s="82">
        <f>'COG-M'!P538</f>
        <v>0</v>
      </c>
      <c r="M80" s="83">
        <f t="shared" si="19"/>
        <v>765000</v>
      </c>
    </row>
    <row r="81" spans="1:13">
      <c r="A81" s="165">
        <v>259</v>
      </c>
      <c r="B81" s="166" t="s">
        <v>120</v>
      </c>
      <c r="C81" s="167">
        <f>'COG-M'!P539</f>
        <v>0</v>
      </c>
      <c r="D81" s="82">
        <f>'COG-M'!P540</f>
        <v>0</v>
      </c>
      <c r="E81" s="82">
        <f>'COG-M'!P541</f>
        <v>0</v>
      </c>
      <c r="F81" s="82">
        <f>'COG-M'!P542</f>
        <v>0</v>
      </c>
      <c r="G81" s="82">
        <f>'COG-M'!P543</f>
        <v>10000</v>
      </c>
      <c r="H81" s="82">
        <f>'COG-M'!P544</f>
        <v>0</v>
      </c>
      <c r="I81" s="82">
        <f>'COG-M'!P545</f>
        <v>0</v>
      </c>
      <c r="J81" s="82">
        <f>'COG-M'!P546</f>
        <v>1000</v>
      </c>
      <c r="K81" s="82">
        <f>'COG-M'!P547</f>
        <v>0</v>
      </c>
      <c r="L81" s="82">
        <f>'COG-M'!P548</f>
        <v>0</v>
      </c>
      <c r="M81" s="83">
        <f t="shared" si="19"/>
        <v>11000</v>
      </c>
    </row>
    <row r="82" spans="1:13">
      <c r="A82" s="172">
        <v>2600</v>
      </c>
      <c r="B82" s="173" t="s">
        <v>121</v>
      </c>
      <c r="C82" s="110">
        <f t="shared" ref="C82:I82" si="20">SUM(C83:C84)</f>
        <v>0</v>
      </c>
      <c r="D82" s="111">
        <f t="shared" si="20"/>
        <v>0</v>
      </c>
      <c r="E82" s="111">
        <f t="shared" si="20"/>
        <v>0</v>
      </c>
      <c r="F82" s="111">
        <f t="shared" si="20"/>
        <v>0</v>
      </c>
      <c r="G82" s="111">
        <f t="shared" si="20"/>
        <v>5900000</v>
      </c>
      <c r="H82" s="111">
        <f t="shared" si="20"/>
        <v>0</v>
      </c>
      <c r="I82" s="111">
        <f t="shared" si="20"/>
        <v>0</v>
      </c>
      <c r="J82" s="111">
        <f>SUM(J83:J84)</f>
        <v>3200000</v>
      </c>
      <c r="K82" s="111">
        <f>SUM(K83:K84)</f>
        <v>0</v>
      </c>
      <c r="L82" s="111">
        <f>SUM(L83:L84)</f>
        <v>0</v>
      </c>
      <c r="M82" s="111">
        <f>SUM(M83:M84)</f>
        <v>9100000</v>
      </c>
    </row>
    <row r="83" spans="1:13">
      <c r="A83" s="165">
        <v>261</v>
      </c>
      <c r="B83" s="166" t="s">
        <v>122</v>
      </c>
      <c r="C83" s="167">
        <f>'COG-M'!P550</f>
        <v>0</v>
      </c>
      <c r="D83" s="82">
        <f>'COG-M'!P551</f>
        <v>0</v>
      </c>
      <c r="E83" s="82">
        <f>'COG-M'!P552</f>
        <v>0</v>
      </c>
      <c r="F83" s="82">
        <f>'COG-M'!P553</f>
        <v>0</v>
      </c>
      <c r="G83" s="82">
        <f>'COG-M'!P554</f>
        <v>5900000</v>
      </c>
      <c r="H83" s="82">
        <f>'COG-M'!P555</f>
        <v>0</v>
      </c>
      <c r="I83" s="82">
        <f>'COG-M'!P556</f>
        <v>0</v>
      </c>
      <c r="J83" s="82">
        <f>'COG-M'!P557</f>
        <v>3200000</v>
      </c>
      <c r="K83" s="82">
        <f>'COG-M'!P558</f>
        <v>0</v>
      </c>
      <c r="L83" s="82">
        <f>'COG-M'!P559</f>
        <v>0</v>
      </c>
      <c r="M83" s="83">
        <f>SUM(C83:L83)</f>
        <v>9100000</v>
      </c>
    </row>
    <row r="84" spans="1:13">
      <c r="A84" s="165">
        <v>262</v>
      </c>
      <c r="B84" s="166" t="s">
        <v>123</v>
      </c>
      <c r="C84" s="167">
        <f>'COG-M'!P560</f>
        <v>0</v>
      </c>
      <c r="D84" s="82">
        <f>'COG-M'!P561</f>
        <v>0</v>
      </c>
      <c r="E84" s="82">
        <f>'COG-M'!P562</f>
        <v>0</v>
      </c>
      <c r="F84" s="82">
        <f>'COG-M'!P563</f>
        <v>0</v>
      </c>
      <c r="G84" s="82">
        <f>'COG-M'!P564</f>
        <v>0</v>
      </c>
      <c r="H84" s="82">
        <f>'COG-M'!P565</f>
        <v>0</v>
      </c>
      <c r="I84" s="82">
        <f>'COG-M'!P566</f>
        <v>0</v>
      </c>
      <c r="J84" s="82">
        <f>'COG-M'!P567</f>
        <v>0</v>
      </c>
      <c r="K84" s="82">
        <f>'COG-M'!P568</f>
        <v>0</v>
      </c>
      <c r="L84" s="82">
        <f>'COG-M'!P569</f>
        <v>0</v>
      </c>
      <c r="M84" s="83">
        <f>SUM(C84:L84)</f>
        <v>0</v>
      </c>
    </row>
    <row r="85" spans="1:13" ht="30">
      <c r="A85" s="172">
        <v>2700</v>
      </c>
      <c r="B85" s="173" t="s">
        <v>124</v>
      </c>
      <c r="C85" s="110">
        <f t="shared" ref="C85:I85" si="21">SUM(C86:C90)</f>
        <v>0</v>
      </c>
      <c r="D85" s="111">
        <f t="shared" si="21"/>
        <v>0</v>
      </c>
      <c r="E85" s="111">
        <f t="shared" si="21"/>
        <v>0</v>
      </c>
      <c r="F85" s="111">
        <f t="shared" si="21"/>
        <v>0</v>
      </c>
      <c r="G85" s="111">
        <f t="shared" si="21"/>
        <v>160000</v>
      </c>
      <c r="H85" s="111">
        <f t="shared" si="21"/>
        <v>0</v>
      </c>
      <c r="I85" s="111">
        <f t="shared" si="21"/>
        <v>0</v>
      </c>
      <c r="J85" s="111">
        <f>SUM(J86:J90)</f>
        <v>67000</v>
      </c>
      <c r="K85" s="111">
        <f>SUM(K86:K90)</f>
        <v>0</v>
      </c>
      <c r="L85" s="111">
        <f>SUM(L86:L90)</f>
        <v>0</v>
      </c>
      <c r="M85" s="111">
        <f>SUM(M86:M90)</f>
        <v>227000</v>
      </c>
    </row>
    <row r="86" spans="1:13">
      <c r="A86" s="165">
        <v>271</v>
      </c>
      <c r="B86" s="166" t="s">
        <v>125</v>
      </c>
      <c r="C86" s="167">
        <f>'COG-M'!P571</f>
        <v>0</v>
      </c>
      <c r="D86" s="82">
        <f>'COG-M'!P572</f>
        <v>0</v>
      </c>
      <c r="E86" s="82">
        <f>'COG-M'!P573</f>
        <v>0</v>
      </c>
      <c r="F86" s="82">
        <f>'COG-M'!P574</f>
        <v>0</v>
      </c>
      <c r="G86" s="82">
        <f>'COG-M'!P575</f>
        <v>25000</v>
      </c>
      <c r="H86" s="82">
        <f>'COG-M'!P576</f>
        <v>0</v>
      </c>
      <c r="I86" s="82">
        <f>'COG-M'!P577</f>
        <v>0</v>
      </c>
      <c r="J86" s="82">
        <f>'COG-M'!P578</f>
        <v>10000</v>
      </c>
      <c r="K86" s="82">
        <f>'COG-M'!P579</f>
        <v>0</v>
      </c>
      <c r="L86" s="82">
        <f>'COG-M'!P580</f>
        <v>0</v>
      </c>
      <c r="M86" s="83">
        <f>SUM(C86:L86)</f>
        <v>35000</v>
      </c>
    </row>
    <row r="87" spans="1:13">
      <c r="A87" s="165">
        <v>272</v>
      </c>
      <c r="B87" s="166" t="s">
        <v>126</v>
      </c>
      <c r="C87" s="167">
        <f>'COG-M'!P581</f>
        <v>0</v>
      </c>
      <c r="D87" s="82">
        <f>'COG-M'!P582</f>
        <v>0</v>
      </c>
      <c r="E87" s="82">
        <f>'COG-M'!P583</f>
        <v>0</v>
      </c>
      <c r="F87" s="82">
        <f>'COG-M'!P584</f>
        <v>0</v>
      </c>
      <c r="G87" s="82">
        <f>'COG-M'!P585</f>
        <v>75000</v>
      </c>
      <c r="H87" s="82">
        <f>'COG-M'!P586</f>
        <v>0</v>
      </c>
      <c r="I87" s="82">
        <f>'COG-M'!P587</f>
        <v>0</v>
      </c>
      <c r="J87" s="82">
        <f>'COG-M'!P588</f>
        <v>57000</v>
      </c>
      <c r="K87" s="82">
        <f>'COG-M'!P589</f>
        <v>0</v>
      </c>
      <c r="L87" s="82">
        <f>'COG-M'!P590</f>
        <v>0</v>
      </c>
      <c r="M87" s="83">
        <f>SUM(C87:L87)</f>
        <v>132000</v>
      </c>
    </row>
    <row r="88" spans="1:13">
      <c r="A88" s="165">
        <v>273</v>
      </c>
      <c r="B88" s="166" t="s">
        <v>127</v>
      </c>
      <c r="C88" s="167">
        <f>'COG-M'!P591</f>
        <v>0</v>
      </c>
      <c r="D88" s="82">
        <f>'COG-M'!P592</f>
        <v>0</v>
      </c>
      <c r="E88" s="82">
        <f>'COG-M'!P593</f>
        <v>0</v>
      </c>
      <c r="F88" s="82">
        <f>'COG-M'!P594</f>
        <v>0</v>
      </c>
      <c r="G88" s="82">
        <f>'COG-M'!P595</f>
        <v>40000</v>
      </c>
      <c r="H88" s="82">
        <f>'COG-M'!P596</f>
        <v>0</v>
      </c>
      <c r="I88" s="82">
        <f>'COG-M'!P597</f>
        <v>0</v>
      </c>
      <c r="J88" s="82">
        <f>'COG-M'!P598</f>
        <v>0</v>
      </c>
      <c r="K88" s="82">
        <f>'COG-M'!P599</f>
        <v>0</v>
      </c>
      <c r="L88" s="82">
        <f>'COG-M'!P600</f>
        <v>0</v>
      </c>
      <c r="M88" s="83">
        <f>SUM(C88:L88)</f>
        <v>40000</v>
      </c>
    </row>
    <row r="89" spans="1:13">
      <c r="A89" s="165">
        <v>274</v>
      </c>
      <c r="B89" s="166" t="s">
        <v>128</v>
      </c>
      <c r="C89" s="167">
        <f>'COG-M'!P601</f>
        <v>0</v>
      </c>
      <c r="D89" s="82">
        <f>'COG-M'!P602</f>
        <v>0</v>
      </c>
      <c r="E89" s="82">
        <f>'COG-M'!P603</f>
        <v>0</v>
      </c>
      <c r="F89" s="82">
        <f>'COG-M'!P604</f>
        <v>0</v>
      </c>
      <c r="G89" s="82">
        <f>'COG-M'!P605</f>
        <v>20000</v>
      </c>
      <c r="H89" s="82">
        <f>'COG-M'!P606</f>
        <v>0</v>
      </c>
      <c r="I89" s="82">
        <f>'COG-M'!P607</f>
        <v>0</v>
      </c>
      <c r="J89" s="82">
        <f>'COG-M'!P608</f>
        <v>0</v>
      </c>
      <c r="K89" s="82">
        <f>'COG-M'!P609</f>
        <v>0</v>
      </c>
      <c r="L89" s="82">
        <f>'COG-M'!P610</f>
        <v>0</v>
      </c>
      <c r="M89" s="83">
        <f>SUM(C89:L89)</f>
        <v>20000</v>
      </c>
    </row>
    <row r="90" spans="1:13">
      <c r="A90" s="165">
        <v>275</v>
      </c>
      <c r="B90" s="166" t="s">
        <v>129</v>
      </c>
      <c r="C90" s="167">
        <f>'COG-M'!P611</f>
        <v>0</v>
      </c>
      <c r="D90" s="82">
        <f>'COG-M'!P612</f>
        <v>0</v>
      </c>
      <c r="E90" s="82">
        <f>'COG-M'!P613</f>
        <v>0</v>
      </c>
      <c r="F90" s="82">
        <f>'COG-M'!P614</f>
        <v>0</v>
      </c>
      <c r="G90" s="82">
        <f>'COG-M'!P615</f>
        <v>0</v>
      </c>
      <c r="H90" s="82">
        <f>'COG-M'!P616</f>
        <v>0</v>
      </c>
      <c r="I90" s="82">
        <f>'COG-M'!P617</f>
        <v>0</v>
      </c>
      <c r="J90" s="82">
        <f>'COG-M'!P618</f>
        <v>0</v>
      </c>
      <c r="K90" s="82">
        <f>'COG-M'!P619</f>
        <v>0</v>
      </c>
      <c r="L90" s="82">
        <f>'COG-M'!P620</f>
        <v>0</v>
      </c>
      <c r="M90" s="83">
        <f>SUM(C90:L90)</f>
        <v>0</v>
      </c>
    </row>
    <row r="91" spans="1:13">
      <c r="A91" s="172">
        <v>2800</v>
      </c>
      <c r="B91" s="173" t="s">
        <v>130</v>
      </c>
      <c r="C91" s="110">
        <f t="shared" ref="C91:I91" si="22">SUM(C92:C94)</f>
        <v>0</v>
      </c>
      <c r="D91" s="111">
        <f t="shared" si="22"/>
        <v>0</v>
      </c>
      <c r="E91" s="111">
        <f t="shared" si="22"/>
        <v>0</v>
      </c>
      <c r="F91" s="111">
        <f t="shared" si="22"/>
        <v>0</v>
      </c>
      <c r="G91" s="111">
        <f t="shared" si="22"/>
        <v>0</v>
      </c>
      <c r="H91" s="111">
        <f t="shared" si="22"/>
        <v>0</v>
      </c>
      <c r="I91" s="111">
        <f t="shared" si="22"/>
        <v>0</v>
      </c>
      <c r="J91" s="111">
        <f>SUM(J92:J94)</f>
        <v>250000</v>
      </c>
      <c r="K91" s="111">
        <f>SUM(K92:K94)</f>
        <v>0</v>
      </c>
      <c r="L91" s="111">
        <f>SUM(L92:L94)</f>
        <v>0</v>
      </c>
      <c r="M91" s="111">
        <f>SUM(M92:M94)</f>
        <v>250000</v>
      </c>
    </row>
    <row r="92" spans="1:13">
      <c r="A92" s="165">
        <v>281</v>
      </c>
      <c r="B92" s="166" t="s">
        <v>131</v>
      </c>
      <c r="C92" s="167">
        <f>'COG-M'!P622</f>
        <v>0</v>
      </c>
      <c r="D92" s="82">
        <f>'COG-M'!P623</f>
        <v>0</v>
      </c>
      <c r="E92" s="82">
        <f>'COG-M'!P624</f>
        <v>0</v>
      </c>
      <c r="F92" s="82">
        <f>'COG-M'!P625</f>
        <v>0</v>
      </c>
      <c r="G92" s="82">
        <f>'COG-M'!P626</f>
        <v>0</v>
      </c>
      <c r="H92" s="82">
        <f>'COG-M'!P627</f>
        <v>0</v>
      </c>
      <c r="I92" s="82">
        <f>'COG-M'!P628</f>
        <v>0</v>
      </c>
      <c r="J92" s="82">
        <f>'COG-M'!P629</f>
        <v>0</v>
      </c>
      <c r="K92" s="82">
        <f>'COG-M'!P630</f>
        <v>0</v>
      </c>
      <c r="L92" s="82">
        <f>'COG-M'!P631</f>
        <v>0</v>
      </c>
      <c r="M92" s="83">
        <f>SUM(C92:L92)</f>
        <v>0</v>
      </c>
    </row>
    <row r="93" spans="1:13">
      <c r="A93" s="165">
        <v>282</v>
      </c>
      <c r="B93" s="166" t="s">
        <v>132</v>
      </c>
      <c r="C93" s="167">
        <f>'COG-M'!P632</f>
        <v>0</v>
      </c>
      <c r="D93" s="82">
        <f>'COG-M'!P633</f>
        <v>0</v>
      </c>
      <c r="E93" s="82">
        <f>'COG-M'!P634</f>
        <v>0</v>
      </c>
      <c r="F93" s="82">
        <f>'COG-M'!P635</f>
        <v>0</v>
      </c>
      <c r="G93" s="82">
        <f>'COG-M'!P636</f>
        <v>0</v>
      </c>
      <c r="H93" s="82">
        <f>'COG-M'!P637</f>
        <v>0</v>
      </c>
      <c r="I93" s="82">
        <f>'COG-M'!P638</f>
        <v>0</v>
      </c>
      <c r="J93" s="82">
        <f>'COG-M'!P639</f>
        <v>150000</v>
      </c>
      <c r="K93" s="82">
        <f>'COG-M'!P640</f>
        <v>0</v>
      </c>
      <c r="L93" s="82">
        <f>'COG-M'!P641</f>
        <v>0</v>
      </c>
      <c r="M93" s="83">
        <f>SUM(C93:L93)</f>
        <v>150000</v>
      </c>
    </row>
    <row r="94" spans="1:13">
      <c r="A94" s="165">
        <v>283</v>
      </c>
      <c r="B94" s="166" t="s">
        <v>133</v>
      </c>
      <c r="C94" s="167">
        <f>'COG-M'!P642</f>
        <v>0</v>
      </c>
      <c r="D94" s="82">
        <f>'COG-M'!P643</f>
        <v>0</v>
      </c>
      <c r="E94" s="82">
        <f>'COG-M'!P644</f>
        <v>0</v>
      </c>
      <c r="F94" s="82">
        <f>'COG-M'!P645</f>
        <v>0</v>
      </c>
      <c r="G94" s="82">
        <f>'COG-M'!P646</f>
        <v>0</v>
      </c>
      <c r="H94" s="82">
        <f>'COG-M'!P647</f>
        <v>0</v>
      </c>
      <c r="I94" s="82">
        <f>'COG-M'!P648</f>
        <v>0</v>
      </c>
      <c r="J94" s="82">
        <f>'COG-M'!P649</f>
        <v>100000</v>
      </c>
      <c r="K94" s="82">
        <f>'COG-M'!P650</f>
        <v>0</v>
      </c>
      <c r="L94" s="82">
        <f>'COG-M'!P651</f>
        <v>0</v>
      </c>
      <c r="M94" s="83">
        <f>SUM(C94:L94)</f>
        <v>100000</v>
      </c>
    </row>
    <row r="95" spans="1:13">
      <c r="A95" s="172">
        <v>2900</v>
      </c>
      <c r="B95" s="173" t="s">
        <v>134</v>
      </c>
      <c r="C95" s="110">
        <f t="shared" ref="C95:I95" si="23">SUM(C96:C104)</f>
        <v>0</v>
      </c>
      <c r="D95" s="111">
        <f t="shared" si="23"/>
        <v>0</v>
      </c>
      <c r="E95" s="111">
        <f t="shared" si="23"/>
        <v>0</v>
      </c>
      <c r="F95" s="111">
        <f t="shared" si="23"/>
        <v>0</v>
      </c>
      <c r="G95" s="111">
        <f t="shared" si="23"/>
        <v>960000</v>
      </c>
      <c r="H95" s="111">
        <f t="shared" si="23"/>
        <v>0</v>
      </c>
      <c r="I95" s="111">
        <f t="shared" si="23"/>
        <v>0</v>
      </c>
      <c r="J95" s="111">
        <f>SUM(J96:J104)</f>
        <v>1020000</v>
      </c>
      <c r="K95" s="111">
        <f>SUM(K96:K104)</f>
        <v>0</v>
      </c>
      <c r="L95" s="111">
        <f>SUM(L96:L104)</f>
        <v>0</v>
      </c>
      <c r="M95" s="111">
        <f>SUM(M96:M104)</f>
        <v>1980000</v>
      </c>
    </row>
    <row r="96" spans="1:13">
      <c r="A96" s="165">
        <v>291</v>
      </c>
      <c r="B96" s="166" t="s">
        <v>135</v>
      </c>
      <c r="C96" s="167">
        <f>'COG-M'!P653</f>
        <v>0</v>
      </c>
      <c r="D96" s="82">
        <f>'COG-M'!P654</f>
        <v>0</v>
      </c>
      <c r="E96" s="82">
        <f>'COG-M'!P655</f>
        <v>0</v>
      </c>
      <c r="F96" s="82">
        <f>'COG-M'!P656</f>
        <v>0</v>
      </c>
      <c r="G96" s="82">
        <f>'COG-M'!P657</f>
        <v>50000</v>
      </c>
      <c r="H96" s="82">
        <f>'COG-M'!P658</f>
        <v>0</v>
      </c>
      <c r="I96" s="82">
        <f>'COG-M'!P659</f>
        <v>0</v>
      </c>
      <c r="J96" s="82">
        <f>'COG-M'!P660</f>
        <v>10000</v>
      </c>
      <c r="K96" s="82">
        <f>'COG-M'!P661</f>
        <v>0</v>
      </c>
      <c r="L96" s="82">
        <f>'COG-M'!P662</f>
        <v>0</v>
      </c>
      <c r="M96" s="83">
        <f t="shared" ref="M96:M104" si="24">SUM(C96:L96)</f>
        <v>60000</v>
      </c>
    </row>
    <row r="97" spans="1:13">
      <c r="A97" s="165">
        <v>292</v>
      </c>
      <c r="B97" s="166" t="s">
        <v>136</v>
      </c>
      <c r="C97" s="167">
        <f>'COG-M'!P663</f>
        <v>0</v>
      </c>
      <c r="D97" s="82">
        <f>'COG-M'!P664</f>
        <v>0</v>
      </c>
      <c r="E97" s="82">
        <f>'COG-M'!P665</f>
        <v>0</v>
      </c>
      <c r="F97" s="82">
        <f>'COG-M'!P666</f>
        <v>0</v>
      </c>
      <c r="G97" s="82">
        <f>'COG-M'!P667</f>
        <v>10000</v>
      </c>
      <c r="H97" s="82">
        <f>'COG-M'!P668</f>
        <v>0</v>
      </c>
      <c r="I97" s="82">
        <f>'COG-M'!P669</f>
        <v>0</v>
      </c>
      <c r="J97" s="82">
        <f>'COG-M'!P670</f>
        <v>10000</v>
      </c>
      <c r="K97" s="82">
        <f>'COG-M'!P671</f>
        <v>0</v>
      </c>
      <c r="L97" s="82">
        <f>'COG-M'!P672</f>
        <v>0</v>
      </c>
      <c r="M97" s="83">
        <f t="shared" si="24"/>
        <v>20000</v>
      </c>
    </row>
    <row r="98" spans="1:13" ht="30">
      <c r="A98" s="165">
        <v>293</v>
      </c>
      <c r="B98" s="166" t="s">
        <v>137</v>
      </c>
      <c r="C98" s="167">
        <f>'COG-M'!P673</f>
        <v>0</v>
      </c>
      <c r="D98" s="82">
        <f>'COG-M'!P674</f>
        <v>0</v>
      </c>
      <c r="E98" s="82">
        <f>'COG-M'!P675</f>
        <v>0</v>
      </c>
      <c r="F98" s="82">
        <f>'COG-M'!P676</f>
        <v>0</v>
      </c>
      <c r="G98" s="82">
        <f>'COG-M'!P677</f>
        <v>0</v>
      </c>
      <c r="H98" s="82">
        <f>'COG-M'!P678</f>
        <v>0</v>
      </c>
      <c r="I98" s="82">
        <f>'COG-M'!P679</f>
        <v>0</v>
      </c>
      <c r="J98" s="82">
        <f>'COG-M'!P680</f>
        <v>0</v>
      </c>
      <c r="K98" s="82">
        <f>'COG-M'!P681</f>
        <v>0</v>
      </c>
      <c r="L98" s="82">
        <f>'COG-M'!P682</f>
        <v>0</v>
      </c>
      <c r="M98" s="83">
        <f t="shared" si="24"/>
        <v>0</v>
      </c>
    </row>
    <row r="99" spans="1:13" ht="30">
      <c r="A99" s="165">
        <v>294</v>
      </c>
      <c r="B99" s="166" t="s">
        <v>138</v>
      </c>
      <c r="C99" s="167">
        <f>'COG-M'!P683</f>
        <v>0</v>
      </c>
      <c r="D99" s="82">
        <f>'COG-M'!P684</f>
        <v>0</v>
      </c>
      <c r="E99" s="82">
        <f>'COG-M'!P685</f>
        <v>0</v>
      </c>
      <c r="F99" s="82">
        <f>'COG-M'!P686</f>
        <v>0</v>
      </c>
      <c r="G99" s="82">
        <f>'COG-M'!P687</f>
        <v>20000</v>
      </c>
      <c r="H99" s="82">
        <f>'COG-M'!P688</f>
        <v>0</v>
      </c>
      <c r="I99" s="82">
        <f>'COG-M'!P689</f>
        <v>0</v>
      </c>
      <c r="J99" s="82">
        <f>'COG-M'!P690</f>
        <v>0</v>
      </c>
      <c r="K99" s="82">
        <f>'COG-M'!P691</f>
        <v>0</v>
      </c>
      <c r="L99" s="82">
        <f>'COG-M'!P692</f>
        <v>0</v>
      </c>
      <c r="M99" s="83">
        <f t="shared" si="24"/>
        <v>20000</v>
      </c>
    </row>
    <row r="100" spans="1:13" ht="30">
      <c r="A100" s="165">
        <v>295</v>
      </c>
      <c r="B100" s="166" t="s">
        <v>139</v>
      </c>
      <c r="C100" s="167">
        <f>'COG-M'!P693</f>
        <v>0</v>
      </c>
      <c r="D100" s="82">
        <f>'COG-M'!P694</f>
        <v>0</v>
      </c>
      <c r="E100" s="82">
        <f>'COG-M'!P695</f>
        <v>0</v>
      </c>
      <c r="F100" s="82">
        <f>'COG-M'!P696</f>
        <v>0</v>
      </c>
      <c r="G100" s="82">
        <f>'COG-M'!P697</f>
        <v>0</v>
      </c>
      <c r="H100" s="82">
        <f>'COG-M'!P698</f>
        <v>0</v>
      </c>
      <c r="I100" s="82">
        <f>'COG-M'!P699</f>
        <v>0</v>
      </c>
      <c r="J100" s="82">
        <f>'COG-M'!P700</f>
        <v>0</v>
      </c>
      <c r="K100" s="82">
        <f>'COG-M'!P701</f>
        <v>0</v>
      </c>
      <c r="L100" s="82">
        <f>'COG-M'!P702</f>
        <v>0</v>
      </c>
      <c r="M100" s="83">
        <f t="shared" si="24"/>
        <v>0</v>
      </c>
    </row>
    <row r="101" spans="1:13">
      <c r="A101" s="165">
        <v>296</v>
      </c>
      <c r="B101" s="166" t="s">
        <v>140</v>
      </c>
      <c r="C101" s="167">
        <f>'COG-M'!P703</f>
        <v>0</v>
      </c>
      <c r="D101" s="82">
        <f>'COG-M'!P704</f>
        <v>0</v>
      </c>
      <c r="E101" s="82">
        <f>'COG-M'!P705</f>
        <v>0</v>
      </c>
      <c r="F101" s="82">
        <f>'COG-M'!P706</f>
        <v>0</v>
      </c>
      <c r="G101" s="82">
        <f>'COG-M'!P707</f>
        <v>800000</v>
      </c>
      <c r="H101" s="82">
        <f>'COG-M'!P708</f>
        <v>0</v>
      </c>
      <c r="I101" s="82">
        <f>'COG-M'!P709</f>
        <v>0</v>
      </c>
      <c r="J101" s="82">
        <f>'COG-M'!P710</f>
        <v>1000000</v>
      </c>
      <c r="K101" s="82">
        <f>'COG-M'!P711</f>
        <v>0</v>
      </c>
      <c r="L101" s="82">
        <f>'COG-M'!P712</f>
        <v>0</v>
      </c>
      <c r="M101" s="83">
        <f t="shared" si="24"/>
        <v>1800000</v>
      </c>
    </row>
    <row r="102" spans="1:13">
      <c r="A102" s="165">
        <v>297</v>
      </c>
      <c r="B102" s="166" t="s">
        <v>141</v>
      </c>
      <c r="C102" s="167">
        <f>'COG-M'!P713</f>
        <v>0</v>
      </c>
      <c r="D102" s="82">
        <f>'COG-M'!P714</f>
        <v>0</v>
      </c>
      <c r="E102" s="82">
        <f>'COG-M'!P715</f>
        <v>0</v>
      </c>
      <c r="F102" s="82">
        <f>'COG-M'!P716</f>
        <v>0</v>
      </c>
      <c r="G102" s="82">
        <f>'COG-M'!P717</f>
        <v>0</v>
      </c>
      <c r="H102" s="82">
        <f>'COG-M'!P718</f>
        <v>0</v>
      </c>
      <c r="I102" s="82">
        <f>'COG-M'!P719</f>
        <v>0</v>
      </c>
      <c r="J102" s="82">
        <f>'COG-M'!P720</f>
        <v>0</v>
      </c>
      <c r="K102" s="82">
        <f>'COG-M'!P721</f>
        <v>0</v>
      </c>
      <c r="L102" s="82">
        <f>'COG-M'!P722</f>
        <v>0</v>
      </c>
      <c r="M102" s="83">
        <f t="shared" si="24"/>
        <v>0</v>
      </c>
    </row>
    <row r="103" spans="1:13">
      <c r="A103" s="165">
        <v>298</v>
      </c>
      <c r="B103" s="166" t="s">
        <v>142</v>
      </c>
      <c r="C103" s="167">
        <f>'COG-M'!P723</f>
        <v>0</v>
      </c>
      <c r="D103" s="82">
        <f>'COG-M'!P724</f>
        <v>0</v>
      </c>
      <c r="E103" s="82">
        <f>'COG-M'!P725</f>
        <v>0</v>
      </c>
      <c r="F103" s="82">
        <f>'COG-M'!P726</f>
        <v>0</v>
      </c>
      <c r="G103" s="82">
        <f>'COG-M'!P727</f>
        <v>80000</v>
      </c>
      <c r="H103" s="82">
        <f>'COG-M'!P728</f>
        <v>0</v>
      </c>
      <c r="I103" s="82">
        <f>'COG-M'!P729</f>
        <v>0</v>
      </c>
      <c r="J103" s="82">
        <f>'COG-M'!P730</f>
        <v>0</v>
      </c>
      <c r="K103" s="82">
        <f>'COG-M'!P731</f>
        <v>0</v>
      </c>
      <c r="L103" s="82">
        <f>'COG-M'!P732</f>
        <v>0</v>
      </c>
      <c r="M103" s="83">
        <f t="shared" si="24"/>
        <v>80000</v>
      </c>
    </row>
    <row r="104" spans="1:13">
      <c r="A104" s="165">
        <v>299</v>
      </c>
      <c r="B104" s="166" t="s">
        <v>143</v>
      </c>
      <c r="C104" s="167">
        <f>'COG-M'!P733</f>
        <v>0</v>
      </c>
      <c r="D104" s="82">
        <f>'COG-M'!P734</f>
        <v>0</v>
      </c>
      <c r="E104" s="82">
        <f>'COG-M'!P735</f>
        <v>0</v>
      </c>
      <c r="F104" s="82">
        <f>'COG-M'!P736</f>
        <v>0</v>
      </c>
      <c r="G104" s="82">
        <f>'COG-M'!P737</f>
        <v>0</v>
      </c>
      <c r="H104" s="82">
        <f>'COG-M'!P738</f>
        <v>0</v>
      </c>
      <c r="I104" s="82">
        <f>'COG-M'!P739</f>
        <v>0</v>
      </c>
      <c r="J104" s="82">
        <f>'COG-M'!P740</f>
        <v>0</v>
      </c>
      <c r="K104" s="82">
        <f>'COG-M'!P741</f>
        <v>0</v>
      </c>
      <c r="L104" s="82">
        <f>'COG-M'!P742</f>
        <v>0</v>
      </c>
      <c r="M104" s="83">
        <f t="shared" si="24"/>
        <v>0</v>
      </c>
    </row>
    <row r="105" spans="1:13">
      <c r="A105" s="174">
        <v>3000</v>
      </c>
      <c r="B105" s="162" t="s">
        <v>144</v>
      </c>
      <c r="C105" s="115">
        <f>C106+C116+C126+C136+C146+C156+C164+C174+C180</f>
        <v>0</v>
      </c>
      <c r="D105" s="116">
        <f t="shared" ref="D105:M105" si="25">D106+D116+D126+D136+D146+D156+D164+D174+D180</f>
        <v>0</v>
      </c>
      <c r="E105" s="116">
        <f t="shared" si="25"/>
        <v>0</v>
      </c>
      <c r="F105" s="116">
        <f t="shared" si="25"/>
        <v>0</v>
      </c>
      <c r="G105" s="116">
        <f t="shared" si="25"/>
        <v>8511304</v>
      </c>
      <c r="H105" s="116">
        <f t="shared" si="25"/>
        <v>0</v>
      </c>
      <c r="I105" s="116">
        <f t="shared" si="25"/>
        <v>0</v>
      </c>
      <c r="J105" s="116">
        <f t="shared" si="25"/>
        <v>21844887</v>
      </c>
      <c r="K105" s="116">
        <f t="shared" si="25"/>
        <v>0</v>
      </c>
      <c r="L105" s="116">
        <f t="shared" si="25"/>
        <v>0</v>
      </c>
      <c r="M105" s="116">
        <f t="shared" si="25"/>
        <v>30356191</v>
      </c>
    </row>
    <row r="106" spans="1:13">
      <c r="A106" s="172">
        <v>3100</v>
      </c>
      <c r="B106" s="173" t="s">
        <v>145</v>
      </c>
      <c r="C106" s="110">
        <f>SUM(C107:C115)</f>
        <v>0</v>
      </c>
      <c r="D106" s="111">
        <f t="shared" ref="D106:M106" si="26">SUM(D107:D115)</f>
        <v>0</v>
      </c>
      <c r="E106" s="111">
        <f t="shared" si="26"/>
        <v>0</v>
      </c>
      <c r="F106" s="111">
        <f t="shared" si="26"/>
        <v>0</v>
      </c>
      <c r="G106" s="111">
        <f t="shared" si="26"/>
        <v>1778700</v>
      </c>
      <c r="H106" s="111">
        <f t="shared" si="26"/>
        <v>0</v>
      </c>
      <c r="I106" s="111">
        <f t="shared" si="26"/>
        <v>0</v>
      </c>
      <c r="J106" s="111">
        <f t="shared" si="26"/>
        <v>20195287</v>
      </c>
      <c r="K106" s="111">
        <f t="shared" si="26"/>
        <v>0</v>
      </c>
      <c r="L106" s="111">
        <f t="shared" si="26"/>
        <v>0</v>
      </c>
      <c r="M106" s="111">
        <f t="shared" si="26"/>
        <v>21973987</v>
      </c>
    </row>
    <row r="107" spans="1:13">
      <c r="A107" s="165">
        <v>311</v>
      </c>
      <c r="B107" s="166" t="s">
        <v>146</v>
      </c>
      <c r="C107" s="167">
        <f>'COG-M'!P745</f>
        <v>0</v>
      </c>
      <c r="D107" s="82">
        <f>'COG-M'!P746</f>
        <v>0</v>
      </c>
      <c r="E107" s="82">
        <f>'COG-M'!P747</f>
        <v>0</v>
      </c>
      <c r="F107" s="82">
        <f>'COG-M'!P748</f>
        <v>0</v>
      </c>
      <c r="G107" s="82">
        <f>'COG-M'!P749</f>
        <v>1523140</v>
      </c>
      <c r="H107" s="82">
        <f>'COG-M'!P750</f>
        <v>0</v>
      </c>
      <c r="I107" s="82">
        <f>'COG-M'!P751</f>
        <v>0</v>
      </c>
      <c r="J107" s="82">
        <f>'COG-M'!P752</f>
        <v>20186787</v>
      </c>
      <c r="K107" s="82">
        <f>'COG-M'!P753</f>
        <v>0</v>
      </c>
      <c r="L107" s="82">
        <f>'COG-M'!P754</f>
        <v>0</v>
      </c>
      <c r="M107" s="83">
        <f t="shared" ref="M107:M115" si="27">SUM(C107:L107)</f>
        <v>21709927</v>
      </c>
    </row>
    <row r="108" spans="1:13">
      <c r="A108" s="165">
        <v>312</v>
      </c>
      <c r="B108" s="166" t="s">
        <v>147</v>
      </c>
      <c r="C108" s="167">
        <f>'COG-M'!P755</f>
        <v>0</v>
      </c>
      <c r="D108" s="82">
        <f>'COG-M'!P756</f>
        <v>0</v>
      </c>
      <c r="E108" s="82">
        <f>'COG-M'!P757</f>
        <v>0</v>
      </c>
      <c r="F108" s="82">
        <f>'COG-M'!P758</f>
        <v>0</v>
      </c>
      <c r="G108" s="82">
        <f>'COG-M'!P759</f>
        <v>19604</v>
      </c>
      <c r="H108" s="82">
        <f>'COG-M'!P760</f>
        <v>0</v>
      </c>
      <c r="I108" s="82">
        <f>'COG-M'!P761</f>
        <v>0</v>
      </c>
      <c r="J108" s="82">
        <f>'COG-M'!P762</f>
        <v>5000</v>
      </c>
      <c r="K108" s="82">
        <f>'COG-M'!P763</f>
        <v>0</v>
      </c>
      <c r="L108" s="82">
        <f>'COG-M'!P764</f>
        <v>0</v>
      </c>
      <c r="M108" s="83">
        <f t="shared" si="27"/>
        <v>24604</v>
      </c>
    </row>
    <row r="109" spans="1:13">
      <c r="A109" s="165">
        <v>313</v>
      </c>
      <c r="B109" s="166" t="s">
        <v>148</v>
      </c>
      <c r="C109" s="167">
        <f>'COG-M'!P765</f>
        <v>0</v>
      </c>
      <c r="D109" s="82">
        <f>'COG-M'!P766</f>
        <v>0</v>
      </c>
      <c r="E109" s="82">
        <f>'COG-M'!P767</f>
        <v>0</v>
      </c>
      <c r="F109" s="82">
        <f>'COG-M'!P768</f>
        <v>0</v>
      </c>
      <c r="G109" s="82">
        <f>'COG-M'!P769</f>
        <v>0</v>
      </c>
      <c r="H109" s="82">
        <f>'COG-M'!P770</f>
        <v>0</v>
      </c>
      <c r="I109" s="82">
        <f>'COG-M'!P771</f>
        <v>0</v>
      </c>
      <c r="J109" s="82">
        <f>'COG-M'!P772</f>
        <v>0</v>
      </c>
      <c r="K109" s="82">
        <f>'COG-M'!P773</f>
        <v>0</v>
      </c>
      <c r="L109" s="82">
        <f>'COG-M'!P774</f>
        <v>0</v>
      </c>
      <c r="M109" s="83">
        <f t="shared" si="27"/>
        <v>0</v>
      </c>
    </row>
    <row r="110" spans="1:13">
      <c r="A110" s="165">
        <v>314</v>
      </c>
      <c r="B110" s="166" t="s">
        <v>149</v>
      </c>
      <c r="C110" s="167">
        <f>'COG-M'!P775</f>
        <v>0</v>
      </c>
      <c r="D110" s="82">
        <f>'COG-M'!P776</f>
        <v>0</v>
      </c>
      <c r="E110" s="82">
        <f>'COG-M'!P777</f>
        <v>0</v>
      </c>
      <c r="F110" s="82">
        <f>'COG-M'!P778</f>
        <v>0</v>
      </c>
      <c r="G110" s="82">
        <f>'COG-M'!P779</f>
        <v>208000</v>
      </c>
      <c r="H110" s="82">
        <f>'COG-M'!P780</f>
        <v>0</v>
      </c>
      <c r="I110" s="82">
        <f>'COG-M'!P781</f>
        <v>0</v>
      </c>
      <c r="J110" s="82">
        <f>'COG-M'!P782</f>
        <v>3000</v>
      </c>
      <c r="K110" s="82">
        <f>'COG-M'!P783</f>
        <v>0</v>
      </c>
      <c r="L110" s="82">
        <f>'COG-M'!P784</f>
        <v>0</v>
      </c>
      <c r="M110" s="83">
        <f t="shared" si="27"/>
        <v>211000</v>
      </c>
    </row>
    <row r="111" spans="1:13">
      <c r="A111" s="165">
        <v>315</v>
      </c>
      <c r="B111" s="166" t="s">
        <v>150</v>
      </c>
      <c r="C111" s="167">
        <f>'COG-M'!P785</f>
        <v>0</v>
      </c>
      <c r="D111" s="82">
        <f>'COG-M'!P786</f>
        <v>0</v>
      </c>
      <c r="E111" s="82">
        <f>'COG-M'!P787</f>
        <v>0</v>
      </c>
      <c r="F111" s="82">
        <f>'COG-M'!P788</f>
        <v>0</v>
      </c>
      <c r="G111" s="82">
        <f>'COG-M'!P789</f>
        <v>19956</v>
      </c>
      <c r="H111" s="82">
        <f>'COG-M'!P790</f>
        <v>0</v>
      </c>
      <c r="I111" s="82">
        <f>'COG-M'!P791</f>
        <v>0</v>
      </c>
      <c r="J111" s="82">
        <f>'COG-M'!P792</f>
        <v>0</v>
      </c>
      <c r="K111" s="82">
        <f>'COG-M'!P793</f>
        <v>0</v>
      </c>
      <c r="L111" s="82">
        <f>'COG-M'!P794</f>
        <v>0</v>
      </c>
      <c r="M111" s="83">
        <f t="shared" si="27"/>
        <v>19956</v>
      </c>
    </row>
    <row r="112" spans="1:13">
      <c r="A112" s="165">
        <v>316</v>
      </c>
      <c r="B112" s="166" t="s">
        <v>151</v>
      </c>
      <c r="C112" s="167">
        <f>'COG-M'!P795</f>
        <v>0</v>
      </c>
      <c r="D112" s="82">
        <f>'COG-M'!P796</f>
        <v>0</v>
      </c>
      <c r="E112" s="82">
        <f>'COG-M'!P797</f>
        <v>0</v>
      </c>
      <c r="F112" s="82">
        <f>'COG-M'!P798</f>
        <v>0</v>
      </c>
      <c r="G112" s="82">
        <f>'COG-M'!P799</f>
        <v>0</v>
      </c>
      <c r="H112" s="82">
        <f>'COG-M'!P800</f>
        <v>0</v>
      </c>
      <c r="I112" s="82">
        <f>'COG-M'!P801</f>
        <v>0</v>
      </c>
      <c r="J112" s="82">
        <f>'COG-M'!P802</f>
        <v>0</v>
      </c>
      <c r="K112" s="82">
        <f>'COG-M'!P803</f>
        <v>0</v>
      </c>
      <c r="L112" s="82">
        <f>'COG-M'!P804</f>
        <v>0</v>
      </c>
      <c r="M112" s="83">
        <f t="shared" si="27"/>
        <v>0</v>
      </c>
    </row>
    <row r="113" spans="1:13">
      <c r="A113" s="165">
        <v>317</v>
      </c>
      <c r="B113" s="166" t="s">
        <v>152</v>
      </c>
      <c r="C113" s="167">
        <f>'COG-M'!P805</f>
        <v>0</v>
      </c>
      <c r="D113" s="82">
        <f>'COG-M'!P806</f>
        <v>0</v>
      </c>
      <c r="E113" s="82">
        <f>'COG-M'!P807</f>
        <v>0</v>
      </c>
      <c r="F113" s="82">
        <f>'COG-M'!P808</f>
        <v>0</v>
      </c>
      <c r="G113" s="82">
        <f>'COG-M'!P809</f>
        <v>5000</v>
      </c>
      <c r="H113" s="82">
        <f>'COG-M'!P810</f>
        <v>0</v>
      </c>
      <c r="I113" s="82">
        <f>'COG-M'!P811</f>
        <v>0</v>
      </c>
      <c r="J113" s="82">
        <f>'COG-M'!P812</f>
        <v>0</v>
      </c>
      <c r="K113" s="82">
        <f>'COG-M'!P813</f>
        <v>0</v>
      </c>
      <c r="L113" s="82">
        <f>'COG-M'!P814</f>
        <v>0</v>
      </c>
      <c r="M113" s="83">
        <f t="shared" si="27"/>
        <v>5000</v>
      </c>
    </row>
    <row r="114" spans="1:13">
      <c r="A114" s="165">
        <v>318</v>
      </c>
      <c r="B114" s="166" t="s">
        <v>153</v>
      </c>
      <c r="C114" s="167">
        <f>'COG-M'!P815</f>
        <v>0</v>
      </c>
      <c r="D114" s="82">
        <f>'COG-M'!P816</f>
        <v>0</v>
      </c>
      <c r="E114" s="82">
        <f>'COG-M'!P817</f>
        <v>0</v>
      </c>
      <c r="F114" s="82">
        <f>'COG-M'!P818</f>
        <v>0</v>
      </c>
      <c r="G114" s="82">
        <f>'COG-M'!P819</f>
        <v>3000</v>
      </c>
      <c r="H114" s="82">
        <f>'COG-M'!P820</f>
        <v>0</v>
      </c>
      <c r="I114" s="82">
        <f>'COG-M'!P821</f>
        <v>0</v>
      </c>
      <c r="J114" s="82">
        <f>'COG-M'!P822</f>
        <v>500</v>
      </c>
      <c r="K114" s="82">
        <f>'COG-M'!P823</f>
        <v>0</v>
      </c>
      <c r="L114" s="82">
        <f>'COG-M'!P824</f>
        <v>0</v>
      </c>
      <c r="M114" s="83">
        <f t="shared" si="27"/>
        <v>3500</v>
      </c>
    </row>
    <row r="115" spans="1:13">
      <c r="A115" s="165">
        <v>319</v>
      </c>
      <c r="B115" s="166" t="s">
        <v>154</v>
      </c>
      <c r="C115" s="167">
        <f>'COG-M'!P825</f>
        <v>0</v>
      </c>
      <c r="D115" s="82">
        <f>'COG-M'!P826</f>
        <v>0</v>
      </c>
      <c r="E115" s="82">
        <f>'COG-M'!P827</f>
        <v>0</v>
      </c>
      <c r="F115" s="82">
        <f>'COG-M'!P828</f>
        <v>0</v>
      </c>
      <c r="G115" s="82">
        <f>'COG-M'!P829</f>
        <v>0</v>
      </c>
      <c r="H115" s="82">
        <f>'COG-M'!P830</f>
        <v>0</v>
      </c>
      <c r="I115" s="82">
        <f>'COG-M'!P831</f>
        <v>0</v>
      </c>
      <c r="J115" s="82">
        <f>'COG-M'!P832</f>
        <v>0</v>
      </c>
      <c r="K115" s="82">
        <f>'COG-M'!P833</f>
        <v>0</v>
      </c>
      <c r="L115" s="82">
        <f>'COG-M'!P834</f>
        <v>0</v>
      </c>
      <c r="M115" s="83">
        <f t="shared" si="27"/>
        <v>0</v>
      </c>
    </row>
    <row r="116" spans="1:13">
      <c r="A116" s="172">
        <v>3200</v>
      </c>
      <c r="B116" s="173" t="s">
        <v>155</v>
      </c>
      <c r="C116" s="110">
        <f>SUM(C117:C125)</f>
        <v>0</v>
      </c>
      <c r="D116" s="111">
        <f t="shared" ref="D116:M116" si="28">SUM(D117:D125)</f>
        <v>0</v>
      </c>
      <c r="E116" s="111">
        <f t="shared" si="28"/>
        <v>0</v>
      </c>
      <c r="F116" s="111">
        <f t="shared" si="28"/>
        <v>0</v>
      </c>
      <c r="G116" s="111">
        <f t="shared" si="28"/>
        <v>1398012</v>
      </c>
      <c r="H116" s="111">
        <f t="shared" si="28"/>
        <v>0</v>
      </c>
      <c r="I116" s="111">
        <f t="shared" si="28"/>
        <v>0</v>
      </c>
      <c r="J116" s="111">
        <f t="shared" si="28"/>
        <v>1000</v>
      </c>
      <c r="K116" s="111">
        <f t="shared" si="28"/>
        <v>0</v>
      </c>
      <c r="L116" s="111">
        <f t="shared" si="28"/>
        <v>0</v>
      </c>
      <c r="M116" s="111">
        <f t="shared" si="28"/>
        <v>1399012</v>
      </c>
    </row>
    <row r="117" spans="1:13">
      <c r="A117" s="165">
        <v>321</v>
      </c>
      <c r="B117" s="166" t="s">
        <v>156</v>
      </c>
      <c r="C117" s="167">
        <f>'COG-M'!P836</f>
        <v>0</v>
      </c>
      <c r="D117" s="82">
        <f>'COG-M'!P837</f>
        <v>0</v>
      </c>
      <c r="E117" s="82">
        <f>'COG-M'!P838</f>
        <v>0</v>
      </c>
      <c r="F117" s="82">
        <f>'COG-M'!P839</f>
        <v>0</v>
      </c>
      <c r="G117" s="82">
        <f>'COG-M'!P840</f>
        <v>127600</v>
      </c>
      <c r="H117" s="82">
        <f>'COG-M'!P841</f>
        <v>0</v>
      </c>
      <c r="I117" s="82">
        <f>'COG-M'!P842</f>
        <v>0</v>
      </c>
      <c r="J117" s="82">
        <f>'COG-M'!P843</f>
        <v>0</v>
      </c>
      <c r="K117" s="82">
        <f>'COG-M'!P844</f>
        <v>0</v>
      </c>
      <c r="L117" s="82">
        <f>'COG-M'!P845</f>
        <v>0</v>
      </c>
      <c r="M117" s="83">
        <f t="shared" ref="M117:M125" si="29">SUM(C117:L117)</f>
        <v>127600</v>
      </c>
    </row>
    <row r="118" spans="1:13">
      <c r="A118" s="165">
        <v>322</v>
      </c>
      <c r="B118" s="166" t="s">
        <v>157</v>
      </c>
      <c r="C118" s="167">
        <f>'COG-M'!P846</f>
        <v>0</v>
      </c>
      <c r="D118" s="82">
        <f>'COG-M'!P847</f>
        <v>0</v>
      </c>
      <c r="E118" s="82">
        <f>'COG-M'!P848</f>
        <v>0</v>
      </c>
      <c r="F118" s="82">
        <f>'COG-M'!P849</f>
        <v>0</v>
      </c>
      <c r="G118" s="82">
        <f>'COG-M'!P850</f>
        <v>42504</v>
      </c>
      <c r="H118" s="82">
        <f>'COG-M'!P851</f>
        <v>0</v>
      </c>
      <c r="I118" s="82">
        <f>'COG-M'!P852</f>
        <v>0</v>
      </c>
      <c r="J118" s="82">
        <f>'COG-M'!P853</f>
        <v>0</v>
      </c>
      <c r="K118" s="82">
        <f>'COG-M'!P854</f>
        <v>0</v>
      </c>
      <c r="L118" s="82">
        <f>'COG-M'!P855</f>
        <v>0</v>
      </c>
      <c r="M118" s="83">
        <f t="shared" si="29"/>
        <v>42504</v>
      </c>
    </row>
    <row r="119" spans="1:13" ht="30">
      <c r="A119" s="165">
        <v>323</v>
      </c>
      <c r="B119" s="166" t="s">
        <v>158</v>
      </c>
      <c r="C119" s="167">
        <f>'COG-M'!P856</f>
        <v>0</v>
      </c>
      <c r="D119" s="82">
        <f>'COG-M'!P857</f>
        <v>0</v>
      </c>
      <c r="E119" s="82">
        <f>'COG-M'!P858</f>
        <v>0</v>
      </c>
      <c r="F119" s="82">
        <f>'COG-M'!P859</f>
        <v>0</v>
      </c>
      <c r="G119" s="82">
        <f>'COG-M'!P860</f>
        <v>165648</v>
      </c>
      <c r="H119" s="82">
        <f>'COG-M'!P861</f>
        <v>0</v>
      </c>
      <c r="I119" s="82">
        <f>'COG-M'!P862</f>
        <v>0</v>
      </c>
      <c r="J119" s="82">
        <f>'COG-M'!P863</f>
        <v>0</v>
      </c>
      <c r="K119" s="82">
        <f>'COG-M'!P864</f>
        <v>0</v>
      </c>
      <c r="L119" s="82">
        <f>'COG-M'!P865</f>
        <v>0</v>
      </c>
      <c r="M119" s="83">
        <f t="shared" si="29"/>
        <v>165648</v>
      </c>
    </row>
    <row r="120" spans="1:13">
      <c r="A120" s="165">
        <v>324</v>
      </c>
      <c r="B120" s="166" t="s">
        <v>159</v>
      </c>
      <c r="C120" s="167">
        <f>'COG-M'!P866</f>
        <v>0</v>
      </c>
      <c r="D120" s="82">
        <f>'COG-M'!P867</f>
        <v>0</v>
      </c>
      <c r="E120" s="82">
        <f>'COG-M'!P868</f>
        <v>0</v>
      </c>
      <c r="F120" s="82">
        <f>'COG-M'!P869</f>
        <v>0</v>
      </c>
      <c r="G120" s="82">
        <f>'COG-M'!P870</f>
        <v>0</v>
      </c>
      <c r="H120" s="82">
        <f>'COG-M'!P871</f>
        <v>0</v>
      </c>
      <c r="I120" s="82">
        <f>'COG-M'!P872</f>
        <v>0</v>
      </c>
      <c r="J120" s="82">
        <f>'COG-M'!P873</f>
        <v>0</v>
      </c>
      <c r="K120" s="82">
        <f>'COG-M'!P874</f>
        <v>0</v>
      </c>
      <c r="L120" s="82">
        <f>'COG-M'!P875</f>
        <v>0</v>
      </c>
      <c r="M120" s="83">
        <f t="shared" si="29"/>
        <v>0</v>
      </c>
    </row>
    <row r="121" spans="1:13">
      <c r="A121" s="165">
        <v>325</v>
      </c>
      <c r="B121" s="166" t="s">
        <v>160</v>
      </c>
      <c r="C121" s="167">
        <f>'COG-M'!P876</f>
        <v>0</v>
      </c>
      <c r="D121" s="82">
        <f>'COG-M'!P877</f>
        <v>0</v>
      </c>
      <c r="E121" s="82">
        <f>'COG-M'!P878</f>
        <v>0</v>
      </c>
      <c r="F121" s="82">
        <f>'COG-M'!P879</f>
        <v>0</v>
      </c>
      <c r="G121" s="82">
        <f>'COG-M'!P880</f>
        <v>638400</v>
      </c>
      <c r="H121" s="82">
        <f>'COG-M'!P881</f>
        <v>0</v>
      </c>
      <c r="I121" s="82">
        <f>'COG-M'!P882</f>
        <v>0</v>
      </c>
      <c r="J121" s="82">
        <f>'COG-M'!P883</f>
        <v>0</v>
      </c>
      <c r="K121" s="82">
        <f>'COG-M'!P884</f>
        <v>0</v>
      </c>
      <c r="L121" s="82">
        <f>'COG-M'!P885</f>
        <v>0</v>
      </c>
      <c r="M121" s="83">
        <f t="shared" si="29"/>
        <v>638400</v>
      </c>
    </row>
    <row r="122" spans="1:13">
      <c r="A122" s="165">
        <v>326</v>
      </c>
      <c r="B122" s="166" t="s">
        <v>161</v>
      </c>
      <c r="C122" s="167">
        <f>'COG-M'!P886</f>
        <v>0</v>
      </c>
      <c r="D122" s="82">
        <f>'COG-M'!P887</f>
        <v>0</v>
      </c>
      <c r="E122" s="82">
        <f>'COG-M'!P888</f>
        <v>0</v>
      </c>
      <c r="F122" s="82">
        <f>'COG-M'!P889</f>
        <v>0</v>
      </c>
      <c r="G122" s="82">
        <f>'COG-M'!P890</f>
        <v>30000</v>
      </c>
      <c r="H122" s="82">
        <f>'COG-M'!P891</f>
        <v>0</v>
      </c>
      <c r="I122" s="82">
        <f>'COG-M'!P892</f>
        <v>0</v>
      </c>
      <c r="J122" s="82">
        <f>'COG-M'!P893</f>
        <v>0</v>
      </c>
      <c r="K122" s="82">
        <f>'COG-M'!P894</f>
        <v>0</v>
      </c>
      <c r="L122" s="82">
        <f>'COG-M'!P895</f>
        <v>0</v>
      </c>
      <c r="M122" s="83">
        <f t="shared" si="29"/>
        <v>30000</v>
      </c>
    </row>
    <row r="123" spans="1:13">
      <c r="A123" s="165">
        <v>327</v>
      </c>
      <c r="B123" s="166" t="s">
        <v>162</v>
      </c>
      <c r="C123" s="167">
        <f>'COG-M'!P896</f>
        <v>0</v>
      </c>
      <c r="D123" s="82">
        <f>'COG-M'!P897</f>
        <v>0</v>
      </c>
      <c r="E123" s="82">
        <f>'COG-M'!P898</f>
        <v>0</v>
      </c>
      <c r="F123" s="82">
        <f>'COG-M'!P899</f>
        <v>0</v>
      </c>
      <c r="G123" s="82">
        <f>'COG-M'!P900</f>
        <v>233160</v>
      </c>
      <c r="H123" s="82">
        <f>'COG-M'!P901</f>
        <v>0</v>
      </c>
      <c r="I123" s="82">
        <f>'COG-M'!P902</f>
        <v>0</v>
      </c>
      <c r="J123" s="82">
        <f>'COG-M'!P903</f>
        <v>0</v>
      </c>
      <c r="K123" s="82">
        <f>'COG-M'!P904</f>
        <v>0</v>
      </c>
      <c r="L123" s="82">
        <f>'COG-M'!P905</f>
        <v>0</v>
      </c>
      <c r="M123" s="83">
        <f t="shared" si="29"/>
        <v>233160</v>
      </c>
    </row>
    <row r="124" spans="1:13">
      <c r="A124" s="165">
        <v>328</v>
      </c>
      <c r="B124" s="166" t="s">
        <v>163</v>
      </c>
      <c r="C124" s="167">
        <f>'COG-M'!P906</f>
        <v>0</v>
      </c>
      <c r="D124" s="82">
        <f>'COG-M'!P907</f>
        <v>0</v>
      </c>
      <c r="E124" s="82">
        <f>'COG-M'!P908</f>
        <v>0</v>
      </c>
      <c r="F124" s="82">
        <f>'COG-M'!P909</f>
        <v>0</v>
      </c>
      <c r="G124" s="82">
        <f>'COG-M'!P910</f>
        <v>0</v>
      </c>
      <c r="H124" s="82">
        <f>'COG-M'!P911</f>
        <v>0</v>
      </c>
      <c r="I124" s="82">
        <f>'COG-M'!P912</f>
        <v>0</v>
      </c>
      <c r="J124" s="82">
        <f>'COG-M'!P913</f>
        <v>0</v>
      </c>
      <c r="K124" s="82">
        <f>'COG-M'!P914</f>
        <v>0</v>
      </c>
      <c r="L124" s="82">
        <f>'COG-M'!P915</f>
        <v>0</v>
      </c>
      <c r="M124" s="83">
        <f t="shared" si="29"/>
        <v>0</v>
      </c>
    </row>
    <row r="125" spans="1:13">
      <c r="A125" s="165">
        <v>329</v>
      </c>
      <c r="B125" s="166" t="s">
        <v>164</v>
      </c>
      <c r="C125" s="167">
        <f>'COG-M'!P916</f>
        <v>0</v>
      </c>
      <c r="D125" s="82">
        <f>'COG-M'!P917</f>
        <v>0</v>
      </c>
      <c r="E125" s="82">
        <f>'COG-M'!P918</f>
        <v>0</v>
      </c>
      <c r="F125" s="82">
        <f>'COG-M'!P919</f>
        <v>0</v>
      </c>
      <c r="G125" s="82">
        <f>'COG-M'!P920</f>
        <v>160700</v>
      </c>
      <c r="H125" s="82">
        <f>'COG-M'!P921</f>
        <v>0</v>
      </c>
      <c r="I125" s="82">
        <f>'COG-M'!P922</f>
        <v>0</v>
      </c>
      <c r="J125" s="82">
        <f>'COG-M'!P923</f>
        <v>1000</v>
      </c>
      <c r="K125" s="82">
        <f>'COG-M'!P924</f>
        <v>0</v>
      </c>
      <c r="L125" s="82">
        <f>'COG-M'!P925</f>
        <v>0</v>
      </c>
      <c r="M125" s="83">
        <f t="shared" si="29"/>
        <v>161700</v>
      </c>
    </row>
    <row r="126" spans="1:13">
      <c r="A126" s="172">
        <v>3300</v>
      </c>
      <c r="B126" s="173" t="s">
        <v>165</v>
      </c>
      <c r="C126" s="110">
        <f>SUM(C127:C135)</f>
        <v>0</v>
      </c>
      <c r="D126" s="111">
        <f t="shared" ref="D126:M126" si="30">SUM(D127:D135)</f>
        <v>0</v>
      </c>
      <c r="E126" s="111">
        <f t="shared" si="30"/>
        <v>0</v>
      </c>
      <c r="F126" s="111">
        <f t="shared" si="30"/>
        <v>0</v>
      </c>
      <c r="G126" s="111">
        <f t="shared" si="30"/>
        <v>1451144</v>
      </c>
      <c r="H126" s="111">
        <f t="shared" si="30"/>
        <v>0</v>
      </c>
      <c r="I126" s="111">
        <f t="shared" si="30"/>
        <v>0</v>
      </c>
      <c r="J126" s="111">
        <f t="shared" si="30"/>
        <v>0</v>
      </c>
      <c r="K126" s="111">
        <f t="shared" si="30"/>
        <v>0</v>
      </c>
      <c r="L126" s="111">
        <f t="shared" si="30"/>
        <v>0</v>
      </c>
      <c r="M126" s="111">
        <f t="shared" si="30"/>
        <v>1451144</v>
      </c>
    </row>
    <row r="127" spans="1:13">
      <c r="A127" s="165">
        <v>331</v>
      </c>
      <c r="B127" s="166" t="s">
        <v>166</v>
      </c>
      <c r="C127" s="167">
        <f>'COG-M'!P927</f>
        <v>0</v>
      </c>
      <c r="D127" s="82">
        <f>'COG-M'!P928</f>
        <v>0</v>
      </c>
      <c r="E127" s="82">
        <f>'COG-M'!P929</f>
        <v>0</v>
      </c>
      <c r="F127" s="82">
        <f>'COG-M'!P930</f>
        <v>0</v>
      </c>
      <c r="G127" s="82">
        <f>'COG-M'!P931</f>
        <v>11500</v>
      </c>
      <c r="H127" s="82">
        <f>'COG-M'!P932</f>
        <v>0</v>
      </c>
      <c r="I127" s="82">
        <f>'COG-M'!P933</f>
        <v>0</v>
      </c>
      <c r="J127" s="82">
        <f>'COG-M'!P934</f>
        <v>0</v>
      </c>
      <c r="K127" s="82">
        <f>'COG-M'!P935</f>
        <v>0</v>
      </c>
      <c r="L127" s="82">
        <f>'COG-M'!P936</f>
        <v>0</v>
      </c>
      <c r="M127" s="83">
        <f t="shared" ref="M127:M135" si="31">SUM(C127:L127)</f>
        <v>11500</v>
      </c>
    </row>
    <row r="128" spans="1:13">
      <c r="A128" s="165">
        <v>332</v>
      </c>
      <c r="B128" s="166" t="s">
        <v>167</v>
      </c>
      <c r="C128" s="167">
        <f>'COG-M'!P937</f>
        <v>0</v>
      </c>
      <c r="D128" s="82">
        <f>'COG-M'!P938</f>
        <v>0</v>
      </c>
      <c r="E128" s="82">
        <f>'COG-M'!P939</f>
        <v>0</v>
      </c>
      <c r="F128" s="82">
        <f>'COG-M'!P940</f>
        <v>0</v>
      </c>
      <c r="G128" s="82">
        <f>'COG-M'!P941</f>
        <v>0</v>
      </c>
      <c r="H128" s="82">
        <f>'COG-M'!P942</f>
        <v>0</v>
      </c>
      <c r="I128" s="82">
        <f>'COG-M'!P943</f>
        <v>0</v>
      </c>
      <c r="J128" s="82">
        <f>'COG-M'!P944</f>
        <v>0</v>
      </c>
      <c r="K128" s="82">
        <f>'COG-M'!P945</f>
        <v>0</v>
      </c>
      <c r="L128" s="82">
        <f>'COG-M'!P946</f>
        <v>0</v>
      </c>
      <c r="M128" s="83">
        <f t="shared" si="31"/>
        <v>0</v>
      </c>
    </row>
    <row r="129" spans="1:13" ht="30">
      <c r="A129" s="165">
        <v>333</v>
      </c>
      <c r="B129" s="166" t="s">
        <v>168</v>
      </c>
      <c r="C129" s="167">
        <f>'COG-M'!P947</f>
        <v>0</v>
      </c>
      <c r="D129" s="82">
        <f>'COG-M'!P948</f>
        <v>0</v>
      </c>
      <c r="E129" s="82">
        <f>'COG-M'!P949</f>
        <v>0</v>
      </c>
      <c r="F129" s="82">
        <f>'COG-M'!P950</f>
        <v>0</v>
      </c>
      <c r="G129" s="82">
        <f>'COG-M'!P951</f>
        <v>5000</v>
      </c>
      <c r="H129" s="82">
        <f>'COG-M'!P952</f>
        <v>0</v>
      </c>
      <c r="I129" s="82">
        <f>'COG-M'!P953</f>
        <v>0</v>
      </c>
      <c r="J129" s="82">
        <f>'COG-M'!P954</f>
        <v>0</v>
      </c>
      <c r="K129" s="82">
        <f>'COG-M'!P955</f>
        <v>0</v>
      </c>
      <c r="L129" s="82">
        <f>'COG-M'!P956</f>
        <v>0</v>
      </c>
      <c r="M129" s="83">
        <f t="shared" si="31"/>
        <v>5000</v>
      </c>
    </row>
    <row r="130" spans="1:13">
      <c r="A130" s="165">
        <v>334</v>
      </c>
      <c r="B130" s="166" t="s">
        <v>169</v>
      </c>
      <c r="C130" s="167">
        <f>'COG-M'!P957</f>
        <v>0</v>
      </c>
      <c r="D130" s="82">
        <f>'COG-M'!P958</f>
        <v>0</v>
      </c>
      <c r="E130" s="82">
        <f>'COG-M'!P959</f>
        <v>0</v>
      </c>
      <c r="F130" s="82">
        <f>'COG-M'!P960</f>
        <v>0</v>
      </c>
      <c r="G130" s="82">
        <f>'COG-M'!P961</f>
        <v>262644</v>
      </c>
      <c r="H130" s="82">
        <f>'COG-M'!P962</f>
        <v>0</v>
      </c>
      <c r="I130" s="82">
        <f>'COG-M'!P963</f>
        <v>0</v>
      </c>
      <c r="J130" s="82">
        <f>'COG-M'!P964</f>
        <v>0</v>
      </c>
      <c r="K130" s="82">
        <f>'COG-M'!P965</f>
        <v>0</v>
      </c>
      <c r="L130" s="82">
        <f>'COG-M'!P966</f>
        <v>0</v>
      </c>
      <c r="M130" s="83">
        <f t="shared" si="31"/>
        <v>262644</v>
      </c>
    </row>
    <row r="131" spans="1:13">
      <c r="A131" s="165">
        <v>335</v>
      </c>
      <c r="B131" s="166" t="s">
        <v>170</v>
      </c>
      <c r="C131" s="167">
        <f>'COG-M'!P967</f>
        <v>0</v>
      </c>
      <c r="D131" s="82">
        <f>'COG-M'!P968</f>
        <v>0</v>
      </c>
      <c r="E131" s="82">
        <f>'COG-M'!P969</f>
        <v>0</v>
      </c>
      <c r="F131" s="82">
        <f>'COG-M'!P970</f>
        <v>0</v>
      </c>
      <c r="G131" s="82">
        <f>'COG-M'!P971</f>
        <v>0</v>
      </c>
      <c r="H131" s="82">
        <f>'COG-M'!P972</f>
        <v>0</v>
      </c>
      <c r="I131" s="82">
        <f>'COG-M'!P973</f>
        <v>0</v>
      </c>
      <c r="J131" s="82">
        <f>'COG-M'!P974</f>
        <v>0</v>
      </c>
      <c r="K131" s="82">
        <f>'COG-M'!P975</f>
        <v>0</v>
      </c>
      <c r="L131" s="82">
        <f>'COG-M'!P976</f>
        <v>0</v>
      </c>
      <c r="M131" s="83">
        <f t="shared" si="31"/>
        <v>0</v>
      </c>
    </row>
    <row r="132" spans="1:13">
      <c r="A132" s="165">
        <v>336</v>
      </c>
      <c r="B132" s="166" t="s">
        <v>171</v>
      </c>
      <c r="C132" s="167">
        <f>'COG-M'!P977</f>
        <v>0</v>
      </c>
      <c r="D132" s="82">
        <f>'COG-M'!P978</f>
        <v>0</v>
      </c>
      <c r="E132" s="82">
        <f>'COG-M'!P979</f>
        <v>0</v>
      </c>
      <c r="F132" s="82">
        <f>'COG-M'!P980</f>
        <v>0</v>
      </c>
      <c r="G132" s="82">
        <f>'COG-M'!P981</f>
        <v>960000</v>
      </c>
      <c r="H132" s="82">
        <f>'COG-M'!P982</f>
        <v>0</v>
      </c>
      <c r="I132" s="82">
        <f>'COG-M'!P983</f>
        <v>0</v>
      </c>
      <c r="J132" s="82">
        <f>'COG-M'!P984</f>
        <v>0</v>
      </c>
      <c r="K132" s="82">
        <f>'COG-M'!P985</f>
        <v>0</v>
      </c>
      <c r="L132" s="82">
        <f>'COG-M'!P986</f>
        <v>0</v>
      </c>
      <c r="M132" s="83">
        <f t="shared" si="31"/>
        <v>960000</v>
      </c>
    </row>
    <row r="133" spans="1:13">
      <c r="A133" s="165">
        <v>337</v>
      </c>
      <c r="B133" s="166" t="s">
        <v>172</v>
      </c>
      <c r="C133" s="167">
        <f>'COG-M'!P987</f>
        <v>0</v>
      </c>
      <c r="D133" s="82">
        <f>'COG-M'!P988</f>
        <v>0</v>
      </c>
      <c r="E133" s="82">
        <f>'COG-M'!P989</f>
        <v>0</v>
      </c>
      <c r="F133" s="82">
        <f>'COG-M'!P990</f>
        <v>0</v>
      </c>
      <c r="G133" s="82">
        <f>'COG-M'!P991</f>
        <v>0</v>
      </c>
      <c r="H133" s="82">
        <f>'COG-M'!P992</f>
        <v>0</v>
      </c>
      <c r="I133" s="82">
        <f>'COG-M'!P993</f>
        <v>0</v>
      </c>
      <c r="J133" s="82">
        <f>'COG-M'!P994</f>
        <v>0</v>
      </c>
      <c r="K133" s="82">
        <f>'COG-M'!P995</f>
        <v>0</v>
      </c>
      <c r="L133" s="82">
        <f>'COG-M'!P996</f>
        <v>0</v>
      </c>
      <c r="M133" s="83">
        <f t="shared" si="31"/>
        <v>0</v>
      </c>
    </row>
    <row r="134" spans="1:13">
      <c r="A134" s="165">
        <v>338</v>
      </c>
      <c r="B134" s="166" t="s">
        <v>173</v>
      </c>
      <c r="C134" s="167">
        <f>'COG-M'!P997</f>
        <v>0</v>
      </c>
      <c r="D134" s="82">
        <f>'COG-M'!P998</f>
        <v>0</v>
      </c>
      <c r="E134" s="82">
        <f>'COG-M'!P999</f>
        <v>0</v>
      </c>
      <c r="F134" s="82">
        <f>'COG-M'!P1000</f>
        <v>0</v>
      </c>
      <c r="G134" s="82">
        <f>'COG-M'!P1001</f>
        <v>0</v>
      </c>
      <c r="H134" s="82">
        <f>'COG-M'!P1002</f>
        <v>0</v>
      </c>
      <c r="I134" s="82">
        <f>'COG-M'!P1003</f>
        <v>0</v>
      </c>
      <c r="J134" s="82">
        <f>'COG-M'!P1004</f>
        <v>0</v>
      </c>
      <c r="K134" s="82">
        <f>'COG-M'!P1005</f>
        <v>0</v>
      </c>
      <c r="L134" s="82">
        <f>'COG-M'!P1006</f>
        <v>0</v>
      </c>
      <c r="M134" s="83">
        <f t="shared" si="31"/>
        <v>0</v>
      </c>
    </row>
    <row r="135" spans="1:13">
      <c r="A135" s="165">
        <v>339</v>
      </c>
      <c r="B135" s="166" t="s">
        <v>174</v>
      </c>
      <c r="C135" s="167">
        <f>'COG-M'!P1007</f>
        <v>0</v>
      </c>
      <c r="D135" s="82">
        <f>'COG-M'!P1008</f>
        <v>0</v>
      </c>
      <c r="E135" s="82">
        <f>'COG-M'!P1009</f>
        <v>0</v>
      </c>
      <c r="F135" s="82">
        <f>'COG-M'!P1010</f>
        <v>0</v>
      </c>
      <c r="G135" s="82">
        <f>'COG-M'!P1011</f>
        <v>212000</v>
      </c>
      <c r="H135" s="82">
        <f>'COG-M'!P1012</f>
        <v>0</v>
      </c>
      <c r="I135" s="82">
        <f>'COG-M'!P1013</f>
        <v>0</v>
      </c>
      <c r="J135" s="82">
        <f>'COG-M'!P1014</f>
        <v>0</v>
      </c>
      <c r="K135" s="82">
        <f>'COG-M'!P1015</f>
        <v>0</v>
      </c>
      <c r="L135" s="82">
        <f>'COG-M'!P1016</f>
        <v>0</v>
      </c>
      <c r="M135" s="83">
        <f t="shared" si="31"/>
        <v>212000</v>
      </c>
    </row>
    <row r="136" spans="1:13">
      <c r="A136" s="172">
        <v>3400</v>
      </c>
      <c r="B136" s="173" t="s">
        <v>175</v>
      </c>
      <c r="C136" s="110">
        <f>SUM(C137:C145)</f>
        <v>0</v>
      </c>
      <c r="D136" s="111">
        <f t="shared" ref="D136:M136" si="32">SUM(D137:D145)</f>
        <v>0</v>
      </c>
      <c r="E136" s="111">
        <f t="shared" si="32"/>
        <v>0</v>
      </c>
      <c r="F136" s="111">
        <f t="shared" si="32"/>
        <v>0</v>
      </c>
      <c r="G136" s="111">
        <f t="shared" si="32"/>
        <v>858300</v>
      </c>
      <c r="H136" s="111">
        <f t="shared" si="32"/>
        <v>0</v>
      </c>
      <c r="I136" s="111">
        <f t="shared" si="32"/>
        <v>0</v>
      </c>
      <c r="J136" s="111">
        <f t="shared" si="32"/>
        <v>50500</v>
      </c>
      <c r="K136" s="111">
        <f t="shared" si="32"/>
        <v>0</v>
      </c>
      <c r="L136" s="111">
        <f t="shared" si="32"/>
        <v>0</v>
      </c>
      <c r="M136" s="111">
        <f t="shared" si="32"/>
        <v>908800</v>
      </c>
    </row>
    <row r="137" spans="1:13">
      <c r="A137" s="165">
        <v>341</v>
      </c>
      <c r="B137" s="166" t="s">
        <v>176</v>
      </c>
      <c r="C137" s="167">
        <f>'COG-M'!P1018</f>
        <v>0</v>
      </c>
      <c r="D137" s="82">
        <f>'COG-M'!P1019</f>
        <v>0</v>
      </c>
      <c r="E137" s="82">
        <f>'COG-M'!P1020</f>
        <v>0</v>
      </c>
      <c r="F137" s="82">
        <f>'COG-M'!P1021</f>
        <v>0</v>
      </c>
      <c r="G137" s="82">
        <f>'COG-M'!P1022</f>
        <v>218300</v>
      </c>
      <c r="H137" s="82">
        <f>'COG-M'!P1023</f>
        <v>0</v>
      </c>
      <c r="I137" s="82">
        <f>'COG-M'!P1024</f>
        <v>0</v>
      </c>
      <c r="J137" s="82">
        <f>'COG-M'!P1025</f>
        <v>500</v>
      </c>
      <c r="K137" s="82">
        <f>'COG-M'!P1026</f>
        <v>0</v>
      </c>
      <c r="L137" s="82">
        <f>'COG-M'!P1027</f>
        <v>0</v>
      </c>
      <c r="M137" s="83">
        <f t="shared" ref="M137:M145" si="33">SUM(C137:L137)</f>
        <v>218800</v>
      </c>
    </row>
    <row r="138" spans="1:13">
      <c r="A138" s="165">
        <v>342</v>
      </c>
      <c r="B138" s="166" t="s">
        <v>177</v>
      </c>
      <c r="C138" s="167">
        <f>'COG-M'!P1028</f>
        <v>0</v>
      </c>
      <c r="D138" s="82">
        <f>'COG-M'!P1029</f>
        <v>0</v>
      </c>
      <c r="E138" s="82">
        <f>'COG-M'!P1030</f>
        <v>0</v>
      </c>
      <c r="F138" s="82">
        <f>'COG-M'!P1031</f>
        <v>0</v>
      </c>
      <c r="G138" s="82">
        <f>'COG-M'!P1032</f>
        <v>0</v>
      </c>
      <c r="H138" s="82">
        <f>'COG-M'!P1033</f>
        <v>0</v>
      </c>
      <c r="I138" s="82">
        <f>'COG-M'!P1034</f>
        <v>0</v>
      </c>
      <c r="J138" s="82">
        <f>'COG-M'!P1035</f>
        <v>0</v>
      </c>
      <c r="K138" s="82">
        <f>'COG-M'!P1036</f>
        <v>0</v>
      </c>
      <c r="L138" s="82">
        <f>'COG-M'!P1037</f>
        <v>0</v>
      </c>
      <c r="M138" s="83">
        <f t="shared" si="33"/>
        <v>0</v>
      </c>
    </row>
    <row r="139" spans="1:13">
      <c r="A139" s="165">
        <v>343</v>
      </c>
      <c r="B139" s="166" t="s">
        <v>178</v>
      </c>
      <c r="C139" s="167">
        <f>'COG-M'!P1038</f>
        <v>0</v>
      </c>
      <c r="D139" s="82">
        <f>'COG-M'!P1039</f>
        <v>0</v>
      </c>
      <c r="E139" s="82">
        <f>'COG-M'!P1040</f>
        <v>0</v>
      </c>
      <c r="F139" s="82">
        <f>'COG-M'!P1041</f>
        <v>0</v>
      </c>
      <c r="G139" s="82">
        <f>'COG-M'!P1042</f>
        <v>0</v>
      </c>
      <c r="H139" s="82">
        <f>'COG-M'!P1043</f>
        <v>0</v>
      </c>
      <c r="I139" s="82">
        <f>'COG-M'!P1044</f>
        <v>0</v>
      </c>
      <c r="J139" s="82">
        <f>'COG-M'!P1045</f>
        <v>0</v>
      </c>
      <c r="K139" s="82">
        <f>'COG-M'!P1046</f>
        <v>0</v>
      </c>
      <c r="L139" s="82">
        <f>'COG-M'!P1047</f>
        <v>0</v>
      </c>
      <c r="M139" s="83">
        <f t="shared" si="33"/>
        <v>0</v>
      </c>
    </row>
    <row r="140" spans="1:13">
      <c r="A140" s="165">
        <v>344</v>
      </c>
      <c r="B140" s="166" t="s">
        <v>179</v>
      </c>
      <c r="C140" s="167">
        <f>'COG-M'!P1048</f>
        <v>0</v>
      </c>
      <c r="D140" s="82">
        <f>'COG-M'!P1049</f>
        <v>0</v>
      </c>
      <c r="E140" s="82">
        <f>'COG-M'!P1050</f>
        <v>0</v>
      </c>
      <c r="F140" s="82">
        <f>'COG-M'!P1051</f>
        <v>0</v>
      </c>
      <c r="G140" s="82">
        <f>'COG-M'!P1052</f>
        <v>10000</v>
      </c>
      <c r="H140" s="82">
        <f>'COG-M'!P1053</f>
        <v>0</v>
      </c>
      <c r="I140" s="82">
        <f>'COG-M'!P1054</f>
        <v>0</v>
      </c>
      <c r="J140" s="82">
        <f>'COG-M'!P1055</f>
        <v>0</v>
      </c>
      <c r="K140" s="82">
        <f>'COG-M'!P1056</f>
        <v>0</v>
      </c>
      <c r="L140" s="82">
        <f>'COG-M'!P1057</f>
        <v>0</v>
      </c>
      <c r="M140" s="83">
        <f t="shared" si="33"/>
        <v>10000</v>
      </c>
    </row>
    <row r="141" spans="1:13">
      <c r="A141" s="165">
        <v>345</v>
      </c>
      <c r="B141" s="166" t="s">
        <v>180</v>
      </c>
      <c r="C141" s="167">
        <f>'COG-M'!P1058</f>
        <v>0</v>
      </c>
      <c r="D141" s="82">
        <f>'COG-M'!P1059</f>
        <v>0</v>
      </c>
      <c r="E141" s="82">
        <f>'COG-M'!P1060</f>
        <v>0</v>
      </c>
      <c r="F141" s="82">
        <f>'COG-M'!P1061</f>
        <v>0</v>
      </c>
      <c r="G141" s="82">
        <f>'COG-M'!P1062</f>
        <v>630000</v>
      </c>
      <c r="H141" s="82">
        <f>'COG-M'!P1063</f>
        <v>0</v>
      </c>
      <c r="I141" s="82">
        <f>'COG-M'!P1064</f>
        <v>0</v>
      </c>
      <c r="J141" s="82">
        <f>'COG-M'!P1065</f>
        <v>50000</v>
      </c>
      <c r="K141" s="82">
        <f>'COG-M'!P1066</f>
        <v>0</v>
      </c>
      <c r="L141" s="82">
        <f>'COG-M'!P1067</f>
        <v>0</v>
      </c>
      <c r="M141" s="83">
        <f t="shared" si="33"/>
        <v>680000</v>
      </c>
    </row>
    <row r="142" spans="1:13">
      <c r="A142" s="165">
        <v>346</v>
      </c>
      <c r="B142" s="166" t="s">
        <v>181</v>
      </c>
      <c r="C142" s="167">
        <f>'COG-M'!P1068</f>
        <v>0</v>
      </c>
      <c r="D142" s="82">
        <f>'COG-M'!P1069</f>
        <v>0</v>
      </c>
      <c r="E142" s="82">
        <f>'COG-M'!P1070</f>
        <v>0</v>
      </c>
      <c r="F142" s="82">
        <f>'COG-M'!P1071</f>
        <v>0</v>
      </c>
      <c r="G142" s="82">
        <f>'COG-M'!P1072</f>
        <v>0</v>
      </c>
      <c r="H142" s="82">
        <f>'COG-M'!P1073</f>
        <v>0</v>
      </c>
      <c r="I142" s="82">
        <f>'COG-M'!P1074</f>
        <v>0</v>
      </c>
      <c r="J142" s="82">
        <f>'COG-M'!P1075</f>
        <v>0</v>
      </c>
      <c r="K142" s="82">
        <f>'COG-M'!P1076</f>
        <v>0</v>
      </c>
      <c r="L142" s="82">
        <f>'COG-M'!P1077</f>
        <v>0</v>
      </c>
      <c r="M142" s="83">
        <f t="shared" si="33"/>
        <v>0</v>
      </c>
    </row>
    <row r="143" spans="1:13">
      <c r="A143" s="165">
        <v>347</v>
      </c>
      <c r="B143" s="166" t="s">
        <v>182</v>
      </c>
      <c r="C143" s="167">
        <f>'COG-M'!P1078</f>
        <v>0</v>
      </c>
      <c r="D143" s="82">
        <f>'COG-M'!P1079</f>
        <v>0</v>
      </c>
      <c r="E143" s="82">
        <f>'COG-M'!P1080</f>
        <v>0</v>
      </c>
      <c r="F143" s="82">
        <f>'COG-M'!P1081</f>
        <v>0</v>
      </c>
      <c r="G143" s="82">
        <f>'COG-M'!P1082</f>
        <v>0</v>
      </c>
      <c r="H143" s="82">
        <f>'COG-M'!P1083</f>
        <v>0</v>
      </c>
      <c r="I143" s="82">
        <f>'COG-M'!P1084</f>
        <v>0</v>
      </c>
      <c r="J143" s="82">
        <f>'COG-M'!P1085</f>
        <v>0</v>
      </c>
      <c r="K143" s="82">
        <f>'COG-M'!P1086</f>
        <v>0</v>
      </c>
      <c r="L143" s="82">
        <f>'COG-M'!P1087</f>
        <v>0</v>
      </c>
      <c r="M143" s="83">
        <f t="shared" si="33"/>
        <v>0</v>
      </c>
    </row>
    <row r="144" spans="1:13">
      <c r="A144" s="165">
        <v>348</v>
      </c>
      <c r="B144" s="166" t="s">
        <v>183</v>
      </c>
      <c r="C144" s="167">
        <f>'COG-M'!P1088</f>
        <v>0</v>
      </c>
      <c r="D144" s="82">
        <f>'COG-M'!P1089</f>
        <v>0</v>
      </c>
      <c r="E144" s="82">
        <f>'COG-M'!P1090</f>
        <v>0</v>
      </c>
      <c r="F144" s="82">
        <f>'COG-M'!P1091</f>
        <v>0</v>
      </c>
      <c r="G144" s="82">
        <f>'COG-M'!P1092</f>
        <v>0</v>
      </c>
      <c r="H144" s="82">
        <f>'COG-M'!P1093</f>
        <v>0</v>
      </c>
      <c r="I144" s="82">
        <f>'COG-M'!P1094</f>
        <v>0</v>
      </c>
      <c r="J144" s="82">
        <f>'COG-M'!P1095</f>
        <v>0</v>
      </c>
      <c r="K144" s="82">
        <f>'COG-M'!P1096</f>
        <v>0</v>
      </c>
      <c r="L144" s="82">
        <f>'COG-M'!P1097</f>
        <v>0</v>
      </c>
      <c r="M144" s="83">
        <f t="shared" si="33"/>
        <v>0</v>
      </c>
    </row>
    <row r="145" spans="1:13">
      <c r="A145" s="165">
        <v>349</v>
      </c>
      <c r="B145" s="166" t="s">
        <v>184</v>
      </c>
      <c r="C145" s="167">
        <f>'COG-M'!P1098</f>
        <v>0</v>
      </c>
      <c r="D145" s="82">
        <f>'COG-M'!P1099</f>
        <v>0</v>
      </c>
      <c r="E145" s="82">
        <f>'COG-M'!P1100</f>
        <v>0</v>
      </c>
      <c r="F145" s="82">
        <f>'COG-M'!P1101</f>
        <v>0</v>
      </c>
      <c r="G145" s="82">
        <f>'COG-M'!P1102</f>
        <v>0</v>
      </c>
      <c r="H145" s="82">
        <f>'COG-M'!P1103</f>
        <v>0</v>
      </c>
      <c r="I145" s="82">
        <f>'COG-M'!P1104</f>
        <v>0</v>
      </c>
      <c r="J145" s="82">
        <f>'COG-M'!P1105</f>
        <v>0</v>
      </c>
      <c r="K145" s="82">
        <f>'COG-M'!P1106</f>
        <v>0</v>
      </c>
      <c r="L145" s="82">
        <f>'COG-M'!P1107</f>
        <v>0</v>
      </c>
      <c r="M145" s="83">
        <f t="shared" si="33"/>
        <v>0</v>
      </c>
    </row>
    <row r="146" spans="1:13" ht="30">
      <c r="A146" s="172">
        <v>3500</v>
      </c>
      <c r="B146" s="173" t="s">
        <v>185</v>
      </c>
      <c r="C146" s="110">
        <f>SUM(C147:C155)</f>
        <v>0</v>
      </c>
      <c r="D146" s="111">
        <f t="shared" ref="D146:M146" si="34">SUM(D147:D155)</f>
        <v>0</v>
      </c>
      <c r="E146" s="111">
        <f t="shared" si="34"/>
        <v>0</v>
      </c>
      <c r="F146" s="111">
        <f t="shared" si="34"/>
        <v>0</v>
      </c>
      <c r="G146" s="111">
        <f t="shared" si="34"/>
        <v>763000</v>
      </c>
      <c r="H146" s="111">
        <f t="shared" si="34"/>
        <v>0</v>
      </c>
      <c r="I146" s="111">
        <f t="shared" si="34"/>
        <v>0</v>
      </c>
      <c r="J146" s="111">
        <f t="shared" si="34"/>
        <v>148000</v>
      </c>
      <c r="K146" s="111">
        <f t="shared" si="34"/>
        <v>0</v>
      </c>
      <c r="L146" s="111">
        <f t="shared" si="34"/>
        <v>0</v>
      </c>
      <c r="M146" s="111">
        <f t="shared" si="34"/>
        <v>911000</v>
      </c>
    </row>
    <row r="147" spans="1:13">
      <c r="A147" s="165">
        <v>351</v>
      </c>
      <c r="B147" s="166" t="s">
        <v>186</v>
      </c>
      <c r="C147" s="167">
        <f>'COG-M'!P1109</f>
        <v>0</v>
      </c>
      <c r="D147" s="82">
        <f>'COG-M'!P1110</f>
        <v>0</v>
      </c>
      <c r="E147" s="82">
        <f>'COG-M'!P1111</f>
        <v>0</v>
      </c>
      <c r="F147" s="82">
        <f>'COG-M'!P1112</f>
        <v>0</v>
      </c>
      <c r="G147" s="82">
        <f>'COG-M'!P1113</f>
        <v>20000</v>
      </c>
      <c r="H147" s="82">
        <f>'COG-M'!P1114</f>
        <v>0</v>
      </c>
      <c r="I147" s="82">
        <f>'COG-M'!P1115</f>
        <v>0</v>
      </c>
      <c r="J147" s="82">
        <f>'COG-M'!P1116</f>
        <v>0</v>
      </c>
      <c r="K147" s="82">
        <f>'COG-M'!P1117</f>
        <v>0</v>
      </c>
      <c r="L147" s="82">
        <f>'COG-M'!P1118</f>
        <v>0</v>
      </c>
      <c r="M147" s="83">
        <f t="shared" ref="M147:M155" si="35">SUM(C147:L147)</f>
        <v>20000</v>
      </c>
    </row>
    <row r="148" spans="1:13" ht="30">
      <c r="A148" s="165">
        <v>352</v>
      </c>
      <c r="B148" s="166" t="s">
        <v>187</v>
      </c>
      <c r="C148" s="167">
        <f>'COG-M'!P1119</f>
        <v>0</v>
      </c>
      <c r="D148" s="82">
        <f>'COG-M'!P1120</f>
        <v>0</v>
      </c>
      <c r="E148" s="82">
        <f>'COG-M'!P1121</f>
        <v>0</v>
      </c>
      <c r="F148" s="82">
        <f>'COG-M'!P1122</f>
        <v>0</v>
      </c>
      <c r="G148" s="82">
        <f>'COG-M'!P1123</f>
        <v>40000</v>
      </c>
      <c r="H148" s="82">
        <f>'COG-M'!P1124</f>
        <v>0</v>
      </c>
      <c r="I148" s="82">
        <f>'COG-M'!P1125</f>
        <v>0</v>
      </c>
      <c r="J148" s="82">
        <f>'COG-M'!P1126</f>
        <v>0</v>
      </c>
      <c r="K148" s="82">
        <f>'COG-M'!P1127</f>
        <v>0</v>
      </c>
      <c r="L148" s="82">
        <f>'COG-M'!P1128</f>
        <v>0</v>
      </c>
      <c r="M148" s="83">
        <f t="shared" si="35"/>
        <v>40000</v>
      </c>
    </row>
    <row r="149" spans="1:13" ht="30">
      <c r="A149" s="165">
        <v>353</v>
      </c>
      <c r="B149" s="166" t="s">
        <v>188</v>
      </c>
      <c r="C149" s="167">
        <f>'COG-M'!P1129</f>
        <v>0</v>
      </c>
      <c r="D149" s="82">
        <f>'COG-M'!P1130</f>
        <v>0</v>
      </c>
      <c r="E149" s="82">
        <f>'COG-M'!P1131</f>
        <v>0</v>
      </c>
      <c r="F149" s="82">
        <f>'COG-M'!P1132</f>
        <v>0</v>
      </c>
      <c r="G149" s="82">
        <f>'COG-M'!P1133</f>
        <v>0</v>
      </c>
      <c r="H149" s="82">
        <f>'COG-M'!P1134</f>
        <v>0</v>
      </c>
      <c r="I149" s="82">
        <f>'COG-M'!P1135</f>
        <v>0</v>
      </c>
      <c r="J149" s="82">
        <f>'COG-M'!P1136</f>
        <v>0</v>
      </c>
      <c r="K149" s="82">
        <f>'COG-M'!P1137</f>
        <v>0</v>
      </c>
      <c r="L149" s="82">
        <f>'COG-M'!P1138</f>
        <v>0</v>
      </c>
      <c r="M149" s="83">
        <f t="shared" si="35"/>
        <v>0</v>
      </c>
    </row>
    <row r="150" spans="1:13" ht="30">
      <c r="A150" s="165">
        <v>354</v>
      </c>
      <c r="B150" s="166" t="s">
        <v>189</v>
      </c>
      <c r="C150" s="167">
        <f>'COG-M'!P1139</f>
        <v>0</v>
      </c>
      <c r="D150" s="82">
        <f>'COG-M'!P1140</f>
        <v>0</v>
      </c>
      <c r="E150" s="82">
        <f>'COG-M'!P1141</f>
        <v>0</v>
      </c>
      <c r="F150" s="82">
        <f>'COG-M'!P1142</f>
        <v>0</v>
      </c>
      <c r="G150" s="82">
        <f>'COG-M'!P1143</f>
        <v>0</v>
      </c>
      <c r="H150" s="82">
        <f>'COG-M'!P1144</f>
        <v>0</v>
      </c>
      <c r="I150" s="82">
        <f>'COG-M'!P1145</f>
        <v>0</v>
      </c>
      <c r="J150" s="82">
        <f>'COG-M'!P1146</f>
        <v>0</v>
      </c>
      <c r="K150" s="82">
        <f>'COG-M'!P1147</f>
        <v>0</v>
      </c>
      <c r="L150" s="82">
        <f>'COG-M'!P1148</f>
        <v>0</v>
      </c>
      <c r="M150" s="83">
        <f t="shared" si="35"/>
        <v>0</v>
      </c>
    </row>
    <row r="151" spans="1:13">
      <c r="A151" s="165">
        <v>355</v>
      </c>
      <c r="B151" s="166" t="s">
        <v>190</v>
      </c>
      <c r="C151" s="167">
        <f>'COG-M'!P1149</f>
        <v>0</v>
      </c>
      <c r="D151" s="82">
        <f>'COG-M'!P1150</f>
        <v>0</v>
      </c>
      <c r="E151" s="82">
        <f>'COG-M'!P1151</f>
        <v>0</v>
      </c>
      <c r="F151" s="82">
        <f>'COG-M'!P1152</f>
        <v>0</v>
      </c>
      <c r="G151" s="82">
        <f>'COG-M'!P1153</f>
        <v>207000</v>
      </c>
      <c r="H151" s="82">
        <f>'COG-M'!P1154</f>
        <v>0</v>
      </c>
      <c r="I151" s="82">
        <f>'COG-M'!P1155</f>
        <v>0</v>
      </c>
      <c r="J151" s="82">
        <f>'COG-M'!P1156</f>
        <v>143000</v>
      </c>
      <c r="K151" s="82">
        <f>'COG-M'!P1157</f>
        <v>0</v>
      </c>
      <c r="L151" s="82">
        <f>'COG-M'!P1158</f>
        <v>0</v>
      </c>
      <c r="M151" s="83">
        <f t="shared" si="35"/>
        <v>350000</v>
      </c>
    </row>
    <row r="152" spans="1:13">
      <c r="A152" s="165">
        <v>356</v>
      </c>
      <c r="B152" s="166" t="s">
        <v>191</v>
      </c>
      <c r="C152" s="167">
        <f>'COG-M'!P1159</f>
        <v>0</v>
      </c>
      <c r="D152" s="82">
        <f>'COG-M'!P1160</f>
        <v>0</v>
      </c>
      <c r="E152" s="82">
        <f>'COG-M'!P1161</f>
        <v>0</v>
      </c>
      <c r="F152" s="82">
        <f>'COG-M'!P1162</f>
        <v>0</v>
      </c>
      <c r="G152" s="82">
        <f>'COG-M'!P1163</f>
        <v>0</v>
      </c>
      <c r="H152" s="82">
        <f>'COG-M'!P1164</f>
        <v>0</v>
      </c>
      <c r="I152" s="82">
        <f>'COG-M'!P1165</f>
        <v>0</v>
      </c>
      <c r="J152" s="82">
        <f>'COG-M'!P1166</f>
        <v>0</v>
      </c>
      <c r="K152" s="82">
        <f>'COG-M'!P1167</f>
        <v>0</v>
      </c>
      <c r="L152" s="82">
        <f>'COG-M'!P1168</f>
        <v>0</v>
      </c>
      <c r="M152" s="83">
        <f t="shared" si="35"/>
        <v>0</v>
      </c>
    </row>
    <row r="153" spans="1:13" ht="30">
      <c r="A153" s="165">
        <v>357</v>
      </c>
      <c r="B153" s="166" t="s">
        <v>192</v>
      </c>
      <c r="C153" s="167">
        <f>'COG-M'!P1169</f>
        <v>0</v>
      </c>
      <c r="D153" s="82">
        <f>'COG-M'!P1170</f>
        <v>0</v>
      </c>
      <c r="E153" s="82">
        <f>'COG-M'!P1171</f>
        <v>0</v>
      </c>
      <c r="F153" s="82">
        <f>'COG-M'!P1172</f>
        <v>0</v>
      </c>
      <c r="G153" s="82">
        <f>'COG-M'!P1173</f>
        <v>454000</v>
      </c>
      <c r="H153" s="82">
        <f>'COG-M'!P1174</f>
        <v>0</v>
      </c>
      <c r="I153" s="82">
        <f>'COG-M'!P1175</f>
        <v>0</v>
      </c>
      <c r="J153" s="82">
        <f>'COG-M'!P1176</f>
        <v>0</v>
      </c>
      <c r="K153" s="82">
        <f>'COG-M'!P1177</f>
        <v>0</v>
      </c>
      <c r="L153" s="82">
        <f>'COG-M'!P1178</f>
        <v>0</v>
      </c>
      <c r="M153" s="83">
        <f t="shared" si="35"/>
        <v>454000</v>
      </c>
    </row>
    <row r="154" spans="1:13">
      <c r="A154" s="165">
        <v>358</v>
      </c>
      <c r="B154" s="166" t="s">
        <v>193</v>
      </c>
      <c r="C154" s="167">
        <f>'COG-M'!P1179</f>
        <v>0</v>
      </c>
      <c r="D154" s="82">
        <f>'COG-M'!P1180</f>
        <v>0</v>
      </c>
      <c r="E154" s="82">
        <f>'COG-M'!P1181</f>
        <v>0</v>
      </c>
      <c r="F154" s="82">
        <f>'COG-M'!P1182</f>
        <v>0</v>
      </c>
      <c r="G154" s="82">
        <f>'COG-M'!P1183</f>
        <v>0</v>
      </c>
      <c r="H154" s="82">
        <f>'COG-M'!P1184</f>
        <v>0</v>
      </c>
      <c r="I154" s="82">
        <f>'COG-M'!P1185</f>
        <v>0</v>
      </c>
      <c r="J154" s="82">
        <f>'COG-M'!P1186</f>
        <v>0</v>
      </c>
      <c r="K154" s="82">
        <f>'COG-M'!P1187</f>
        <v>0</v>
      </c>
      <c r="L154" s="82">
        <f>'COG-M'!P1188</f>
        <v>0</v>
      </c>
      <c r="M154" s="83">
        <f t="shared" si="35"/>
        <v>0</v>
      </c>
    </row>
    <row r="155" spans="1:13">
      <c r="A155" s="165">
        <v>359</v>
      </c>
      <c r="B155" s="166" t="s">
        <v>194</v>
      </c>
      <c r="C155" s="167">
        <f>'COG-M'!P1189</f>
        <v>0</v>
      </c>
      <c r="D155" s="82">
        <f>'COG-M'!P1190</f>
        <v>0</v>
      </c>
      <c r="E155" s="82">
        <f>'COG-M'!P1191</f>
        <v>0</v>
      </c>
      <c r="F155" s="82">
        <f>'COG-M'!P1192</f>
        <v>0</v>
      </c>
      <c r="G155" s="82">
        <f>'COG-M'!P1193</f>
        <v>42000</v>
      </c>
      <c r="H155" s="82">
        <f>'COG-M'!P1194</f>
        <v>0</v>
      </c>
      <c r="I155" s="82">
        <f>'COG-M'!P1195</f>
        <v>0</v>
      </c>
      <c r="J155" s="82">
        <f>'COG-M'!P1196</f>
        <v>5000</v>
      </c>
      <c r="K155" s="82">
        <f>'COG-M'!P1197</f>
        <v>0</v>
      </c>
      <c r="L155" s="82">
        <f>'COG-M'!P1198</f>
        <v>0</v>
      </c>
      <c r="M155" s="83">
        <f t="shared" si="35"/>
        <v>47000</v>
      </c>
    </row>
    <row r="156" spans="1:13">
      <c r="A156" s="172">
        <v>3600</v>
      </c>
      <c r="B156" s="173" t="s">
        <v>195</v>
      </c>
      <c r="C156" s="110">
        <f>SUM(C157:C163)</f>
        <v>0</v>
      </c>
      <c r="D156" s="111">
        <f t="shared" ref="D156:M156" si="36">SUM(D157:D163)</f>
        <v>0</v>
      </c>
      <c r="E156" s="111">
        <f t="shared" si="36"/>
        <v>0</v>
      </c>
      <c r="F156" s="111">
        <f t="shared" si="36"/>
        <v>0</v>
      </c>
      <c r="G156" s="111">
        <f t="shared" si="36"/>
        <v>44000</v>
      </c>
      <c r="H156" s="111">
        <f t="shared" si="36"/>
        <v>0</v>
      </c>
      <c r="I156" s="111">
        <f t="shared" si="36"/>
        <v>0</v>
      </c>
      <c r="J156" s="111">
        <f t="shared" si="36"/>
        <v>0</v>
      </c>
      <c r="K156" s="111">
        <f t="shared" si="36"/>
        <v>0</v>
      </c>
      <c r="L156" s="111">
        <f t="shared" si="36"/>
        <v>0</v>
      </c>
      <c r="M156" s="111">
        <f t="shared" si="36"/>
        <v>44000</v>
      </c>
    </row>
    <row r="157" spans="1:13" ht="30">
      <c r="A157" s="165">
        <v>361</v>
      </c>
      <c r="B157" s="166" t="s">
        <v>196</v>
      </c>
      <c r="C157" s="167">
        <f>'COG-M'!P1200</f>
        <v>0</v>
      </c>
      <c r="D157" s="82">
        <f>'COG-M'!P1201</f>
        <v>0</v>
      </c>
      <c r="E157" s="82">
        <f>'COG-M'!P1202</f>
        <v>0</v>
      </c>
      <c r="F157" s="82">
        <f>'COG-M'!P1203</f>
        <v>0</v>
      </c>
      <c r="G157" s="82">
        <f>'COG-M'!P1204</f>
        <v>44000</v>
      </c>
      <c r="H157" s="82">
        <f>'COG-M'!P1205</f>
        <v>0</v>
      </c>
      <c r="I157" s="82">
        <f>'COG-M'!P1206</f>
        <v>0</v>
      </c>
      <c r="J157" s="82">
        <f>'COG-M'!P1207</f>
        <v>0</v>
      </c>
      <c r="K157" s="82">
        <f>'COG-M'!P1208</f>
        <v>0</v>
      </c>
      <c r="L157" s="82">
        <f>'COG-M'!P1209</f>
        <v>0</v>
      </c>
      <c r="M157" s="83">
        <f t="shared" ref="M157:M163" si="37">SUM(C157:L157)</f>
        <v>44000</v>
      </c>
    </row>
    <row r="158" spans="1:13" ht="30">
      <c r="A158" s="165">
        <v>362</v>
      </c>
      <c r="B158" s="166" t="s">
        <v>197</v>
      </c>
      <c r="C158" s="167">
        <f>'COG-M'!P1210</f>
        <v>0</v>
      </c>
      <c r="D158" s="82">
        <f>'COG-M'!P1211</f>
        <v>0</v>
      </c>
      <c r="E158" s="82">
        <f>'COG-M'!P1212</f>
        <v>0</v>
      </c>
      <c r="F158" s="82">
        <f>'COG-M'!P1213</f>
        <v>0</v>
      </c>
      <c r="G158" s="82">
        <f>'COG-M'!P1214</f>
        <v>0</v>
      </c>
      <c r="H158" s="82">
        <f>'COG-M'!P1215</f>
        <v>0</v>
      </c>
      <c r="I158" s="82">
        <f>'COG-M'!P1216</f>
        <v>0</v>
      </c>
      <c r="J158" s="82">
        <f>'COG-M'!P1217</f>
        <v>0</v>
      </c>
      <c r="K158" s="82">
        <f>'COG-M'!P1218</f>
        <v>0</v>
      </c>
      <c r="L158" s="82">
        <f>'COG-M'!P1219</f>
        <v>0</v>
      </c>
      <c r="M158" s="83">
        <f t="shared" si="37"/>
        <v>0</v>
      </c>
    </row>
    <row r="159" spans="1:13" ht="30">
      <c r="A159" s="165">
        <v>363</v>
      </c>
      <c r="B159" s="166" t="s">
        <v>198</v>
      </c>
      <c r="C159" s="167">
        <f>'COG-M'!P1220</f>
        <v>0</v>
      </c>
      <c r="D159" s="82">
        <f>'COG-M'!P1221</f>
        <v>0</v>
      </c>
      <c r="E159" s="82">
        <f>'COG-M'!P1222</f>
        <v>0</v>
      </c>
      <c r="F159" s="82">
        <f>'COG-M'!P1223</f>
        <v>0</v>
      </c>
      <c r="G159" s="82">
        <f>'COG-M'!P1224</f>
        <v>0</v>
      </c>
      <c r="H159" s="82">
        <f>'COG-M'!P1225</f>
        <v>0</v>
      </c>
      <c r="I159" s="82">
        <f>'COG-M'!P1226</f>
        <v>0</v>
      </c>
      <c r="J159" s="82">
        <f>'COG-M'!P1227</f>
        <v>0</v>
      </c>
      <c r="K159" s="82">
        <f>'COG-M'!P1228</f>
        <v>0</v>
      </c>
      <c r="L159" s="82">
        <f>'COG-M'!P1229</f>
        <v>0</v>
      </c>
      <c r="M159" s="83">
        <f t="shared" si="37"/>
        <v>0</v>
      </c>
    </row>
    <row r="160" spans="1:13">
      <c r="A160" s="165">
        <v>364</v>
      </c>
      <c r="B160" s="166" t="s">
        <v>199</v>
      </c>
      <c r="C160" s="167">
        <f>'COG-M'!P1230</f>
        <v>0</v>
      </c>
      <c r="D160" s="82">
        <f>'COG-M'!P1231</f>
        <v>0</v>
      </c>
      <c r="E160" s="82">
        <f>'COG-M'!P1232</f>
        <v>0</v>
      </c>
      <c r="F160" s="82">
        <f>'COG-M'!P1233</f>
        <v>0</v>
      </c>
      <c r="G160" s="82">
        <f>'COG-M'!P1234</f>
        <v>0</v>
      </c>
      <c r="H160" s="82">
        <f>'COG-M'!P1235</f>
        <v>0</v>
      </c>
      <c r="I160" s="82">
        <f>'COG-M'!P1236</f>
        <v>0</v>
      </c>
      <c r="J160" s="82">
        <f>'COG-M'!P1237</f>
        <v>0</v>
      </c>
      <c r="K160" s="82">
        <f>'COG-M'!P1238</f>
        <v>0</v>
      </c>
      <c r="L160" s="82">
        <f>'COG-M'!P1239</f>
        <v>0</v>
      </c>
      <c r="M160" s="83">
        <f t="shared" si="37"/>
        <v>0</v>
      </c>
    </row>
    <row r="161" spans="1:13">
      <c r="A161" s="165">
        <v>365</v>
      </c>
      <c r="B161" s="166" t="s">
        <v>200</v>
      </c>
      <c r="C161" s="167">
        <f>'COG-M'!P1240</f>
        <v>0</v>
      </c>
      <c r="D161" s="82">
        <f>'COG-M'!P1241</f>
        <v>0</v>
      </c>
      <c r="E161" s="82">
        <f>'COG-M'!P1242</f>
        <v>0</v>
      </c>
      <c r="F161" s="82">
        <f>'COG-M'!P1243</f>
        <v>0</v>
      </c>
      <c r="G161" s="82">
        <f>'COG-M'!P1244</f>
        <v>0</v>
      </c>
      <c r="H161" s="82">
        <f>'COG-M'!P1245</f>
        <v>0</v>
      </c>
      <c r="I161" s="82">
        <f>'COG-M'!P1246</f>
        <v>0</v>
      </c>
      <c r="J161" s="82">
        <f>'COG-M'!P1247</f>
        <v>0</v>
      </c>
      <c r="K161" s="82">
        <f>'COG-M'!P1248</f>
        <v>0</v>
      </c>
      <c r="L161" s="82">
        <f>'COG-M'!P1249</f>
        <v>0</v>
      </c>
      <c r="M161" s="83">
        <f t="shared" si="37"/>
        <v>0</v>
      </c>
    </row>
    <row r="162" spans="1:13" ht="30">
      <c r="A162" s="165">
        <v>366</v>
      </c>
      <c r="B162" s="166" t="s">
        <v>708</v>
      </c>
      <c r="C162" s="167">
        <f>'COG-M'!P1250</f>
        <v>0</v>
      </c>
      <c r="D162" s="82">
        <f>'COG-M'!P1251</f>
        <v>0</v>
      </c>
      <c r="E162" s="82">
        <f>'COG-M'!P1252</f>
        <v>0</v>
      </c>
      <c r="F162" s="82">
        <f>'COG-M'!P1253</f>
        <v>0</v>
      </c>
      <c r="G162" s="82">
        <f>'COG-M'!P1254</f>
        <v>0</v>
      </c>
      <c r="H162" s="82">
        <f>'COG-M'!P1255</f>
        <v>0</v>
      </c>
      <c r="I162" s="82">
        <f>'COG-M'!P1256</f>
        <v>0</v>
      </c>
      <c r="J162" s="82">
        <f>'COG-M'!P1257</f>
        <v>0</v>
      </c>
      <c r="K162" s="82">
        <f>'COG-M'!P1258</f>
        <v>0</v>
      </c>
      <c r="L162" s="82">
        <f>'COG-M'!P1259</f>
        <v>0</v>
      </c>
      <c r="M162" s="83">
        <f t="shared" si="37"/>
        <v>0</v>
      </c>
    </row>
    <row r="163" spans="1:13">
      <c r="A163" s="165">
        <v>369</v>
      </c>
      <c r="B163" s="166" t="s">
        <v>201</v>
      </c>
      <c r="C163" s="167">
        <f>'COG-M'!P1260</f>
        <v>0</v>
      </c>
      <c r="D163" s="82">
        <f>'COG-M'!P1261</f>
        <v>0</v>
      </c>
      <c r="E163" s="82">
        <f>'COG-M'!P1262</f>
        <v>0</v>
      </c>
      <c r="F163" s="82">
        <f>'COG-M'!P1263</f>
        <v>0</v>
      </c>
      <c r="G163" s="82">
        <f>'COG-M'!P1264</f>
        <v>0</v>
      </c>
      <c r="H163" s="82">
        <f>'COG-M'!P1265</f>
        <v>0</v>
      </c>
      <c r="I163" s="82">
        <f>'COG-M'!P1266</f>
        <v>0</v>
      </c>
      <c r="J163" s="82">
        <f>'COG-M'!P1267</f>
        <v>0</v>
      </c>
      <c r="K163" s="82">
        <f>'COG-M'!P1268</f>
        <v>0</v>
      </c>
      <c r="L163" s="82">
        <f>'COG-M'!P1269</f>
        <v>0</v>
      </c>
      <c r="M163" s="83">
        <f t="shared" si="37"/>
        <v>0</v>
      </c>
    </row>
    <row r="164" spans="1:13">
      <c r="A164" s="172">
        <v>3700</v>
      </c>
      <c r="B164" s="173" t="s">
        <v>202</v>
      </c>
      <c r="C164" s="110">
        <f>SUM(C165:C173)</f>
        <v>0</v>
      </c>
      <c r="D164" s="111">
        <f t="shared" ref="D164:L164" si="38">SUM(D165:D173)</f>
        <v>0</v>
      </c>
      <c r="E164" s="111">
        <f t="shared" si="38"/>
        <v>0</v>
      </c>
      <c r="F164" s="111">
        <f t="shared" si="38"/>
        <v>0</v>
      </c>
      <c r="G164" s="111">
        <f t="shared" si="38"/>
        <v>429600</v>
      </c>
      <c r="H164" s="111">
        <f t="shared" si="38"/>
        <v>0</v>
      </c>
      <c r="I164" s="111">
        <f t="shared" si="38"/>
        <v>0</v>
      </c>
      <c r="J164" s="111">
        <f t="shared" si="38"/>
        <v>30000</v>
      </c>
      <c r="K164" s="111">
        <f t="shared" si="38"/>
        <v>0</v>
      </c>
      <c r="L164" s="111">
        <f t="shared" si="38"/>
        <v>0</v>
      </c>
      <c r="M164" s="111">
        <f>SUM(M165:M173)</f>
        <v>459600</v>
      </c>
    </row>
    <row r="165" spans="1:13">
      <c r="A165" s="165">
        <v>371</v>
      </c>
      <c r="B165" s="166" t="s">
        <v>203</v>
      </c>
      <c r="C165" s="167">
        <f>'COG-M'!P1271</f>
        <v>0</v>
      </c>
      <c r="D165" s="82">
        <f>'COG-M'!P1272</f>
        <v>0</v>
      </c>
      <c r="E165" s="82">
        <f>'COG-M'!P1273</f>
        <v>0</v>
      </c>
      <c r="F165" s="82">
        <f>'COG-M'!P1274</f>
        <v>0</v>
      </c>
      <c r="G165" s="82">
        <f>'COG-M'!P1275</f>
        <v>18000</v>
      </c>
      <c r="H165" s="82">
        <f>'COG-M'!P1276</f>
        <v>0</v>
      </c>
      <c r="I165" s="82">
        <f>'COG-M'!P1277</f>
        <v>0</v>
      </c>
      <c r="J165" s="82">
        <f>'COG-M'!P1278</f>
        <v>0</v>
      </c>
      <c r="K165" s="82">
        <f>'COG-M'!P1279</f>
        <v>0</v>
      </c>
      <c r="L165" s="82">
        <f>'COG-M'!P1280</f>
        <v>0</v>
      </c>
      <c r="M165" s="83">
        <f t="shared" ref="M165:M173" si="39">SUM(C165:L165)</f>
        <v>18000</v>
      </c>
    </row>
    <row r="166" spans="1:13">
      <c r="A166" s="165">
        <v>372</v>
      </c>
      <c r="B166" s="166" t="s">
        <v>204</v>
      </c>
      <c r="C166" s="167">
        <f>'COG-M'!P1281</f>
        <v>0</v>
      </c>
      <c r="D166" s="82">
        <f>'COG-M'!P1282</f>
        <v>0</v>
      </c>
      <c r="E166" s="82">
        <f>'COG-M'!P1283</f>
        <v>0</v>
      </c>
      <c r="F166" s="82">
        <f>'COG-M'!P1284</f>
        <v>0</v>
      </c>
      <c r="G166" s="82">
        <f>'COG-M'!P1285</f>
        <v>16100</v>
      </c>
      <c r="H166" s="82">
        <f>'COG-M'!P1286</f>
        <v>0</v>
      </c>
      <c r="I166" s="82">
        <f>'COG-M'!P1287</f>
        <v>0</v>
      </c>
      <c r="J166" s="82">
        <f>'COG-M'!P1288</f>
        <v>5000</v>
      </c>
      <c r="K166" s="82">
        <f>'COG-M'!P1289</f>
        <v>0</v>
      </c>
      <c r="L166" s="82">
        <f>'COG-M'!P1290</f>
        <v>0</v>
      </c>
      <c r="M166" s="83">
        <f t="shared" si="39"/>
        <v>21100</v>
      </c>
    </row>
    <row r="167" spans="1:13">
      <c r="A167" s="165">
        <v>373</v>
      </c>
      <c r="B167" s="166" t="s">
        <v>205</v>
      </c>
      <c r="C167" s="167">
        <f>'COG-M'!P1291</f>
        <v>0</v>
      </c>
      <c r="D167" s="82">
        <f>'COG-M'!P1292</f>
        <v>0</v>
      </c>
      <c r="E167" s="82">
        <f>'COG-M'!P1293</f>
        <v>0</v>
      </c>
      <c r="F167" s="82">
        <f>'COG-M'!P1294</f>
        <v>0</v>
      </c>
      <c r="G167" s="82">
        <f>'COG-M'!P1295</f>
        <v>0</v>
      </c>
      <c r="H167" s="82">
        <f>'COG-M'!P1296</f>
        <v>0</v>
      </c>
      <c r="I167" s="82">
        <f>'COG-M'!P1297</f>
        <v>0</v>
      </c>
      <c r="J167" s="82">
        <f>'COG-M'!P1298</f>
        <v>0</v>
      </c>
      <c r="K167" s="82">
        <f>'COG-M'!P1299</f>
        <v>0</v>
      </c>
      <c r="L167" s="82">
        <f>'COG-M'!P1300</f>
        <v>0</v>
      </c>
      <c r="M167" s="83">
        <f t="shared" si="39"/>
        <v>0</v>
      </c>
    </row>
    <row r="168" spans="1:13">
      <c r="A168" s="165">
        <v>374</v>
      </c>
      <c r="B168" s="166" t="s">
        <v>206</v>
      </c>
      <c r="C168" s="167">
        <f>'COG-M'!P1301</f>
        <v>0</v>
      </c>
      <c r="D168" s="82">
        <f>'COG-M'!P1302</f>
        <v>0</v>
      </c>
      <c r="E168" s="82">
        <f>'COG-M'!P1303</f>
        <v>0</v>
      </c>
      <c r="F168" s="82">
        <f>'COG-M'!P1304</f>
        <v>0</v>
      </c>
      <c r="G168" s="82">
        <f>'COG-M'!P1305</f>
        <v>0</v>
      </c>
      <c r="H168" s="82">
        <f>'COG-M'!P1306</f>
        <v>0</v>
      </c>
      <c r="I168" s="82">
        <f>'COG-M'!P1307</f>
        <v>0</v>
      </c>
      <c r="J168" s="82">
        <f>'COG-M'!P1308</f>
        <v>0</v>
      </c>
      <c r="K168" s="82">
        <f>'COG-M'!P1309</f>
        <v>0</v>
      </c>
      <c r="L168" s="82">
        <f>'COG-M'!P1310</f>
        <v>0</v>
      </c>
      <c r="M168" s="83">
        <f t="shared" si="39"/>
        <v>0</v>
      </c>
    </row>
    <row r="169" spans="1:13">
      <c r="A169" s="165">
        <v>375</v>
      </c>
      <c r="B169" s="166" t="s">
        <v>207</v>
      </c>
      <c r="C169" s="167">
        <f>'COG-M'!P1311</f>
        <v>0</v>
      </c>
      <c r="D169" s="82">
        <f>'COG-M'!P1312</f>
        <v>0</v>
      </c>
      <c r="E169" s="82">
        <f>'COG-M'!P1313</f>
        <v>0</v>
      </c>
      <c r="F169" s="82">
        <f>'COG-M'!P1314</f>
        <v>0</v>
      </c>
      <c r="G169" s="82">
        <f>'COG-M'!P1315</f>
        <v>395500</v>
      </c>
      <c r="H169" s="82">
        <f>'COG-M'!P1316</f>
        <v>0</v>
      </c>
      <c r="I169" s="82">
        <f>'COG-M'!P1317</f>
        <v>0</v>
      </c>
      <c r="J169" s="82">
        <f>'COG-M'!P1318</f>
        <v>25000</v>
      </c>
      <c r="K169" s="82">
        <f>'COG-M'!P1319</f>
        <v>0</v>
      </c>
      <c r="L169" s="82">
        <f>'COG-M'!P1320</f>
        <v>0</v>
      </c>
      <c r="M169" s="83">
        <f t="shared" si="39"/>
        <v>420500</v>
      </c>
    </row>
    <row r="170" spans="1:13">
      <c r="A170" s="165">
        <v>376</v>
      </c>
      <c r="B170" s="166" t="s">
        <v>208</v>
      </c>
      <c r="C170" s="167">
        <f>'COG-M'!P1321</f>
        <v>0</v>
      </c>
      <c r="D170" s="82">
        <f>'COG-M'!P1322</f>
        <v>0</v>
      </c>
      <c r="E170" s="82">
        <f>'COG-M'!P1323</f>
        <v>0</v>
      </c>
      <c r="F170" s="82">
        <f>'COG-M'!P1324</f>
        <v>0</v>
      </c>
      <c r="G170" s="82">
        <f>'COG-M'!P1325</f>
        <v>0</v>
      </c>
      <c r="H170" s="82">
        <f>'COG-M'!P1326</f>
        <v>0</v>
      </c>
      <c r="I170" s="82">
        <f>'COG-M'!P1327</f>
        <v>0</v>
      </c>
      <c r="J170" s="82">
        <f>'COG-M'!P1328</f>
        <v>0</v>
      </c>
      <c r="K170" s="82">
        <f>'COG-M'!P1329</f>
        <v>0</v>
      </c>
      <c r="L170" s="82">
        <f>'COG-M'!P1330</f>
        <v>0</v>
      </c>
      <c r="M170" s="83">
        <f t="shared" si="39"/>
        <v>0</v>
      </c>
    </row>
    <row r="171" spans="1:13">
      <c r="A171" s="165">
        <v>377</v>
      </c>
      <c r="B171" s="166" t="s">
        <v>209</v>
      </c>
      <c r="C171" s="167">
        <f>'COG-M'!P1331</f>
        <v>0</v>
      </c>
      <c r="D171" s="82">
        <f>'COG-M'!P1332</f>
        <v>0</v>
      </c>
      <c r="E171" s="82">
        <f>'COG-M'!P1333</f>
        <v>0</v>
      </c>
      <c r="F171" s="82">
        <f>'COG-M'!P1334</f>
        <v>0</v>
      </c>
      <c r="G171" s="82">
        <f>'COG-M'!P1335</f>
        <v>0</v>
      </c>
      <c r="H171" s="82">
        <f>'COG-M'!P1336</f>
        <v>0</v>
      </c>
      <c r="I171" s="82">
        <f>'COG-M'!P1337</f>
        <v>0</v>
      </c>
      <c r="J171" s="82">
        <f>'COG-M'!P1338</f>
        <v>0</v>
      </c>
      <c r="K171" s="82">
        <f>'COG-M'!P1339</f>
        <v>0</v>
      </c>
      <c r="L171" s="82">
        <f>'COG-M'!P1340</f>
        <v>0</v>
      </c>
      <c r="M171" s="83">
        <f t="shared" si="39"/>
        <v>0</v>
      </c>
    </row>
    <row r="172" spans="1:13">
      <c r="A172" s="165">
        <v>378</v>
      </c>
      <c r="B172" s="166" t="s">
        <v>210</v>
      </c>
      <c r="C172" s="167">
        <f>'COG-M'!P1341</f>
        <v>0</v>
      </c>
      <c r="D172" s="82">
        <f>'COG-M'!P1342</f>
        <v>0</v>
      </c>
      <c r="E172" s="82">
        <f>'COG-M'!P1343</f>
        <v>0</v>
      </c>
      <c r="F172" s="82">
        <f>'COG-M'!P1344</f>
        <v>0</v>
      </c>
      <c r="G172" s="82">
        <f>'COG-M'!P1345</f>
        <v>0</v>
      </c>
      <c r="H172" s="82">
        <f>'COG-M'!P1346</f>
        <v>0</v>
      </c>
      <c r="I172" s="82">
        <f>'COG-M'!P1347</f>
        <v>0</v>
      </c>
      <c r="J172" s="82">
        <f>'COG-M'!P1348</f>
        <v>0</v>
      </c>
      <c r="K172" s="82">
        <f>'COG-M'!P1349</f>
        <v>0</v>
      </c>
      <c r="L172" s="82">
        <f>'COG-M'!P1350</f>
        <v>0</v>
      </c>
      <c r="M172" s="83">
        <f t="shared" si="39"/>
        <v>0</v>
      </c>
    </row>
    <row r="173" spans="1:13">
      <c r="A173" s="165">
        <v>379</v>
      </c>
      <c r="B173" s="166" t="s">
        <v>211</v>
      </c>
      <c r="C173" s="167">
        <f>'COG-M'!P1351</f>
        <v>0</v>
      </c>
      <c r="D173" s="82">
        <f>'COG-M'!P1352</f>
        <v>0</v>
      </c>
      <c r="E173" s="82">
        <f>'COG-M'!P1353</f>
        <v>0</v>
      </c>
      <c r="F173" s="82">
        <f>'COG-M'!P1354</f>
        <v>0</v>
      </c>
      <c r="G173" s="82">
        <f>'COG-M'!P1355</f>
        <v>0</v>
      </c>
      <c r="H173" s="82">
        <f>'COG-M'!P1356</f>
        <v>0</v>
      </c>
      <c r="I173" s="82">
        <f>'COG-M'!P1357</f>
        <v>0</v>
      </c>
      <c r="J173" s="82">
        <f>'COG-M'!P1358</f>
        <v>0</v>
      </c>
      <c r="K173" s="82">
        <f>'COG-M'!P1359</f>
        <v>0</v>
      </c>
      <c r="L173" s="82">
        <f>'COG-M'!P1360</f>
        <v>0</v>
      </c>
      <c r="M173" s="83">
        <f t="shared" si="39"/>
        <v>0</v>
      </c>
    </row>
    <row r="174" spans="1:13">
      <c r="A174" s="172">
        <v>3800</v>
      </c>
      <c r="B174" s="173" t="s">
        <v>212</v>
      </c>
      <c r="C174" s="110">
        <f>SUM(C175:C179)</f>
        <v>0</v>
      </c>
      <c r="D174" s="111">
        <f t="shared" ref="D174:M174" si="40">SUM(D175:D179)</f>
        <v>0</v>
      </c>
      <c r="E174" s="111">
        <f t="shared" si="40"/>
        <v>0</v>
      </c>
      <c r="F174" s="111">
        <f t="shared" si="40"/>
        <v>0</v>
      </c>
      <c r="G174" s="111">
        <f t="shared" si="40"/>
        <v>372500</v>
      </c>
      <c r="H174" s="111">
        <f t="shared" si="40"/>
        <v>0</v>
      </c>
      <c r="I174" s="111">
        <f t="shared" si="40"/>
        <v>0</v>
      </c>
      <c r="J174" s="111">
        <f t="shared" si="40"/>
        <v>5000</v>
      </c>
      <c r="K174" s="111">
        <f t="shared" si="40"/>
        <v>0</v>
      </c>
      <c r="L174" s="111">
        <f t="shared" si="40"/>
        <v>0</v>
      </c>
      <c r="M174" s="111">
        <f t="shared" si="40"/>
        <v>377500</v>
      </c>
    </row>
    <row r="175" spans="1:13">
      <c r="A175" s="165">
        <v>381</v>
      </c>
      <c r="B175" s="166" t="s">
        <v>213</v>
      </c>
      <c r="C175" s="167">
        <f>'COG-M'!P1362</f>
        <v>0</v>
      </c>
      <c r="D175" s="82">
        <f>'COG-M'!P1363</f>
        <v>0</v>
      </c>
      <c r="E175" s="82">
        <f>'COG-M'!P1364</f>
        <v>0</v>
      </c>
      <c r="F175" s="82">
        <f>'COG-M'!P1365</f>
        <v>0</v>
      </c>
      <c r="G175" s="82">
        <f>'COG-M'!P1366</f>
        <v>0</v>
      </c>
      <c r="H175" s="82">
        <f>'COG-M'!P1367</f>
        <v>0</v>
      </c>
      <c r="I175" s="82">
        <f>'COG-M'!P1368</f>
        <v>0</v>
      </c>
      <c r="J175" s="82">
        <f>'COG-M'!P1369</f>
        <v>0</v>
      </c>
      <c r="K175" s="82">
        <f>'COG-M'!P1370</f>
        <v>0</v>
      </c>
      <c r="L175" s="82">
        <f>'COG-M'!P1371</f>
        <v>0</v>
      </c>
      <c r="M175" s="83">
        <f>SUM(C175:L175)</f>
        <v>0</v>
      </c>
    </row>
    <row r="176" spans="1:13">
      <c r="A176" s="165">
        <v>382</v>
      </c>
      <c r="B176" s="166" t="s">
        <v>214</v>
      </c>
      <c r="C176" s="167">
        <f>'COG-M'!P1372</f>
        <v>0</v>
      </c>
      <c r="D176" s="82">
        <f>'COG-M'!P1373</f>
        <v>0</v>
      </c>
      <c r="E176" s="82">
        <f>'COG-M'!P1374</f>
        <v>0</v>
      </c>
      <c r="F176" s="82">
        <f>'COG-M'!P1375</f>
        <v>0</v>
      </c>
      <c r="G176" s="82">
        <f>'COG-M'!P1376</f>
        <v>372500</v>
      </c>
      <c r="H176" s="82">
        <f>'COG-M'!P1377</f>
        <v>0</v>
      </c>
      <c r="I176" s="82">
        <f>'COG-M'!P1378</f>
        <v>0</v>
      </c>
      <c r="J176" s="82">
        <f>'COG-M'!P1379</f>
        <v>5000</v>
      </c>
      <c r="K176" s="82">
        <f>'COG-M'!P1380</f>
        <v>0</v>
      </c>
      <c r="L176" s="82">
        <f>'COG-M'!P1381</f>
        <v>0</v>
      </c>
      <c r="M176" s="83">
        <f>SUM(C176:L176)</f>
        <v>377500</v>
      </c>
    </row>
    <row r="177" spans="1:13">
      <c r="A177" s="165">
        <v>383</v>
      </c>
      <c r="B177" s="166" t="s">
        <v>215</v>
      </c>
      <c r="C177" s="167">
        <f>'COG-M'!P1382</f>
        <v>0</v>
      </c>
      <c r="D177" s="82">
        <f>'COG-M'!P1383</f>
        <v>0</v>
      </c>
      <c r="E177" s="82">
        <f>'COG-M'!P1384</f>
        <v>0</v>
      </c>
      <c r="F177" s="82">
        <f>'COG-M'!P1385</f>
        <v>0</v>
      </c>
      <c r="G177" s="82">
        <f>'COG-M'!P1386</f>
        <v>0</v>
      </c>
      <c r="H177" s="82">
        <f>'COG-M'!P1387</f>
        <v>0</v>
      </c>
      <c r="I177" s="82">
        <f>'COG-M'!P1388</f>
        <v>0</v>
      </c>
      <c r="J177" s="82">
        <f>'COG-M'!P1389</f>
        <v>0</v>
      </c>
      <c r="K177" s="82">
        <f>'COG-M'!P1390</f>
        <v>0</v>
      </c>
      <c r="L177" s="82">
        <f>'COG-M'!P1391</f>
        <v>0</v>
      </c>
      <c r="M177" s="83">
        <f>SUM(C177:L177)</f>
        <v>0</v>
      </c>
    </row>
    <row r="178" spans="1:13">
      <c r="A178" s="165">
        <v>384</v>
      </c>
      <c r="B178" s="166" t="s">
        <v>216</v>
      </c>
      <c r="C178" s="167">
        <f>'COG-M'!P1392</f>
        <v>0</v>
      </c>
      <c r="D178" s="82">
        <f>'COG-M'!P1393</f>
        <v>0</v>
      </c>
      <c r="E178" s="82">
        <f>'COG-M'!P1394</f>
        <v>0</v>
      </c>
      <c r="F178" s="82">
        <f>'COG-M'!P1395</f>
        <v>0</v>
      </c>
      <c r="G178" s="82">
        <f>'COG-M'!P1396</f>
        <v>0</v>
      </c>
      <c r="H178" s="82">
        <f>'COG-M'!P1397</f>
        <v>0</v>
      </c>
      <c r="I178" s="82">
        <f>'COG-M'!P1398</f>
        <v>0</v>
      </c>
      <c r="J178" s="82">
        <f>'COG-M'!P1399</f>
        <v>0</v>
      </c>
      <c r="K178" s="82">
        <f>'COG-M'!P1400</f>
        <v>0</v>
      </c>
      <c r="L178" s="82">
        <f>'COG-M'!P1401</f>
        <v>0</v>
      </c>
      <c r="M178" s="83">
        <f>SUM(C178:L178)</f>
        <v>0</v>
      </c>
    </row>
    <row r="179" spans="1:13">
      <c r="A179" s="165">
        <v>385</v>
      </c>
      <c r="B179" s="166" t="s">
        <v>217</v>
      </c>
      <c r="C179" s="167">
        <f>'COG-M'!P1402</f>
        <v>0</v>
      </c>
      <c r="D179" s="82">
        <f>'COG-M'!P1403</f>
        <v>0</v>
      </c>
      <c r="E179" s="82">
        <f>'COG-M'!P1404</f>
        <v>0</v>
      </c>
      <c r="F179" s="82">
        <f>'COG-M'!P1405</f>
        <v>0</v>
      </c>
      <c r="G179" s="82">
        <f>'COG-M'!P1406</f>
        <v>0</v>
      </c>
      <c r="H179" s="82">
        <f>'COG-M'!P1407</f>
        <v>0</v>
      </c>
      <c r="I179" s="82">
        <f>'COG-M'!P1408</f>
        <v>0</v>
      </c>
      <c r="J179" s="82">
        <f>'COG-M'!P1409</f>
        <v>0</v>
      </c>
      <c r="K179" s="82">
        <f>'COG-M'!P1410</f>
        <v>0</v>
      </c>
      <c r="L179" s="82">
        <f>'COG-M'!P1411</f>
        <v>0</v>
      </c>
      <c r="M179" s="83">
        <f>SUM(C179:L179)</f>
        <v>0</v>
      </c>
    </row>
    <row r="180" spans="1:13">
      <c r="A180" s="172">
        <v>3900</v>
      </c>
      <c r="B180" s="173" t="s">
        <v>218</v>
      </c>
      <c r="C180" s="110">
        <f>SUM(C181:C189)</f>
        <v>0</v>
      </c>
      <c r="D180" s="111">
        <f t="shared" ref="D180:M180" si="41">SUM(D181:D189)</f>
        <v>0</v>
      </c>
      <c r="E180" s="111">
        <f t="shared" si="41"/>
        <v>0</v>
      </c>
      <c r="F180" s="111">
        <f t="shared" si="41"/>
        <v>0</v>
      </c>
      <c r="G180" s="111">
        <f t="shared" si="41"/>
        <v>1416048</v>
      </c>
      <c r="H180" s="111">
        <f t="shared" si="41"/>
        <v>0</v>
      </c>
      <c r="I180" s="111">
        <f t="shared" si="41"/>
        <v>0</v>
      </c>
      <c r="J180" s="111">
        <f t="shared" si="41"/>
        <v>1415100</v>
      </c>
      <c r="K180" s="111">
        <f t="shared" si="41"/>
        <v>0</v>
      </c>
      <c r="L180" s="111">
        <f t="shared" si="41"/>
        <v>0</v>
      </c>
      <c r="M180" s="111">
        <f t="shared" si="41"/>
        <v>2831148</v>
      </c>
    </row>
    <row r="181" spans="1:13">
      <c r="A181" s="165">
        <v>391</v>
      </c>
      <c r="B181" s="166" t="s">
        <v>219</v>
      </c>
      <c r="C181" s="167">
        <f>'COG-M'!P1413</f>
        <v>0</v>
      </c>
      <c r="D181" s="82">
        <f>'COG-M'!P1414</f>
        <v>0</v>
      </c>
      <c r="E181" s="82">
        <f>'COG-M'!P1415</f>
        <v>0</v>
      </c>
      <c r="F181" s="82">
        <f>'COG-M'!P1416</f>
        <v>0</v>
      </c>
      <c r="G181" s="82">
        <f>'COG-M'!P1417</f>
        <v>10000</v>
      </c>
      <c r="H181" s="82">
        <f>'COG-M'!P1418</f>
        <v>0</v>
      </c>
      <c r="I181" s="82">
        <f>'COG-M'!P1419</f>
        <v>0</v>
      </c>
      <c r="J181" s="82">
        <f>'COG-M'!P1420</f>
        <v>10000</v>
      </c>
      <c r="K181" s="82">
        <f>'COG-M'!P1421</f>
        <v>0</v>
      </c>
      <c r="L181" s="82">
        <f>'COG-M'!P1422</f>
        <v>0</v>
      </c>
      <c r="M181" s="83">
        <f t="shared" ref="M181:M189" si="42">SUM(C181:L181)</f>
        <v>20000</v>
      </c>
    </row>
    <row r="182" spans="1:13">
      <c r="A182" s="165">
        <v>392</v>
      </c>
      <c r="B182" s="166" t="s">
        <v>220</v>
      </c>
      <c r="C182" s="167">
        <f>'COG-M'!P1423</f>
        <v>0</v>
      </c>
      <c r="D182" s="82">
        <f>'COG-M'!P1424</f>
        <v>0</v>
      </c>
      <c r="E182" s="82">
        <f>'COG-M'!P1425</f>
        <v>0</v>
      </c>
      <c r="F182" s="82">
        <f>'COG-M'!P1426</f>
        <v>0</v>
      </c>
      <c r="G182" s="82">
        <f>'COG-M'!P1427</f>
        <v>880000</v>
      </c>
      <c r="H182" s="82">
        <f>'COG-M'!P1428</f>
        <v>0</v>
      </c>
      <c r="I182" s="82">
        <f>'COG-M'!P1429</f>
        <v>0</v>
      </c>
      <c r="J182" s="82">
        <f>'COG-M'!P1430</f>
        <v>80000</v>
      </c>
      <c r="K182" s="82">
        <f>'COG-M'!P1431</f>
        <v>0</v>
      </c>
      <c r="L182" s="82">
        <f>'COG-M'!P1432</f>
        <v>0</v>
      </c>
      <c r="M182" s="83">
        <f t="shared" si="42"/>
        <v>960000</v>
      </c>
    </row>
    <row r="183" spans="1:13">
      <c r="A183" s="165">
        <v>393</v>
      </c>
      <c r="B183" s="166" t="s">
        <v>221</v>
      </c>
      <c r="C183" s="167">
        <f>'COG-M'!P1433</f>
        <v>0</v>
      </c>
      <c r="D183" s="82">
        <f>'COG-M'!P1434</f>
        <v>0</v>
      </c>
      <c r="E183" s="82">
        <f>'COG-M'!P1435</f>
        <v>0</v>
      </c>
      <c r="F183" s="82">
        <f>'COG-M'!P1436</f>
        <v>0</v>
      </c>
      <c r="G183" s="82">
        <f>'COG-M'!P1437</f>
        <v>0</v>
      </c>
      <c r="H183" s="82">
        <f>'COG-M'!P1438</f>
        <v>0</v>
      </c>
      <c r="I183" s="82">
        <f>'COG-M'!P1439</f>
        <v>0</v>
      </c>
      <c r="J183" s="82">
        <f>'COG-M'!P1440</f>
        <v>0</v>
      </c>
      <c r="K183" s="82">
        <f>'COG-M'!P1441</f>
        <v>0</v>
      </c>
      <c r="L183" s="82">
        <f>'COG-M'!P1442</f>
        <v>0</v>
      </c>
      <c r="M183" s="83">
        <f t="shared" si="42"/>
        <v>0</v>
      </c>
    </row>
    <row r="184" spans="1:13">
      <c r="A184" s="165">
        <v>394</v>
      </c>
      <c r="B184" s="166" t="s">
        <v>222</v>
      </c>
      <c r="C184" s="167">
        <f>'COG-M'!P1443</f>
        <v>0</v>
      </c>
      <c r="D184" s="82">
        <f>'COG-M'!P1444</f>
        <v>0</v>
      </c>
      <c r="E184" s="82">
        <f>'COG-M'!P1445</f>
        <v>0</v>
      </c>
      <c r="F184" s="82">
        <f>'COG-M'!P1446</f>
        <v>0</v>
      </c>
      <c r="G184" s="82">
        <f>'COG-M'!P1447</f>
        <v>408048</v>
      </c>
      <c r="H184" s="82">
        <f>'COG-M'!P1448</f>
        <v>0</v>
      </c>
      <c r="I184" s="82">
        <f>'COG-M'!P1449</f>
        <v>0</v>
      </c>
      <c r="J184" s="82">
        <f>'COG-M'!P1450</f>
        <v>1315100</v>
      </c>
      <c r="K184" s="82">
        <f>'COG-M'!P1451</f>
        <v>0</v>
      </c>
      <c r="L184" s="82">
        <f>'COG-M'!P1452</f>
        <v>0</v>
      </c>
      <c r="M184" s="83">
        <f t="shared" si="42"/>
        <v>1723148</v>
      </c>
    </row>
    <row r="185" spans="1:13">
      <c r="A185" s="165">
        <v>395</v>
      </c>
      <c r="B185" s="166" t="s">
        <v>223</v>
      </c>
      <c r="C185" s="167">
        <f>'COG-M'!P1453</f>
        <v>0</v>
      </c>
      <c r="D185" s="82">
        <f>'COG-M'!P1454</f>
        <v>0</v>
      </c>
      <c r="E185" s="82">
        <f>'COG-M'!P1455</f>
        <v>0</v>
      </c>
      <c r="F185" s="82">
        <f>'COG-M'!P1456</f>
        <v>0</v>
      </c>
      <c r="G185" s="82">
        <f>'COG-M'!P1457</f>
        <v>118000</v>
      </c>
      <c r="H185" s="82">
        <f>'COG-M'!P1458</f>
        <v>0</v>
      </c>
      <c r="I185" s="82">
        <f>'COG-M'!P1459</f>
        <v>0</v>
      </c>
      <c r="J185" s="82">
        <f>'COG-M'!P1460</f>
        <v>0</v>
      </c>
      <c r="K185" s="82">
        <f>'COG-M'!P1461</f>
        <v>0</v>
      </c>
      <c r="L185" s="82">
        <f>'COG-M'!P1462</f>
        <v>0</v>
      </c>
      <c r="M185" s="83">
        <f t="shared" si="42"/>
        <v>118000</v>
      </c>
    </row>
    <row r="186" spans="1:13">
      <c r="A186" s="165">
        <v>396</v>
      </c>
      <c r="B186" s="166" t="s">
        <v>224</v>
      </c>
      <c r="C186" s="167">
        <f>'COG-M'!P1463</f>
        <v>0</v>
      </c>
      <c r="D186" s="82">
        <f>'COG-M'!P1464</f>
        <v>0</v>
      </c>
      <c r="E186" s="82">
        <f>'COG-M'!P1465</f>
        <v>0</v>
      </c>
      <c r="F186" s="82">
        <f>'COG-M'!P1466</f>
        <v>0</v>
      </c>
      <c r="G186" s="82">
        <f>'COG-M'!P1467</f>
        <v>0</v>
      </c>
      <c r="H186" s="82">
        <f>'COG-M'!P1468</f>
        <v>0</v>
      </c>
      <c r="I186" s="82">
        <f>'COG-M'!P1469</f>
        <v>0</v>
      </c>
      <c r="J186" s="82">
        <f>'COG-M'!P1470</f>
        <v>10000</v>
      </c>
      <c r="K186" s="82">
        <f>'COG-M'!P1471</f>
        <v>0</v>
      </c>
      <c r="L186" s="82">
        <f>'COG-M'!P1472</f>
        <v>0</v>
      </c>
      <c r="M186" s="83">
        <f t="shared" si="42"/>
        <v>10000</v>
      </c>
    </row>
    <row r="187" spans="1:13">
      <c r="A187" s="165">
        <v>397</v>
      </c>
      <c r="B187" s="166" t="s">
        <v>225</v>
      </c>
      <c r="C187" s="167"/>
      <c r="D187" s="82"/>
      <c r="E187" s="82"/>
      <c r="F187" s="82"/>
      <c r="G187" s="82"/>
      <c r="H187" s="82"/>
      <c r="I187" s="82"/>
      <c r="J187" s="82"/>
      <c r="K187" s="82"/>
      <c r="L187" s="82"/>
      <c r="M187" s="83">
        <f t="shared" si="42"/>
        <v>0</v>
      </c>
    </row>
    <row r="188" spans="1:13">
      <c r="A188" s="165">
        <v>398</v>
      </c>
      <c r="B188" s="166" t="s">
        <v>226</v>
      </c>
      <c r="C188" s="167">
        <f>'COG-M'!P1474</f>
        <v>0</v>
      </c>
      <c r="D188" s="82">
        <f>'COG-M'!P1475</f>
        <v>0</v>
      </c>
      <c r="E188" s="82">
        <f>'COG-M'!P1476</f>
        <v>0</v>
      </c>
      <c r="F188" s="82">
        <f>'COG-M'!P1477</f>
        <v>0</v>
      </c>
      <c r="G188" s="82">
        <f>'COG-M'!P1478</f>
        <v>0</v>
      </c>
      <c r="H188" s="82">
        <f>'COG-M'!P1479</f>
        <v>0</v>
      </c>
      <c r="I188" s="82">
        <f>'COG-M'!P1480</f>
        <v>0</v>
      </c>
      <c r="J188" s="82">
        <f>'COG-M'!P1481</f>
        <v>0</v>
      </c>
      <c r="K188" s="82">
        <f>'COG-M'!P1482</f>
        <v>0</v>
      </c>
      <c r="L188" s="82">
        <f>'COG-M'!P1483</f>
        <v>0</v>
      </c>
      <c r="M188" s="83">
        <f t="shared" si="42"/>
        <v>0</v>
      </c>
    </row>
    <row r="189" spans="1:13">
      <c r="A189" s="165">
        <v>399</v>
      </c>
      <c r="B189" s="166" t="s">
        <v>227</v>
      </c>
      <c r="C189" s="167">
        <f>'COG-M'!P1484</f>
        <v>0</v>
      </c>
      <c r="D189" s="82">
        <f>'COG-M'!P1485</f>
        <v>0</v>
      </c>
      <c r="E189" s="82">
        <f>'COG-M'!P1486</f>
        <v>0</v>
      </c>
      <c r="F189" s="82">
        <f>'COG-M'!P1487</f>
        <v>0</v>
      </c>
      <c r="G189" s="82">
        <f>'COG-M'!P1488</f>
        <v>0</v>
      </c>
      <c r="H189" s="82">
        <f>'COG-M'!P1489</f>
        <v>0</v>
      </c>
      <c r="I189" s="82">
        <f>'COG-M'!P1490</f>
        <v>0</v>
      </c>
      <c r="J189" s="82">
        <f>'COG-M'!P1491</f>
        <v>0</v>
      </c>
      <c r="K189" s="82">
        <f>'COG-M'!P1492</f>
        <v>0</v>
      </c>
      <c r="L189" s="82">
        <f>'COG-M'!P1493</f>
        <v>0</v>
      </c>
      <c r="M189" s="83">
        <f t="shared" si="42"/>
        <v>0</v>
      </c>
    </row>
    <row r="190" spans="1:13">
      <c r="A190" s="174">
        <v>4000</v>
      </c>
      <c r="B190" s="162" t="s">
        <v>228</v>
      </c>
      <c r="C190" s="115">
        <f>C191+C201+C207+C217+C226+C230+C238+C240+C246</f>
        <v>0</v>
      </c>
      <c r="D190" s="116">
        <f t="shared" ref="D190:M190" si="43">D191+D201+D207+D217+D226+D230+D238+D240+D246</f>
        <v>0</v>
      </c>
      <c r="E190" s="116">
        <f t="shared" si="43"/>
        <v>0</v>
      </c>
      <c r="F190" s="116">
        <f t="shared" si="43"/>
        <v>0</v>
      </c>
      <c r="G190" s="116">
        <f t="shared" si="43"/>
        <v>12345096</v>
      </c>
      <c r="H190" s="116">
        <f t="shared" si="43"/>
        <v>0</v>
      </c>
      <c r="I190" s="116">
        <f t="shared" si="43"/>
        <v>0</v>
      </c>
      <c r="J190" s="116">
        <f t="shared" si="43"/>
        <v>0</v>
      </c>
      <c r="K190" s="116">
        <f t="shared" si="43"/>
        <v>0</v>
      </c>
      <c r="L190" s="116">
        <f t="shared" si="43"/>
        <v>0</v>
      </c>
      <c r="M190" s="116">
        <f t="shared" si="43"/>
        <v>12345096</v>
      </c>
    </row>
    <row r="191" spans="1:13">
      <c r="A191" s="172">
        <v>4100</v>
      </c>
      <c r="B191" s="173" t="s">
        <v>229</v>
      </c>
      <c r="C191" s="110">
        <f>SUM(C192:C200)</f>
        <v>0</v>
      </c>
      <c r="D191" s="111">
        <f t="shared" ref="D191:M191" si="44">SUM(D192:D200)</f>
        <v>0</v>
      </c>
      <c r="E191" s="111">
        <f t="shared" si="44"/>
        <v>0</v>
      </c>
      <c r="F191" s="111">
        <f t="shared" si="44"/>
        <v>0</v>
      </c>
      <c r="G191" s="111">
        <f t="shared" si="44"/>
        <v>0</v>
      </c>
      <c r="H191" s="111">
        <f t="shared" si="44"/>
        <v>0</v>
      </c>
      <c r="I191" s="111">
        <f t="shared" si="44"/>
        <v>0</v>
      </c>
      <c r="J191" s="111">
        <f t="shared" si="44"/>
        <v>0</v>
      </c>
      <c r="K191" s="111">
        <f t="shared" si="44"/>
        <v>0</v>
      </c>
      <c r="L191" s="111">
        <f t="shared" si="44"/>
        <v>0</v>
      </c>
      <c r="M191" s="111">
        <f t="shared" si="44"/>
        <v>0</v>
      </c>
    </row>
    <row r="192" spans="1:13">
      <c r="A192" s="165">
        <v>411</v>
      </c>
      <c r="B192" s="166" t="s">
        <v>230</v>
      </c>
      <c r="C192" s="167"/>
      <c r="D192" s="82"/>
      <c r="E192" s="82"/>
      <c r="F192" s="82"/>
      <c r="G192" s="82"/>
      <c r="H192" s="82"/>
      <c r="I192" s="82"/>
      <c r="J192" s="82"/>
      <c r="K192" s="82"/>
      <c r="L192" s="82"/>
      <c r="M192" s="83">
        <f t="shared" ref="M192:M200" si="45">SUM(C192:L192)</f>
        <v>0</v>
      </c>
    </row>
    <row r="193" spans="1:13">
      <c r="A193" s="165">
        <v>412</v>
      </c>
      <c r="B193" s="166" t="s">
        <v>231</v>
      </c>
      <c r="C193" s="167"/>
      <c r="D193" s="82"/>
      <c r="E193" s="82"/>
      <c r="F193" s="82"/>
      <c r="G193" s="82"/>
      <c r="H193" s="82"/>
      <c r="I193" s="82"/>
      <c r="J193" s="82"/>
      <c r="K193" s="82"/>
      <c r="L193" s="82"/>
      <c r="M193" s="83">
        <f t="shared" si="45"/>
        <v>0</v>
      </c>
    </row>
    <row r="194" spans="1:13">
      <c r="A194" s="165">
        <v>413</v>
      </c>
      <c r="B194" s="166" t="s">
        <v>232</v>
      </c>
      <c r="C194" s="167"/>
      <c r="D194" s="82"/>
      <c r="E194" s="82"/>
      <c r="F194" s="82"/>
      <c r="G194" s="82"/>
      <c r="H194" s="82"/>
      <c r="I194" s="82"/>
      <c r="J194" s="82"/>
      <c r="K194" s="82"/>
      <c r="L194" s="82"/>
      <c r="M194" s="83">
        <f t="shared" si="45"/>
        <v>0</v>
      </c>
    </row>
    <row r="195" spans="1:13">
      <c r="A195" s="165">
        <v>414</v>
      </c>
      <c r="B195" s="166" t="s">
        <v>233</v>
      </c>
      <c r="C195" s="167"/>
      <c r="D195" s="82"/>
      <c r="E195" s="82"/>
      <c r="F195" s="82"/>
      <c r="G195" s="82"/>
      <c r="H195" s="82"/>
      <c r="I195" s="82"/>
      <c r="J195" s="82"/>
      <c r="K195" s="82"/>
      <c r="L195" s="82"/>
      <c r="M195" s="83">
        <f t="shared" si="45"/>
        <v>0</v>
      </c>
    </row>
    <row r="196" spans="1:13" ht="30">
      <c r="A196" s="165">
        <v>415</v>
      </c>
      <c r="B196" s="166" t="s">
        <v>234</v>
      </c>
      <c r="C196" s="167">
        <f>'COG-M'!P1500</f>
        <v>0</v>
      </c>
      <c r="D196" s="82">
        <f>'COG-M'!P1501</f>
        <v>0</v>
      </c>
      <c r="E196" s="82">
        <f>'COG-M'!P1502</f>
        <v>0</v>
      </c>
      <c r="F196" s="82">
        <f>'COG-M'!P1503</f>
        <v>0</v>
      </c>
      <c r="G196" s="82">
        <f>'COG-M'!P1504</f>
        <v>0</v>
      </c>
      <c r="H196" s="82">
        <f>'COG-M'!P1505</f>
        <v>0</v>
      </c>
      <c r="I196" s="82">
        <f>'COG-M'!P1506</f>
        <v>0</v>
      </c>
      <c r="J196" s="82">
        <f>'COG-M'!P1507</f>
        <v>0</v>
      </c>
      <c r="K196" s="82">
        <f>'COG-M'!P1508</f>
        <v>0</v>
      </c>
      <c r="L196" s="82">
        <f>'COG-M'!P1509</f>
        <v>0</v>
      </c>
      <c r="M196" s="83">
        <f t="shared" si="45"/>
        <v>0</v>
      </c>
    </row>
    <row r="197" spans="1:13" ht="30">
      <c r="A197" s="165">
        <v>416</v>
      </c>
      <c r="B197" s="166" t="s">
        <v>235</v>
      </c>
      <c r="C197" s="167"/>
      <c r="D197" s="82"/>
      <c r="E197" s="82"/>
      <c r="F197" s="82"/>
      <c r="G197" s="82"/>
      <c r="H197" s="82"/>
      <c r="I197" s="82"/>
      <c r="J197" s="82"/>
      <c r="K197" s="82"/>
      <c r="L197" s="82"/>
      <c r="M197" s="83">
        <f t="shared" si="45"/>
        <v>0</v>
      </c>
    </row>
    <row r="198" spans="1:13" ht="30">
      <c r="A198" s="165">
        <v>417</v>
      </c>
      <c r="B198" s="166" t="s">
        <v>236</v>
      </c>
      <c r="C198" s="167">
        <f>'COG-M'!P1511</f>
        <v>0</v>
      </c>
      <c r="D198" s="82">
        <f>'COG-M'!P1512</f>
        <v>0</v>
      </c>
      <c r="E198" s="82">
        <f>'COG-M'!P1513</f>
        <v>0</v>
      </c>
      <c r="F198" s="82">
        <f>'COG-M'!P1514</f>
        <v>0</v>
      </c>
      <c r="G198" s="82">
        <f>'COG-M'!P1515</f>
        <v>0</v>
      </c>
      <c r="H198" s="82">
        <f>'COG-M'!P1516</f>
        <v>0</v>
      </c>
      <c r="I198" s="82">
        <f>'COG-M'!P1517</f>
        <v>0</v>
      </c>
      <c r="J198" s="82">
        <f>'COG-M'!P1518</f>
        <v>0</v>
      </c>
      <c r="K198" s="82">
        <f>'COG-M'!P1519</f>
        <v>0</v>
      </c>
      <c r="L198" s="82">
        <f>'COG-M'!P1520</f>
        <v>0</v>
      </c>
      <c r="M198" s="83">
        <f t="shared" si="45"/>
        <v>0</v>
      </c>
    </row>
    <row r="199" spans="1:13" ht="30">
      <c r="A199" s="165">
        <v>418</v>
      </c>
      <c r="B199" s="166" t="s">
        <v>237</v>
      </c>
      <c r="C199" s="167"/>
      <c r="D199" s="82"/>
      <c r="E199" s="82"/>
      <c r="F199" s="82"/>
      <c r="G199" s="82"/>
      <c r="H199" s="82"/>
      <c r="I199" s="82"/>
      <c r="J199" s="82"/>
      <c r="K199" s="82"/>
      <c r="L199" s="82"/>
      <c r="M199" s="83">
        <f t="shared" si="45"/>
        <v>0</v>
      </c>
    </row>
    <row r="200" spans="1:13">
      <c r="A200" s="165">
        <v>419</v>
      </c>
      <c r="B200" s="166" t="s">
        <v>238</v>
      </c>
      <c r="C200" s="167"/>
      <c r="D200" s="82"/>
      <c r="E200" s="82"/>
      <c r="F200" s="82"/>
      <c r="G200" s="82"/>
      <c r="H200" s="82"/>
      <c r="I200" s="82"/>
      <c r="J200" s="82"/>
      <c r="K200" s="82"/>
      <c r="L200" s="82"/>
      <c r="M200" s="83">
        <f t="shared" si="45"/>
        <v>0</v>
      </c>
    </row>
    <row r="201" spans="1:13">
      <c r="A201" s="172">
        <v>4200</v>
      </c>
      <c r="B201" s="173" t="s">
        <v>709</v>
      </c>
      <c r="C201" s="110">
        <f>SUM(C202:C206)</f>
        <v>0</v>
      </c>
      <c r="D201" s="111">
        <f t="shared" ref="D201:L201" si="46">SUM(D202:D206)</f>
        <v>0</v>
      </c>
      <c r="E201" s="111">
        <f t="shared" si="46"/>
        <v>0</v>
      </c>
      <c r="F201" s="111">
        <f t="shared" si="46"/>
        <v>0</v>
      </c>
      <c r="G201" s="111">
        <f t="shared" si="46"/>
        <v>4750896</v>
      </c>
      <c r="H201" s="111">
        <f t="shared" si="46"/>
        <v>0</v>
      </c>
      <c r="I201" s="111">
        <f t="shared" si="46"/>
        <v>0</v>
      </c>
      <c r="J201" s="111">
        <f t="shared" si="46"/>
        <v>0</v>
      </c>
      <c r="K201" s="111">
        <f t="shared" si="46"/>
        <v>0</v>
      </c>
      <c r="L201" s="111">
        <f t="shared" si="46"/>
        <v>0</v>
      </c>
      <c r="M201" s="111">
        <f>SUM(M202:M206)</f>
        <v>4750896</v>
      </c>
    </row>
    <row r="202" spans="1:13" ht="30">
      <c r="A202" s="165">
        <v>421</v>
      </c>
      <c r="B202" s="166" t="s">
        <v>239</v>
      </c>
      <c r="C202" s="167">
        <f>'COG-M'!P1524</f>
        <v>0</v>
      </c>
      <c r="D202" s="82">
        <f>'COG-M'!P1525</f>
        <v>0</v>
      </c>
      <c r="E202" s="82">
        <f>'COG-M'!P1526</f>
        <v>0</v>
      </c>
      <c r="F202" s="82">
        <f>'COG-M'!P1527</f>
        <v>0</v>
      </c>
      <c r="G202" s="82">
        <f>'COG-M'!P1528</f>
        <v>4750896</v>
      </c>
      <c r="H202" s="82">
        <f>'COG-M'!P1529</f>
        <v>0</v>
      </c>
      <c r="I202" s="82">
        <f>'COG-M'!P1530</f>
        <v>0</v>
      </c>
      <c r="J202" s="82">
        <f>'COG-M'!P1531</f>
        <v>0</v>
      </c>
      <c r="K202" s="82">
        <f>'COG-M'!P1532</f>
        <v>0</v>
      </c>
      <c r="L202" s="82">
        <f>'COG-M'!P1533</f>
        <v>0</v>
      </c>
      <c r="M202" s="83">
        <f>SUM(C202:L202)</f>
        <v>4750896</v>
      </c>
    </row>
    <row r="203" spans="1:13" ht="30">
      <c r="A203" s="165">
        <v>422</v>
      </c>
      <c r="B203" s="166" t="s">
        <v>240</v>
      </c>
      <c r="C203" s="167"/>
      <c r="D203" s="82"/>
      <c r="E203" s="82"/>
      <c r="F203" s="82"/>
      <c r="G203" s="82"/>
      <c r="H203" s="82"/>
      <c r="I203" s="82"/>
      <c r="J203" s="82"/>
      <c r="K203" s="82"/>
      <c r="L203" s="82"/>
      <c r="M203" s="83">
        <f>SUM(C203:L203)</f>
        <v>0</v>
      </c>
    </row>
    <row r="204" spans="1:13" ht="30">
      <c r="A204" s="165">
        <v>423</v>
      </c>
      <c r="B204" s="166" t="s">
        <v>241</v>
      </c>
      <c r="C204" s="167"/>
      <c r="D204" s="82"/>
      <c r="E204" s="82"/>
      <c r="F204" s="82"/>
      <c r="G204" s="82"/>
      <c r="H204" s="82"/>
      <c r="I204" s="82"/>
      <c r="J204" s="82"/>
      <c r="K204" s="82"/>
      <c r="L204" s="82"/>
      <c r="M204" s="83">
        <f>SUM(C204:L204)</f>
        <v>0</v>
      </c>
    </row>
    <row r="205" spans="1:13">
      <c r="A205" s="165">
        <v>424</v>
      </c>
      <c r="B205" s="166" t="s">
        <v>242</v>
      </c>
      <c r="C205" s="167"/>
      <c r="D205" s="82"/>
      <c r="E205" s="82"/>
      <c r="F205" s="82"/>
      <c r="G205" s="82"/>
      <c r="H205" s="82"/>
      <c r="I205" s="82"/>
      <c r="J205" s="82"/>
      <c r="K205" s="82"/>
      <c r="L205" s="82"/>
      <c r="M205" s="83">
        <f>SUM(C205:L205)</f>
        <v>0</v>
      </c>
    </row>
    <row r="206" spans="1:13">
      <c r="A206" s="165">
        <v>425</v>
      </c>
      <c r="B206" s="166" t="s">
        <v>243</v>
      </c>
      <c r="C206" s="167"/>
      <c r="D206" s="82"/>
      <c r="E206" s="82"/>
      <c r="F206" s="82"/>
      <c r="G206" s="82"/>
      <c r="H206" s="82"/>
      <c r="I206" s="82"/>
      <c r="J206" s="82"/>
      <c r="K206" s="82"/>
      <c r="L206" s="82"/>
      <c r="M206" s="83">
        <f>SUM(C206:L206)</f>
        <v>0</v>
      </c>
    </row>
    <row r="207" spans="1:13">
      <c r="A207" s="172">
        <v>4300</v>
      </c>
      <c r="B207" s="173" t="s">
        <v>244</v>
      </c>
      <c r="C207" s="110">
        <f>SUM(C208:C216)</f>
        <v>0</v>
      </c>
      <c r="D207" s="111">
        <f t="shared" ref="D207:M207" si="47">SUM(D208:D216)</f>
        <v>0</v>
      </c>
      <c r="E207" s="111">
        <f t="shared" si="47"/>
        <v>0</v>
      </c>
      <c r="F207" s="111">
        <f t="shared" si="47"/>
        <v>0</v>
      </c>
      <c r="G207" s="111">
        <f t="shared" si="47"/>
        <v>0</v>
      </c>
      <c r="H207" s="111">
        <f t="shared" si="47"/>
        <v>0</v>
      </c>
      <c r="I207" s="111">
        <f t="shared" si="47"/>
        <v>0</v>
      </c>
      <c r="J207" s="111">
        <f t="shared" si="47"/>
        <v>0</v>
      </c>
      <c r="K207" s="111">
        <f t="shared" si="47"/>
        <v>0</v>
      </c>
      <c r="L207" s="111">
        <f t="shared" si="47"/>
        <v>0</v>
      </c>
      <c r="M207" s="111">
        <f t="shared" si="47"/>
        <v>0</v>
      </c>
    </row>
    <row r="208" spans="1:13">
      <c r="A208" s="165">
        <v>431</v>
      </c>
      <c r="B208" s="166" t="s">
        <v>245</v>
      </c>
      <c r="C208" s="167">
        <f>'COG-M'!P1539</f>
        <v>0</v>
      </c>
      <c r="D208" s="82">
        <f>'COG-M'!P1540</f>
        <v>0</v>
      </c>
      <c r="E208" s="82">
        <f>'COG-M'!P1541</f>
        <v>0</v>
      </c>
      <c r="F208" s="82">
        <f>'COG-M'!P1542</f>
        <v>0</v>
      </c>
      <c r="G208" s="82">
        <f>'COG-M'!P1543</f>
        <v>0</v>
      </c>
      <c r="H208" s="82">
        <f>'COG-M'!P1544</f>
        <v>0</v>
      </c>
      <c r="I208" s="82">
        <f>'COG-M'!P1545</f>
        <v>0</v>
      </c>
      <c r="J208" s="82">
        <f>'COG-M'!P1546</f>
        <v>0</v>
      </c>
      <c r="K208" s="82">
        <f>'COG-M'!P1547</f>
        <v>0</v>
      </c>
      <c r="L208" s="82">
        <f>'COG-M'!P1548</f>
        <v>0</v>
      </c>
      <c r="M208" s="83">
        <f t="shared" ref="M208:M216" si="48">SUM(C208:L208)</f>
        <v>0</v>
      </c>
    </row>
    <row r="209" spans="1:13">
      <c r="A209" s="165">
        <v>432</v>
      </c>
      <c r="B209" s="166" t="s">
        <v>246</v>
      </c>
      <c r="C209" s="167">
        <f>'COG-M'!P1549</f>
        <v>0</v>
      </c>
      <c r="D209" s="82">
        <f>'COG-M'!P1550</f>
        <v>0</v>
      </c>
      <c r="E209" s="82">
        <f>'COG-M'!P1551</f>
        <v>0</v>
      </c>
      <c r="F209" s="82">
        <f>'COG-M'!P1552</f>
        <v>0</v>
      </c>
      <c r="G209" s="82">
        <f>'COG-M'!P1553</f>
        <v>0</v>
      </c>
      <c r="H209" s="82">
        <f>'COG-M'!P1554</f>
        <v>0</v>
      </c>
      <c r="I209" s="82">
        <f>'COG-M'!P1555</f>
        <v>0</v>
      </c>
      <c r="J209" s="82">
        <f>'COG-M'!P1556</f>
        <v>0</v>
      </c>
      <c r="K209" s="82">
        <f>'COG-M'!P1557</f>
        <v>0</v>
      </c>
      <c r="L209" s="82">
        <f>'COG-M'!P1558</f>
        <v>0</v>
      </c>
      <c r="M209" s="83">
        <f t="shared" si="48"/>
        <v>0</v>
      </c>
    </row>
    <row r="210" spans="1:13">
      <c r="A210" s="165">
        <v>433</v>
      </c>
      <c r="B210" s="166" t="s">
        <v>247</v>
      </c>
      <c r="C210" s="167">
        <f>'COG-M'!P1559</f>
        <v>0</v>
      </c>
      <c r="D210" s="82">
        <f>'COG-M'!P1560</f>
        <v>0</v>
      </c>
      <c r="E210" s="82">
        <f>'COG-M'!P1561</f>
        <v>0</v>
      </c>
      <c r="F210" s="82">
        <f>'COG-M'!P1562</f>
        <v>0</v>
      </c>
      <c r="G210" s="82">
        <f>'COG-M'!P1563</f>
        <v>0</v>
      </c>
      <c r="H210" s="82">
        <f>'COG-M'!P1564</f>
        <v>0</v>
      </c>
      <c r="I210" s="82">
        <f>'COG-M'!P1565</f>
        <v>0</v>
      </c>
      <c r="J210" s="82">
        <f>'COG-M'!P1566</f>
        <v>0</v>
      </c>
      <c r="K210" s="82">
        <f>'COG-M'!P1567</f>
        <v>0</v>
      </c>
      <c r="L210" s="82">
        <f>'COG-M'!P1568</f>
        <v>0</v>
      </c>
      <c r="M210" s="83">
        <f t="shared" si="48"/>
        <v>0</v>
      </c>
    </row>
    <row r="211" spans="1:13">
      <c r="A211" s="165">
        <v>434</v>
      </c>
      <c r="B211" s="166" t="s">
        <v>248</v>
      </c>
      <c r="C211" s="167">
        <f>'COG-M'!P1569</f>
        <v>0</v>
      </c>
      <c r="D211" s="82">
        <f>'COG-M'!P1570</f>
        <v>0</v>
      </c>
      <c r="E211" s="82">
        <f>'COG-M'!P1571</f>
        <v>0</v>
      </c>
      <c r="F211" s="82">
        <f>'COG-M'!P1572</f>
        <v>0</v>
      </c>
      <c r="G211" s="82">
        <f>'COG-M'!P1573</f>
        <v>0</v>
      </c>
      <c r="H211" s="82">
        <f>'COG-M'!P1574</f>
        <v>0</v>
      </c>
      <c r="I211" s="82">
        <f>'COG-M'!P1575</f>
        <v>0</v>
      </c>
      <c r="J211" s="82">
        <f>'COG-M'!P1576</f>
        <v>0</v>
      </c>
      <c r="K211" s="82">
        <f>'COG-M'!P1577</f>
        <v>0</v>
      </c>
      <c r="L211" s="82">
        <f>'COG-M'!P1578</f>
        <v>0</v>
      </c>
      <c r="M211" s="83">
        <f t="shared" si="48"/>
        <v>0</v>
      </c>
    </row>
    <row r="212" spans="1:13">
      <c r="A212" s="165">
        <v>435</v>
      </c>
      <c r="B212" s="166" t="s">
        <v>249</v>
      </c>
      <c r="C212" s="167">
        <f>'COG-M'!P1579</f>
        <v>0</v>
      </c>
      <c r="D212" s="82">
        <f>'COG-M'!P1580</f>
        <v>0</v>
      </c>
      <c r="E212" s="82">
        <f>'COG-M'!P1581</f>
        <v>0</v>
      </c>
      <c r="F212" s="82">
        <f>'COG-M'!P1582</f>
        <v>0</v>
      </c>
      <c r="G212" s="82">
        <f>'COG-M'!P1583</f>
        <v>0</v>
      </c>
      <c r="H212" s="82">
        <f>'COG-M'!P1584</f>
        <v>0</v>
      </c>
      <c r="I212" s="82">
        <f>'COG-M'!P1585</f>
        <v>0</v>
      </c>
      <c r="J212" s="82">
        <f>'COG-M'!P1586</f>
        <v>0</v>
      </c>
      <c r="K212" s="82">
        <f>'COG-M'!P1587</f>
        <v>0</v>
      </c>
      <c r="L212" s="82">
        <f>'COG-M'!P1588</f>
        <v>0</v>
      </c>
      <c r="M212" s="83">
        <f t="shared" si="48"/>
        <v>0</v>
      </c>
    </row>
    <row r="213" spans="1:13">
      <c r="A213" s="165">
        <v>436</v>
      </c>
      <c r="B213" s="166" t="s">
        <v>250</v>
      </c>
      <c r="C213" s="167">
        <f>'COG-M'!P1589</f>
        <v>0</v>
      </c>
      <c r="D213" s="82">
        <f>'COG-M'!P1590</f>
        <v>0</v>
      </c>
      <c r="E213" s="82">
        <f>'COG-M'!P1591</f>
        <v>0</v>
      </c>
      <c r="F213" s="82">
        <f>'COG-M'!P1592</f>
        <v>0</v>
      </c>
      <c r="G213" s="82">
        <f>'COG-M'!P1593</f>
        <v>0</v>
      </c>
      <c r="H213" s="82">
        <f>'COG-M'!P1594</f>
        <v>0</v>
      </c>
      <c r="I213" s="82">
        <f>'COG-M'!P1595</f>
        <v>0</v>
      </c>
      <c r="J213" s="82">
        <f>'COG-M'!P1596</f>
        <v>0</v>
      </c>
      <c r="K213" s="82">
        <f>'COG-M'!P1597</f>
        <v>0</v>
      </c>
      <c r="L213" s="82">
        <f>'COG-M'!P1598</f>
        <v>0</v>
      </c>
      <c r="M213" s="83">
        <f t="shared" si="48"/>
        <v>0</v>
      </c>
    </row>
    <row r="214" spans="1:13">
      <c r="A214" s="165">
        <v>437</v>
      </c>
      <c r="B214" s="166" t="s">
        <v>251</v>
      </c>
      <c r="C214" s="167">
        <f>'COG-M'!P1599</f>
        <v>0</v>
      </c>
      <c r="D214" s="82">
        <f>'COG-M'!P1600</f>
        <v>0</v>
      </c>
      <c r="E214" s="82">
        <f>'COG-M'!P1601</f>
        <v>0</v>
      </c>
      <c r="F214" s="82">
        <f>'COG-M'!P1602</f>
        <v>0</v>
      </c>
      <c r="G214" s="82">
        <f>'COG-M'!P1603</f>
        <v>0</v>
      </c>
      <c r="H214" s="82">
        <f>'COG-M'!P1604</f>
        <v>0</v>
      </c>
      <c r="I214" s="82">
        <f>'COG-M'!P1605</f>
        <v>0</v>
      </c>
      <c r="J214" s="82">
        <f>'COG-M'!P1606</f>
        <v>0</v>
      </c>
      <c r="K214" s="82">
        <f>'COG-M'!P1607</f>
        <v>0</v>
      </c>
      <c r="L214" s="82">
        <f>'COG-M'!P1608</f>
        <v>0</v>
      </c>
      <c r="M214" s="83">
        <f t="shared" si="48"/>
        <v>0</v>
      </c>
    </row>
    <row r="215" spans="1:13">
      <c r="A215" s="165">
        <v>438</v>
      </c>
      <c r="B215" s="166" t="s">
        <v>252</v>
      </c>
      <c r="C215" s="167"/>
      <c r="D215" s="82"/>
      <c r="E215" s="82"/>
      <c r="F215" s="82"/>
      <c r="G215" s="82"/>
      <c r="H215" s="82"/>
      <c r="I215" s="82"/>
      <c r="J215" s="82"/>
      <c r="K215" s="82"/>
      <c r="L215" s="82"/>
      <c r="M215" s="83">
        <f t="shared" si="48"/>
        <v>0</v>
      </c>
    </row>
    <row r="216" spans="1:13">
      <c r="A216" s="165">
        <v>439</v>
      </c>
      <c r="B216" s="166" t="s">
        <v>253</v>
      </c>
      <c r="C216" s="167">
        <f>'COG-M'!P1610</f>
        <v>0</v>
      </c>
      <c r="D216" s="82">
        <f>'COG-M'!P1611</f>
        <v>0</v>
      </c>
      <c r="E216" s="82">
        <f>'COG-M'!P1612</f>
        <v>0</v>
      </c>
      <c r="F216" s="82">
        <f>'COG-M'!P1613</f>
        <v>0</v>
      </c>
      <c r="G216" s="82">
        <f>'COG-M'!P1614</f>
        <v>0</v>
      </c>
      <c r="H216" s="82">
        <f>'COG-M'!P1615</f>
        <v>0</v>
      </c>
      <c r="I216" s="82">
        <f>'COG-M'!P1616</f>
        <v>0</v>
      </c>
      <c r="J216" s="82">
        <f>'COG-M'!P1617</f>
        <v>0</v>
      </c>
      <c r="K216" s="82">
        <f>'COG-M'!P1618</f>
        <v>0</v>
      </c>
      <c r="L216" s="82">
        <f>'COG-M'!P1619</f>
        <v>0</v>
      </c>
      <c r="M216" s="83">
        <f t="shared" si="48"/>
        <v>0</v>
      </c>
    </row>
    <row r="217" spans="1:13">
      <c r="A217" s="172">
        <v>4400</v>
      </c>
      <c r="B217" s="173" t="s">
        <v>254</v>
      </c>
      <c r="C217" s="110">
        <f>SUM(C218:C225)</f>
        <v>0</v>
      </c>
      <c r="D217" s="111">
        <f t="shared" ref="D217:M217" si="49">SUM(D218:D225)</f>
        <v>0</v>
      </c>
      <c r="E217" s="111">
        <f t="shared" si="49"/>
        <v>0</v>
      </c>
      <c r="F217" s="111">
        <f t="shared" si="49"/>
        <v>0</v>
      </c>
      <c r="G217" s="111">
        <f t="shared" si="49"/>
        <v>2200000</v>
      </c>
      <c r="H217" s="111">
        <f t="shared" si="49"/>
        <v>0</v>
      </c>
      <c r="I217" s="111">
        <f t="shared" si="49"/>
        <v>0</v>
      </c>
      <c r="J217" s="111">
        <f t="shared" si="49"/>
        <v>0</v>
      </c>
      <c r="K217" s="111">
        <f t="shared" si="49"/>
        <v>0</v>
      </c>
      <c r="L217" s="111">
        <f t="shared" si="49"/>
        <v>0</v>
      </c>
      <c r="M217" s="111">
        <f t="shared" si="49"/>
        <v>2200000</v>
      </c>
    </row>
    <row r="218" spans="1:13">
      <c r="A218" s="165">
        <v>441</v>
      </c>
      <c r="B218" s="166" t="s">
        <v>255</v>
      </c>
      <c r="C218" s="167">
        <f>'COG-M'!P1621</f>
        <v>0</v>
      </c>
      <c r="D218" s="82">
        <f>'COG-M'!P1622</f>
        <v>0</v>
      </c>
      <c r="E218" s="82">
        <f>'COG-M'!P1623</f>
        <v>0</v>
      </c>
      <c r="F218" s="82">
        <f>'COG-M'!P1624</f>
        <v>0</v>
      </c>
      <c r="G218" s="82">
        <f>'COG-M'!P1625</f>
        <v>50000</v>
      </c>
      <c r="H218" s="82">
        <f>'COG-M'!P1626</f>
        <v>0</v>
      </c>
      <c r="I218" s="82">
        <f>'COG-M'!P1627</f>
        <v>0</v>
      </c>
      <c r="J218" s="82">
        <f>'COG-M'!P1628</f>
        <v>0</v>
      </c>
      <c r="K218" s="82">
        <f>'COG-M'!P1629</f>
        <v>0</v>
      </c>
      <c r="L218" s="82">
        <f>'COG-M'!P1630</f>
        <v>0</v>
      </c>
      <c r="M218" s="83">
        <f t="shared" ref="M218:M225" si="50">SUM(C218:L218)</f>
        <v>50000</v>
      </c>
    </row>
    <row r="219" spans="1:13">
      <c r="A219" s="165">
        <v>442</v>
      </c>
      <c r="B219" s="166" t="s">
        <v>256</v>
      </c>
      <c r="C219" s="167">
        <f>'COG-M'!P1631</f>
        <v>0</v>
      </c>
      <c r="D219" s="82">
        <f>'COG-M'!P1632</f>
        <v>0</v>
      </c>
      <c r="E219" s="82">
        <f>'COG-M'!P1633</f>
        <v>0</v>
      </c>
      <c r="F219" s="82">
        <f>'COG-M'!P1634</f>
        <v>0</v>
      </c>
      <c r="G219" s="82">
        <f>'COG-M'!P1635</f>
        <v>2100000</v>
      </c>
      <c r="H219" s="82">
        <f>'COG-M'!P1636</f>
        <v>0</v>
      </c>
      <c r="I219" s="82">
        <f>'COG-M'!P1637</f>
        <v>0</v>
      </c>
      <c r="J219" s="82">
        <f>'COG-M'!P1638</f>
        <v>0</v>
      </c>
      <c r="K219" s="82">
        <f>'COG-M'!P1639</f>
        <v>0</v>
      </c>
      <c r="L219" s="82">
        <f>'COG-M'!P1640</f>
        <v>0</v>
      </c>
      <c r="M219" s="83">
        <f t="shared" si="50"/>
        <v>2100000</v>
      </c>
    </row>
    <row r="220" spans="1:13">
      <c r="A220" s="165">
        <v>443</v>
      </c>
      <c r="B220" s="166" t="s">
        <v>257</v>
      </c>
      <c r="C220" s="167">
        <f>'COG-M'!P1641</f>
        <v>0</v>
      </c>
      <c r="D220" s="82">
        <f>'COG-M'!P1642</f>
        <v>0</v>
      </c>
      <c r="E220" s="82">
        <f>'COG-M'!P1643</f>
        <v>0</v>
      </c>
      <c r="F220" s="82">
        <f>'COG-M'!P1644</f>
        <v>0</v>
      </c>
      <c r="G220" s="82">
        <f>'COG-M'!P1645</f>
        <v>50000</v>
      </c>
      <c r="H220" s="82">
        <f>'COG-M'!P1646</f>
        <v>0</v>
      </c>
      <c r="I220" s="82">
        <f>'COG-M'!P1647</f>
        <v>0</v>
      </c>
      <c r="J220" s="82">
        <f>'COG-M'!P1648</f>
        <v>0</v>
      </c>
      <c r="K220" s="82">
        <f>'COG-M'!P1649</f>
        <v>0</v>
      </c>
      <c r="L220" s="82">
        <f>'COG-M'!P1650</f>
        <v>0</v>
      </c>
      <c r="M220" s="83">
        <f t="shared" si="50"/>
        <v>50000</v>
      </c>
    </row>
    <row r="221" spans="1:13">
      <c r="A221" s="165">
        <v>444</v>
      </c>
      <c r="B221" s="166" t="s">
        <v>258</v>
      </c>
      <c r="C221" s="167">
        <f>'COG-M'!P1651</f>
        <v>0</v>
      </c>
      <c r="D221" s="82">
        <f>'COG-M'!P1652</f>
        <v>0</v>
      </c>
      <c r="E221" s="82">
        <f>'COG-M'!P1653</f>
        <v>0</v>
      </c>
      <c r="F221" s="82">
        <f>'COG-M'!P1654</f>
        <v>0</v>
      </c>
      <c r="G221" s="82">
        <f>'COG-M'!P1655</f>
        <v>0</v>
      </c>
      <c r="H221" s="82">
        <f>'COG-M'!P1656</f>
        <v>0</v>
      </c>
      <c r="I221" s="82">
        <f>'COG-M'!P1657</f>
        <v>0</v>
      </c>
      <c r="J221" s="82">
        <f>'COG-M'!P1658</f>
        <v>0</v>
      </c>
      <c r="K221" s="82">
        <f>'COG-M'!P1659</f>
        <v>0</v>
      </c>
      <c r="L221" s="82">
        <f>'COG-M'!P1660</f>
        <v>0</v>
      </c>
      <c r="M221" s="83">
        <f t="shared" si="50"/>
        <v>0</v>
      </c>
    </row>
    <row r="222" spans="1:13">
      <c r="A222" s="165">
        <v>445</v>
      </c>
      <c r="B222" s="166" t="s">
        <v>259</v>
      </c>
      <c r="C222" s="167">
        <f>'COG-M'!P1661</f>
        <v>0</v>
      </c>
      <c r="D222" s="82">
        <f>'COG-M'!P1662</f>
        <v>0</v>
      </c>
      <c r="E222" s="82">
        <f>'COG-M'!P1663</f>
        <v>0</v>
      </c>
      <c r="F222" s="82">
        <f>'COG-M'!P1664</f>
        <v>0</v>
      </c>
      <c r="G222" s="82">
        <f>'COG-M'!P1665</f>
        <v>0</v>
      </c>
      <c r="H222" s="82">
        <f>'COG-M'!P1666</f>
        <v>0</v>
      </c>
      <c r="I222" s="82">
        <f>'COG-M'!P1667</f>
        <v>0</v>
      </c>
      <c r="J222" s="82">
        <f>'COG-M'!P1668</f>
        <v>0</v>
      </c>
      <c r="K222" s="82">
        <f>'COG-M'!P1669</f>
        <v>0</v>
      </c>
      <c r="L222" s="82">
        <f>'COG-M'!P1670</f>
        <v>0</v>
      </c>
      <c r="M222" s="83">
        <f t="shared" si="50"/>
        <v>0</v>
      </c>
    </row>
    <row r="223" spans="1:13">
      <c r="A223" s="165">
        <v>446</v>
      </c>
      <c r="B223" s="166" t="s">
        <v>260</v>
      </c>
      <c r="C223" s="167">
        <f>'COG-M'!P1671</f>
        <v>0</v>
      </c>
      <c r="D223" s="82">
        <f>'COG-M'!P1672</f>
        <v>0</v>
      </c>
      <c r="E223" s="82">
        <f>'COG-M'!P1673</f>
        <v>0</v>
      </c>
      <c r="F223" s="82">
        <f>'COG-M'!P1674</f>
        <v>0</v>
      </c>
      <c r="G223" s="82">
        <f>'COG-M'!P1675</f>
        <v>0</v>
      </c>
      <c r="H223" s="82">
        <f>'COG-M'!P1676</f>
        <v>0</v>
      </c>
      <c r="I223" s="82">
        <f>'COG-M'!P1677</f>
        <v>0</v>
      </c>
      <c r="J223" s="82">
        <f>'COG-M'!P1678</f>
        <v>0</v>
      </c>
      <c r="K223" s="82">
        <f>'COG-M'!P1679</f>
        <v>0</v>
      </c>
      <c r="L223" s="82">
        <f>'COG-M'!P1680</f>
        <v>0</v>
      </c>
      <c r="M223" s="83">
        <f t="shared" si="50"/>
        <v>0</v>
      </c>
    </row>
    <row r="224" spans="1:13">
      <c r="A224" s="165">
        <v>447</v>
      </c>
      <c r="B224" s="166" t="s">
        <v>261</v>
      </c>
      <c r="C224" s="167">
        <f>'COG-M'!P1681</f>
        <v>0</v>
      </c>
      <c r="D224" s="82">
        <f>'COG-M'!P1682</f>
        <v>0</v>
      </c>
      <c r="E224" s="82">
        <f>'COG-M'!P1683</f>
        <v>0</v>
      </c>
      <c r="F224" s="82">
        <f>'COG-M'!P1684</f>
        <v>0</v>
      </c>
      <c r="G224" s="82">
        <f>'COG-M'!P1685</f>
        <v>0</v>
      </c>
      <c r="H224" s="82">
        <f>'COG-M'!P1686</f>
        <v>0</v>
      </c>
      <c r="I224" s="82">
        <f>'COG-M'!P1687</f>
        <v>0</v>
      </c>
      <c r="J224" s="82">
        <f>'COG-M'!P1688</f>
        <v>0</v>
      </c>
      <c r="K224" s="82">
        <f>'COG-M'!P1689</f>
        <v>0</v>
      </c>
      <c r="L224" s="82">
        <f>'COG-M'!P1690</f>
        <v>0</v>
      </c>
      <c r="M224" s="83">
        <f t="shared" si="50"/>
        <v>0</v>
      </c>
    </row>
    <row r="225" spans="1:13">
      <c r="A225" s="165">
        <v>448</v>
      </c>
      <c r="B225" s="166" t="s">
        <v>262</v>
      </c>
      <c r="C225" s="167">
        <f>'COG-M'!P1691</f>
        <v>0</v>
      </c>
      <c r="D225" s="82">
        <f>'COG-M'!P1692</f>
        <v>0</v>
      </c>
      <c r="E225" s="82">
        <f>'COG-M'!P1693</f>
        <v>0</v>
      </c>
      <c r="F225" s="82">
        <f>'COG-M'!P1694</f>
        <v>0</v>
      </c>
      <c r="G225" s="82">
        <f>'COG-M'!P1695</f>
        <v>0</v>
      </c>
      <c r="H225" s="82">
        <f>'COG-M'!P1696</f>
        <v>0</v>
      </c>
      <c r="I225" s="82">
        <f>'COG-M'!P1697</f>
        <v>0</v>
      </c>
      <c r="J225" s="82">
        <f>'COG-M'!P1698</f>
        <v>0</v>
      </c>
      <c r="K225" s="82">
        <f>'COG-M'!P1699</f>
        <v>0</v>
      </c>
      <c r="L225" s="82">
        <f>'COG-M'!P1700</f>
        <v>0</v>
      </c>
      <c r="M225" s="83">
        <f t="shared" si="50"/>
        <v>0</v>
      </c>
    </row>
    <row r="226" spans="1:13">
      <c r="A226" s="172">
        <v>4500</v>
      </c>
      <c r="B226" s="173" t="s">
        <v>263</v>
      </c>
      <c r="C226" s="110">
        <f>SUM(C227:C229)</f>
        <v>0</v>
      </c>
      <c r="D226" s="111">
        <f t="shared" ref="D226:M226" si="51">SUM(D227:D229)</f>
        <v>0</v>
      </c>
      <c r="E226" s="111">
        <f t="shared" si="51"/>
        <v>0</v>
      </c>
      <c r="F226" s="111">
        <f t="shared" si="51"/>
        <v>0</v>
      </c>
      <c r="G226" s="111">
        <f t="shared" si="51"/>
        <v>5254200</v>
      </c>
      <c r="H226" s="111">
        <f t="shared" si="51"/>
        <v>0</v>
      </c>
      <c r="I226" s="111">
        <f t="shared" si="51"/>
        <v>0</v>
      </c>
      <c r="J226" s="111">
        <f t="shared" si="51"/>
        <v>0</v>
      </c>
      <c r="K226" s="111">
        <f t="shared" si="51"/>
        <v>0</v>
      </c>
      <c r="L226" s="111">
        <f t="shared" si="51"/>
        <v>0</v>
      </c>
      <c r="M226" s="111">
        <f t="shared" si="51"/>
        <v>5254200</v>
      </c>
    </row>
    <row r="227" spans="1:13">
      <c r="A227" s="165">
        <v>451</v>
      </c>
      <c r="B227" s="166" t="s">
        <v>264</v>
      </c>
      <c r="C227" s="167">
        <f>'COG-M'!P1702</f>
        <v>0</v>
      </c>
      <c r="D227" s="82">
        <f>'COG-M'!P1703</f>
        <v>0</v>
      </c>
      <c r="E227" s="82">
        <f>'COG-M'!P1704</f>
        <v>0</v>
      </c>
      <c r="F227" s="82">
        <f>'COG-M'!P1705</f>
        <v>0</v>
      </c>
      <c r="G227" s="82">
        <f>'COG-M'!P1706</f>
        <v>1724160</v>
      </c>
      <c r="H227" s="82">
        <f>'COG-M'!P1707</f>
        <v>0</v>
      </c>
      <c r="I227" s="82">
        <f>'COG-M'!P1708</f>
        <v>0</v>
      </c>
      <c r="J227" s="82">
        <f>'COG-M'!P1709</f>
        <v>0</v>
      </c>
      <c r="K227" s="82">
        <f>'COG-M'!P1710</f>
        <v>0</v>
      </c>
      <c r="L227" s="82">
        <f>'COG-M'!P1711</f>
        <v>0</v>
      </c>
      <c r="M227" s="83">
        <f>SUM(C227:L227)</f>
        <v>1724160</v>
      </c>
    </row>
    <row r="228" spans="1:13">
      <c r="A228" s="165">
        <v>452</v>
      </c>
      <c r="B228" s="166" t="s">
        <v>265</v>
      </c>
      <c r="C228" s="167">
        <f>'COG-M'!P1712</f>
        <v>0</v>
      </c>
      <c r="D228" s="82">
        <f>'COG-M'!P1713</f>
        <v>0</v>
      </c>
      <c r="E228" s="82">
        <f>'COG-M'!P1714</f>
        <v>0</v>
      </c>
      <c r="F228" s="82">
        <f>'COG-M'!P1715</f>
        <v>0</v>
      </c>
      <c r="G228" s="82">
        <f>'COG-M'!P1716</f>
        <v>3530040</v>
      </c>
      <c r="H228" s="82">
        <f>'COG-M'!P1717</f>
        <v>0</v>
      </c>
      <c r="I228" s="82">
        <f>'COG-M'!P1718</f>
        <v>0</v>
      </c>
      <c r="J228" s="82">
        <f>'COG-M'!P1719</f>
        <v>0</v>
      </c>
      <c r="K228" s="82">
        <f>'COG-M'!P1720</f>
        <v>0</v>
      </c>
      <c r="L228" s="82">
        <f>'COG-M'!P1721</f>
        <v>0</v>
      </c>
      <c r="M228" s="83">
        <f>SUM(C228:L228)</f>
        <v>3530040</v>
      </c>
    </row>
    <row r="229" spans="1:13">
      <c r="A229" s="165">
        <v>459</v>
      </c>
      <c r="B229" s="166" t="s">
        <v>266</v>
      </c>
      <c r="C229" s="167">
        <f>'COG-M'!P1722</f>
        <v>0</v>
      </c>
      <c r="D229" s="82">
        <f>'COG-M'!P1723</f>
        <v>0</v>
      </c>
      <c r="E229" s="82">
        <f>'COG-M'!P1724</f>
        <v>0</v>
      </c>
      <c r="F229" s="82">
        <f>'COG-M'!P1725</f>
        <v>0</v>
      </c>
      <c r="G229" s="82">
        <f>'COG-M'!P1726</f>
        <v>0</v>
      </c>
      <c r="H229" s="82">
        <f>'COG-M'!P1727</f>
        <v>0</v>
      </c>
      <c r="I229" s="82">
        <f>'COG-M'!P1728</f>
        <v>0</v>
      </c>
      <c r="J229" s="82">
        <f>'COG-M'!P1729</f>
        <v>0</v>
      </c>
      <c r="K229" s="82">
        <f>'COG-M'!P1730</f>
        <v>0</v>
      </c>
      <c r="L229" s="82">
        <f>'COG-M'!P1731</f>
        <v>0</v>
      </c>
      <c r="M229" s="83">
        <f>SUM(C229:L229)</f>
        <v>0</v>
      </c>
    </row>
    <row r="230" spans="1:13">
      <c r="A230" s="172">
        <v>4600</v>
      </c>
      <c r="B230" s="173" t="s">
        <v>267</v>
      </c>
      <c r="C230" s="110">
        <f>SUM(C231:C237)</f>
        <v>0</v>
      </c>
      <c r="D230" s="111">
        <f t="shared" ref="D230:M230" si="52">SUM(D231:D237)</f>
        <v>0</v>
      </c>
      <c r="E230" s="111">
        <f t="shared" si="52"/>
        <v>0</v>
      </c>
      <c r="F230" s="111">
        <f t="shared" si="52"/>
        <v>0</v>
      </c>
      <c r="G230" s="111">
        <f t="shared" si="52"/>
        <v>20000</v>
      </c>
      <c r="H230" s="111">
        <f t="shared" si="52"/>
        <v>0</v>
      </c>
      <c r="I230" s="111">
        <f t="shared" si="52"/>
        <v>0</v>
      </c>
      <c r="J230" s="111">
        <f t="shared" si="52"/>
        <v>0</v>
      </c>
      <c r="K230" s="111">
        <f t="shared" si="52"/>
        <v>0</v>
      </c>
      <c r="L230" s="111">
        <f t="shared" si="52"/>
        <v>0</v>
      </c>
      <c r="M230" s="111">
        <f t="shared" si="52"/>
        <v>20000</v>
      </c>
    </row>
    <row r="231" spans="1:13">
      <c r="A231" s="165">
        <v>461</v>
      </c>
      <c r="B231" s="166" t="s">
        <v>268</v>
      </c>
      <c r="C231" s="167">
        <f>'COG-M'!P1733</f>
        <v>0</v>
      </c>
      <c r="D231" s="82">
        <f>'COG-M'!P1734</f>
        <v>0</v>
      </c>
      <c r="E231" s="82">
        <f>'COG-M'!P1735</f>
        <v>0</v>
      </c>
      <c r="F231" s="82">
        <f>'COG-M'!P1736</f>
        <v>0</v>
      </c>
      <c r="G231" s="82">
        <f>'COG-M'!P1737</f>
        <v>0</v>
      </c>
      <c r="H231" s="82">
        <f>'COG-M'!P1738</f>
        <v>0</v>
      </c>
      <c r="I231" s="82">
        <f>'COG-M'!P1739</f>
        <v>0</v>
      </c>
      <c r="J231" s="82">
        <f>'COG-M'!P1740</f>
        <v>0</v>
      </c>
      <c r="K231" s="82">
        <f>'COG-M'!P1741</f>
        <v>0</v>
      </c>
      <c r="L231" s="82">
        <f>'COG-M'!P1742</f>
        <v>0</v>
      </c>
      <c r="M231" s="83">
        <f t="shared" ref="M231:M237" si="53">SUM(C231:L231)</f>
        <v>0</v>
      </c>
    </row>
    <row r="232" spans="1:13">
      <c r="A232" s="165">
        <v>462</v>
      </c>
      <c r="B232" s="166" t="s">
        <v>269</v>
      </c>
      <c r="C232" s="167"/>
      <c r="D232" s="82"/>
      <c r="E232" s="82"/>
      <c r="F232" s="82"/>
      <c r="G232" s="82"/>
      <c r="H232" s="82"/>
      <c r="I232" s="82"/>
      <c r="J232" s="82"/>
      <c r="K232" s="82"/>
      <c r="L232" s="82"/>
      <c r="M232" s="83">
        <f t="shared" si="53"/>
        <v>0</v>
      </c>
    </row>
    <row r="233" spans="1:13">
      <c r="A233" s="165">
        <v>463</v>
      </c>
      <c r="B233" s="166" t="s">
        <v>270</v>
      </c>
      <c r="C233" s="167"/>
      <c r="D233" s="82"/>
      <c r="E233" s="82"/>
      <c r="F233" s="82"/>
      <c r="G233" s="82"/>
      <c r="H233" s="82"/>
      <c r="I233" s="82"/>
      <c r="J233" s="82"/>
      <c r="K233" s="82"/>
      <c r="L233" s="82"/>
      <c r="M233" s="83">
        <f t="shared" si="53"/>
        <v>0</v>
      </c>
    </row>
    <row r="234" spans="1:13" ht="30">
      <c r="A234" s="165">
        <v>464</v>
      </c>
      <c r="B234" s="166" t="s">
        <v>271</v>
      </c>
      <c r="C234" s="167">
        <f>'COG-M'!P1745</f>
        <v>0</v>
      </c>
      <c r="D234" s="82">
        <f>'COG-M'!P1746</f>
        <v>0</v>
      </c>
      <c r="E234" s="82">
        <f>'COG-M'!P1747</f>
        <v>0</v>
      </c>
      <c r="F234" s="82">
        <f>'COG-M'!P1748</f>
        <v>0</v>
      </c>
      <c r="G234" s="82">
        <f>'COG-M'!P1749</f>
        <v>20000</v>
      </c>
      <c r="H234" s="82">
        <f>'COG-M'!P1750</f>
        <v>0</v>
      </c>
      <c r="I234" s="82">
        <f>'COG-M'!P1751</f>
        <v>0</v>
      </c>
      <c r="J234" s="82">
        <f>'COG-M'!P1752</f>
        <v>0</v>
      </c>
      <c r="K234" s="82">
        <f>'COG-M'!P1753</f>
        <v>0</v>
      </c>
      <c r="L234" s="82">
        <f>'COG-M'!P1754</f>
        <v>0</v>
      </c>
      <c r="M234" s="83">
        <f t="shared" si="53"/>
        <v>20000</v>
      </c>
    </row>
    <row r="235" spans="1:13" ht="30">
      <c r="A235" s="165">
        <v>465</v>
      </c>
      <c r="B235" s="166" t="s">
        <v>272</v>
      </c>
      <c r="C235" s="167"/>
      <c r="D235" s="82"/>
      <c r="E235" s="82"/>
      <c r="F235" s="82"/>
      <c r="G235" s="82"/>
      <c r="H235" s="82"/>
      <c r="I235" s="82"/>
      <c r="J235" s="82"/>
      <c r="K235" s="82"/>
      <c r="L235" s="82"/>
      <c r="M235" s="83">
        <f t="shared" si="53"/>
        <v>0</v>
      </c>
    </row>
    <row r="236" spans="1:13">
      <c r="A236" s="165">
        <v>466</v>
      </c>
      <c r="B236" s="166" t="s">
        <v>710</v>
      </c>
      <c r="C236" s="167"/>
      <c r="D236" s="82"/>
      <c r="E236" s="82"/>
      <c r="F236" s="82"/>
      <c r="G236" s="82"/>
      <c r="H236" s="82"/>
      <c r="I236" s="82"/>
      <c r="J236" s="82"/>
      <c r="K236" s="82"/>
      <c r="L236" s="82"/>
      <c r="M236" s="83">
        <f t="shared" si="53"/>
        <v>0</v>
      </c>
    </row>
    <row r="237" spans="1:13">
      <c r="A237" s="165">
        <v>469</v>
      </c>
      <c r="B237" s="166" t="s">
        <v>711</v>
      </c>
      <c r="C237" s="167">
        <f>'COG-M'!P1757</f>
        <v>0</v>
      </c>
      <c r="D237" s="82">
        <f>'COG-M'!P1758</f>
        <v>0</v>
      </c>
      <c r="E237" s="82">
        <f>'COG-M'!P1759</f>
        <v>0</v>
      </c>
      <c r="F237" s="82">
        <f>'COG-M'!P1760</f>
        <v>0</v>
      </c>
      <c r="G237" s="82">
        <f>'COG-M'!P1761</f>
        <v>0</v>
      </c>
      <c r="H237" s="82">
        <f>'COG-M'!P1762</f>
        <v>0</v>
      </c>
      <c r="I237" s="82">
        <f>'COG-M'!P1763</f>
        <v>0</v>
      </c>
      <c r="J237" s="82">
        <f>'COG-M'!P1764</f>
        <v>0</v>
      </c>
      <c r="K237" s="82">
        <f>'COG-M'!P1765</f>
        <v>0</v>
      </c>
      <c r="L237" s="82">
        <f>'COG-M'!P1766</f>
        <v>0</v>
      </c>
      <c r="M237" s="83">
        <f t="shared" si="53"/>
        <v>0</v>
      </c>
    </row>
    <row r="238" spans="1:13">
      <c r="A238" s="172">
        <v>4700</v>
      </c>
      <c r="B238" s="173" t="s">
        <v>273</v>
      </c>
      <c r="C238" s="110">
        <f>SUM(C239)</f>
        <v>0</v>
      </c>
      <c r="D238" s="111">
        <f t="shared" ref="D238:M238" si="54">SUM(D239)</f>
        <v>0</v>
      </c>
      <c r="E238" s="111">
        <f t="shared" si="54"/>
        <v>0</v>
      </c>
      <c r="F238" s="111">
        <f t="shared" si="54"/>
        <v>0</v>
      </c>
      <c r="G238" s="111">
        <f t="shared" si="54"/>
        <v>0</v>
      </c>
      <c r="H238" s="111">
        <f t="shared" si="54"/>
        <v>0</v>
      </c>
      <c r="I238" s="111">
        <f t="shared" si="54"/>
        <v>0</v>
      </c>
      <c r="J238" s="111">
        <f t="shared" si="54"/>
        <v>0</v>
      </c>
      <c r="K238" s="111">
        <f t="shared" si="54"/>
        <v>0</v>
      </c>
      <c r="L238" s="111">
        <f t="shared" si="54"/>
        <v>0</v>
      </c>
      <c r="M238" s="111">
        <f t="shared" si="54"/>
        <v>0</v>
      </c>
    </row>
    <row r="239" spans="1:13">
      <c r="A239" s="165">
        <v>471</v>
      </c>
      <c r="B239" s="166" t="s">
        <v>274</v>
      </c>
      <c r="C239" s="167">
        <f>'COG-M'!P1768</f>
        <v>0</v>
      </c>
      <c r="D239" s="82">
        <f>'COG-M'!P1769</f>
        <v>0</v>
      </c>
      <c r="E239" s="82">
        <f>'COG-M'!P1770</f>
        <v>0</v>
      </c>
      <c r="F239" s="82">
        <f>'COG-M'!P1771</f>
        <v>0</v>
      </c>
      <c r="G239" s="82">
        <f>'COG-M'!P1772</f>
        <v>0</v>
      </c>
      <c r="H239" s="82">
        <f>'COG-M'!P1773</f>
        <v>0</v>
      </c>
      <c r="I239" s="82">
        <f>'COG-M'!P1774</f>
        <v>0</v>
      </c>
      <c r="J239" s="82">
        <f>'COG-M'!P1775</f>
        <v>0</v>
      </c>
      <c r="K239" s="82">
        <f>'COG-M'!P1776</f>
        <v>0</v>
      </c>
      <c r="L239" s="82">
        <f>'COG-M'!P1777</f>
        <v>0</v>
      </c>
      <c r="M239" s="83">
        <f>SUM(C239:L239)</f>
        <v>0</v>
      </c>
    </row>
    <row r="240" spans="1:13">
      <c r="A240" s="172">
        <v>4800</v>
      </c>
      <c r="B240" s="173" t="s">
        <v>275</v>
      </c>
      <c r="C240" s="110">
        <f>SUM(C241:C245)</f>
        <v>0</v>
      </c>
      <c r="D240" s="111">
        <f t="shared" ref="D240:M240" si="55">SUM(D241:D245)</f>
        <v>0</v>
      </c>
      <c r="E240" s="111">
        <f t="shared" si="55"/>
        <v>0</v>
      </c>
      <c r="F240" s="111">
        <f t="shared" si="55"/>
        <v>0</v>
      </c>
      <c r="G240" s="111">
        <f t="shared" si="55"/>
        <v>120000</v>
      </c>
      <c r="H240" s="111">
        <f t="shared" si="55"/>
        <v>0</v>
      </c>
      <c r="I240" s="111">
        <f t="shared" si="55"/>
        <v>0</v>
      </c>
      <c r="J240" s="111">
        <f t="shared" si="55"/>
        <v>0</v>
      </c>
      <c r="K240" s="111">
        <f t="shared" si="55"/>
        <v>0</v>
      </c>
      <c r="L240" s="111">
        <f t="shared" si="55"/>
        <v>0</v>
      </c>
      <c r="M240" s="111">
        <f t="shared" si="55"/>
        <v>120000</v>
      </c>
    </row>
    <row r="241" spans="1:13">
      <c r="A241" s="165">
        <v>481</v>
      </c>
      <c r="B241" s="166" t="s">
        <v>276</v>
      </c>
      <c r="C241" s="167">
        <f>'COG-M'!P1779</f>
        <v>0</v>
      </c>
      <c r="D241" s="82">
        <f>'COG-M'!P1780</f>
        <v>0</v>
      </c>
      <c r="E241" s="82">
        <f>'COG-M'!P1781</f>
        <v>0</v>
      </c>
      <c r="F241" s="82">
        <f>'COG-M'!P1782</f>
        <v>0</v>
      </c>
      <c r="G241" s="82">
        <f>'COG-M'!P1783</f>
        <v>120000</v>
      </c>
      <c r="H241" s="82">
        <f>'COG-M'!P1784</f>
        <v>0</v>
      </c>
      <c r="I241" s="82">
        <f>'COG-M'!P1785</f>
        <v>0</v>
      </c>
      <c r="J241" s="82">
        <f>'COG-M'!P1786</f>
        <v>0</v>
      </c>
      <c r="K241" s="82">
        <f>'COG-M'!P1787</f>
        <v>0</v>
      </c>
      <c r="L241" s="82">
        <f>'COG-M'!P1788</f>
        <v>0</v>
      </c>
      <c r="M241" s="83">
        <f>SUM(C241:L241)</f>
        <v>120000</v>
      </c>
    </row>
    <row r="242" spans="1:13">
      <c r="A242" s="165">
        <v>482</v>
      </c>
      <c r="B242" s="166" t="s">
        <v>277</v>
      </c>
      <c r="C242" s="167">
        <f>'COG-M'!P1789</f>
        <v>0</v>
      </c>
      <c r="D242" s="82">
        <f>'COG-M'!P1790</f>
        <v>0</v>
      </c>
      <c r="E242" s="82">
        <f>'COG-M'!P1791</f>
        <v>0</v>
      </c>
      <c r="F242" s="82">
        <f>'COG-M'!P1792</f>
        <v>0</v>
      </c>
      <c r="G242" s="82">
        <f>'COG-M'!P1793</f>
        <v>0</v>
      </c>
      <c r="H242" s="82">
        <f>'COG-M'!P1794</f>
        <v>0</v>
      </c>
      <c r="I242" s="82">
        <f>'COG-M'!P1795</f>
        <v>0</v>
      </c>
      <c r="J242" s="82">
        <f>'COG-M'!P1796</f>
        <v>0</v>
      </c>
      <c r="K242" s="82">
        <f>'COG-M'!P1797</f>
        <v>0</v>
      </c>
      <c r="L242" s="82">
        <f>'COG-M'!P1798</f>
        <v>0</v>
      </c>
      <c r="M242" s="83">
        <f>SUM(C242:L242)</f>
        <v>0</v>
      </c>
    </row>
    <row r="243" spans="1:13">
      <c r="A243" s="165">
        <v>483</v>
      </c>
      <c r="B243" s="166" t="s">
        <v>278</v>
      </c>
      <c r="C243" s="167">
        <f>'COG-M'!P1799</f>
        <v>0</v>
      </c>
      <c r="D243" s="82">
        <f>'COG-M'!P1800</f>
        <v>0</v>
      </c>
      <c r="E243" s="82">
        <f>'COG-M'!P1801</f>
        <v>0</v>
      </c>
      <c r="F243" s="82">
        <f>'COG-M'!P1802</f>
        <v>0</v>
      </c>
      <c r="G243" s="82">
        <f>'COG-M'!P1803</f>
        <v>0</v>
      </c>
      <c r="H243" s="82">
        <f>'COG-M'!P1804</f>
        <v>0</v>
      </c>
      <c r="I243" s="82">
        <f>'COG-M'!P1805</f>
        <v>0</v>
      </c>
      <c r="J243" s="82">
        <f>'COG-M'!P1806</f>
        <v>0</v>
      </c>
      <c r="K243" s="82">
        <f>'COG-M'!P1807</f>
        <v>0</v>
      </c>
      <c r="L243" s="82">
        <f>'COG-M'!P1808</f>
        <v>0</v>
      </c>
      <c r="M243" s="83">
        <f>SUM(C243:L243)</f>
        <v>0</v>
      </c>
    </row>
    <row r="244" spans="1:13">
      <c r="A244" s="165">
        <v>484</v>
      </c>
      <c r="B244" s="166" t="s">
        <v>279</v>
      </c>
      <c r="C244" s="167">
        <f>'COG-M'!P1809</f>
        <v>0</v>
      </c>
      <c r="D244" s="82">
        <f>'COG-M'!P1810</f>
        <v>0</v>
      </c>
      <c r="E244" s="82">
        <f>'COG-M'!P1811</f>
        <v>0</v>
      </c>
      <c r="F244" s="82">
        <f>'COG-M'!P1812</f>
        <v>0</v>
      </c>
      <c r="G244" s="82">
        <f>'COG-M'!P1813</f>
        <v>0</v>
      </c>
      <c r="H244" s="82">
        <f>'COG-M'!P1814</f>
        <v>0</v>
      </c>
      <c r="I244" s="82">
        <f>'COG-M'!P1815</f>
        <v>0</v>
      </c>
      <c r="J244" s="82">
        <f>'COG-M'!P1816</f>
        <v>0</v>
      </c>
      <c r="K244" s="82">
        <f>'COG-M'!P1817</f>
        <v>0</v>
      </c>
      <c r="L244" s="82">
        <f>'COG-M'!P1818</f>
        <v>0</v>
      </c>
      <c r="M244" s="83">
        <f>SUM(C244:L244)</f>
        <v>0</v>
      </c>
    </row>
    <row r="245" spans="1:13">
      <c r="A245" s="165">
        <v>485</v>
      </c>
      <c r="B245" s="166" t="s">
        <v>280</v>
      </c>
      <c r="C245" s="167">
        <f>'COG-M'!P1819</f>
        <v>0</v>
      </c>
      <c r="D245" s="82">
        <f>'COG-M'!P1820</f>
        <v>0</v>
      </c>
      <c r="E245" s="82">
        <f>'COG-M'!P1821</f>
        <v>0</v>
      </c>
      <c r="F245" s="82">
        <f>'COG-M'!P1822</f>
        <v>0</v>
      </c>
      <c r="G245" s="82">
        <f>'COG-M'!P1823</f>
        <v>0</v>
      </c>
      <c r="H245" s="82">
        <f>'COG-M'!P1824</f>
        <v>0</v>
      </c>
      <c r="I245" s="82">
        <f>'COG-M'!P1825</f>
        <v>0</v>
      </c>
      <c r="J245" s="82">
        <f>'COG-M'!P1826</f>
        <v>0</v>
      </c>
      <c r="K245" s="82">
        <f>'COG-M'!P1827</f>
        <v>0</v>
      </c>
      <c r="L245" s="82">
        <f>'COG-M'!P1828</f>
        <v>0</v>
      </c>
      <c r="M245" s="83">
        <f>SUM(C245:L245)</f>
        <v>0</v>
      </c>
    </row>
    <row r="246" spans="1:13">
      <c r="A246" s="172">
        <v>4900</v>
      </c>
      <c r="B246" s="173" t="s">
        <v>281</v>
      </c>
      <c r="C246" s="110">
        <f>SUM(C247:C249)</f>
        <v>0</v>
      </c>
      <c r="D246" s="111">
        <f t="shared" ref="D246:M246" si="56">SUM(D247:D249)</f>
        <v>0</v>
      </c>
      <c r="E246" s="111">
        <f t="shared" si="56"/>
        <v>0</v>
      </c>
      <c r="F246" s="111">
        <f t="shared" si="56"/>
        <v>0</v>
      </c>
      <c r="G246" s="111">
        <f t="shared" si="56"/>
        <v>0</v>
      </c>
      <c r="H246" s="111">
        <f t="shared" si="56"/>
        <v>0</v>
      </c>
      <c r="I246" s="111">
        <f t="shared" si="56"/>
        <v>0</v>
      </c>
      <c r="J246" s="111">
        <f t="shared" si="56"/>
        <v>0</v>
      </c>
      <c r="K246" s="111">
        <f t="shared" si="56"/>
        <v>0</v>
      </c>
      <c r="L246" s="111">
        <f t="shared" si="56"/>
        <v>0</v>
      </c>
      <c r="M246" s="111">
        <f t="shared" si="56"/>
        <v>0</v>
      </c>
    </row>
    <row r="247" spans="1:13">
      <c r="A247" s="165">
        <v>491</v>
      </c>
      <c r="B247" s="166" t="s">
        <v>282</v>
      </c>
      <c r="C247" s="167">
        <f>'COG-M'!P1830</f>
        <v>0</v>
      </c>
      <c r="D247" s="82">
        <f>'COG-M'!P1831</f>
        <v>0</v>
      </c>
      <c r="E247" s="82">
        <f>'COG-M'!P1832</f>
        <v>0</v>
      </c>
      <c r="F247" s="82">
        <f>'COG-M'!P1833</f>
        <v>0</v>
      </c>
      <c r="G247" s="82">
        <f>'COG-M'!P1834</f>
        <v>0</v>
      </c>
      <c r="H247" s="82">
        <f>'COG-M'!P1835</f>
        <v>0</v>
      </c>
      <c r="I247" s="82">
        <f>'COG-M'!P1836</f>
        <v>0</v>
      </c>
      <c r="J247" s="82">
        <f>'COG-M'!P1837</f>
        <v>0</v>
      </c>
      <c r="K247" s="82">
        <f>'COG-M'!P1838</f>
        <v>0</v>
      </c>
      <c r="L247" s="82">
        <f>'COG-M'!P1839</f>
        <v>0</v>
      </c>
      <c r="M247" s="83">
        <f>SUM(C247:L247)</f>
        <v>0</v>
      </c>
    </row>
    <row r="248" spans="1:13">
      <c r="A248" s="165">
        <v>492</v>
      </c>
      <c r="B248" s="166" t="s">
        <v>283</v>
      </c>
      <c r="C248" s="167">
        <f>'COG-M'!P1840</f>
        <v>0</v>
      </c>
      <c r="D248" s="82">
        <f>'COG-M'!P1841</f>
        <v>0</v>
      </c>
      <c r="E248" s="82">
        <f>'COG-M'!P1842</f>
        <v>0</v>
      </c>
      <c r="F248" s="82">
        <f>'COG-M'!P1843</f>
        <v>0</v>
      </c>
      <c r="G248" s="82">
        <f>'COG-M'!P1844</f>
        <v>0</v>
      </c>
      <c r="H248" s="82">
        <f>'COG-M'!P1845</f>
        <v>0</v>
      </c>
      <c r="I248" s="82">
        <f>'COG-M'!P1846</f>
        <v>0</v>
      </c>
      <c r="J248" s="82">
        <f>'COG-M'!P1847</f>
        <v>0</v>
      </c>
      <c r="K248" s="82">
        <f>'COG-M'!P1848</f>
        <v>0</v>
      </c>
      <c r="L248" s="82">
        <f>'COG-M'!P1849</f>
        <v>0</v>
      </c>
      <c r="M248" s="83">
        <f>SUM(C248:L248)</f>
        <v>0</v>
      </c>
    </row>
    <row r="249" spans="1:13">
      <c r="A249" s="165">
        <v>493</v>
      </c>
      <c r="B249" s="166" t="s">
        <v>284</v>
      </c>
      <c r="C249" s="167">
        <f>'COG-M'!P1850</f>
        <v>0</v>
      </c>
      <c r="D249" s="82">
        <f>'COG-M'!P1851</f>
        <v>0</v>
      </c>
      <c r="E249" s="82">
        <f>'COG-M'!P1852</f>
        <v>0</v>
      </c>
      <c r="F249" s="82">
        <f>'COG-M'!P1853</f>
        <v>0</v>
      </c>
      <c r="G249" s="82">
        <f>'COG-M'!P1854</f>
        <v>0</v>
      </c>
      <c r="H249" s="82">
        <f>'COG-M'!P1855</f>
        <v>0</v>
      </c>
      <c r="I249" s="82">
        <f>'COG-M'!P1856</f>
        <v>0</v>
      </c>
      <c r="J249" s="82">
        <f>'COG-M'!P1857</f>
        <v>0</v>
      </c>
      <c r="K249" s="82">
        <f>'COG-M'!P1858</f>
        <v>0</v>
      </c>
      <c r="L249" s="82">
        <f>'COG-M'!P1859</f>
        <v>0</v>
      </c>
      <c r="M249" s="83">
        <f>SUM(C249:L249)</f>
        <v>0</v>
      </c>
    </row>
    <row r="250" spans="1:13">
      <c r="A250" s="174">
        <v>5000</v>
      </c>
      <c r="B250" s="162" t="s">
        <v>285</v>
      </c>
      <c r="C250" s="115">
        <f>C251+C258+C263+C266+C273+C275+C284+C294+C299</f>
        <v>0</v>
      </c>
      <c r="D250" s="116">
        <f t="shared" ref="D250:M250" si="57">D251+D258+D263+D266+D273+D275+D284+D294+D299</f>
        <v>0</v>
      </c>
      <c r="E250" s="116">
        <f t="shared" si="57"/>
        <v>0</v>
      </c>
      <c r="F250" s="116">
        <f t="shared" si="57"/>
        <v>0</v>
      </c>
      <c r="G250" s="116">
        <f t="shared" si="57"/>
        <v>136000</v>
      </c>
      <c r="H250" s="116">
        <f t="shared" si="57"/>
        <v>0</v>
      </c>
      <c r="I250" s="116">
        <f t="shared" si="57"/>
        <v>0</v>
      </c>
      <c r="J250" s="116">
        <f t="shared" si="57"/>
        <v>990010</v>
      </c>
      <c r="K250" s="116">
        <f t="shared" si="57"/>
        <v>0</v>
      </c>
      <c r="L250" s="116">
        <f t="shared" si="57"/>
        <v>0</v>
      </c>
      <c r="M250" s="116">
        <f t="shared" si="57"/>
        <v>1126010</v>
      </c>
    </row>
    <row r="251" spans="1:13">
      <c r="A251" s="172">
        <v>5100</v>
      </c>
      <c r="B251" s="173" t="s">
        <v>286</v>
      </c>
      <c r="C251" s="110">
        <f>SUM(C252:C257)</f>
        <v>0</v>
      </c>
      <c r="D251" s="111">
        <f t="shared" ref="D251:M251" si="58">SUM(D252:D257)</f>
        <v>0</v>
      </c>
      <c r="E251" s="111">
        <f t="shared" si="58"/>
        <v>0</v>
      </c>
      <c r="F251" s="111">
        <f t="shared" si="58"/>
        <v>0</v>
      </c>
      <c r="G251" s="111">
        <f t="shared" si="58"/>
        <v>46000</v>
      </c>
      <c r="H251" s="111">
        <f t="shared" si="58"/>
        <v>0</v>
      </c>
      <c r="I251" s="111">
        <f t="shared" si="58"/>
        <v>0</v>
      </c>
      <c r="J251" s="111">
        <f t="shared" si="58"/>
        <v>20000</v>
      </c>
      <c r="K251" s="111">
        <f t="shared" si="58"/>
        <v>0</v>
      </c>
      <c r="L251" s="111">
        <f t="shared" si="58"/>
        <v>0</v>
      </c>
      <c r="M251" s="111">
        <f t="shared" si="58"/>
        <v>66000</v>
      </c>
    </row>
    <row r="252" spans="1:13">
      <c r="A252" s="165">
        <v>511</v>
      </c>
      <c r="B252" s="166" t="s">
        <v>287</v>
      </c>
      <c r="C252" s="167">
        <f>'COG-M'!P1862</f>
        <v>0</v>
      </c>
      <c r="D252" s="82">
        <f>'COG-M'!P1863</f>
        <v>0</v>
      </c>
      <c r="E252" s="82">
        <f>'COG-M'!P1864</f>
        <v>0</v>
      </c>
      <c r="F252" s="82">
        <f>'COG-M'!P1865</f>
        <v>0</v>
      </c>
      <c r="G252" s="82">
        <f>'COG-M'!P1866</f>
        <v>10000</v>
      </c>
      <c r="H252" s="82">
        <f>'COG-M'!P1867</f>
        <v>0</v>
      </c>
      <c r="I252" s="82">
        <f>'COG-M'!P1868</f>
        <v>0</v>
      </c>
      <c r="J252" s="82">
        <f>'COG-M'!P1869</f>
        <v>10000</v>
      </c>
      <c r="K252" s="82">
        <f>'COG-M'!P1870</f>
        <v>0</v>
      </c>
      <c r="L252" s="82">
        <f>'COG-M'!P1871</f>
        <v>0</v>
      </c>
      <c r="M252" s="83">
        <f t="shared" ref="M252:M257" si="59">SUM(C252:L252)</f>
        <v>20000</v>
      </c>
    </row>
    <row r="253" spans="1:13">
      <c r="A253" s="165">
        <v>512</v>
      </c>
      <c r="B253" s="166" t="s">
        <v>288</v>
      </c>
      <c r="C253" s="167">
        <f>'COG-M'!P1872</f>
        <v>0</v>
      </c>
      <c r="D253" s="82">
        <f>'COG-M'!P1873</f>
        <v>0</v>
      </c>
      <c r="E253" s="82">
        <f>'COG-M'!P1874</f>
        <v>0</v>
      </c>
      <c r="F253" s="82">
        <f>'COG-M'!P1875</f>
        <v>0</v>
      </c>
      <c r="G253" s="82">
        <f>'COG-M'!P1876</f>
        <v>6000</v>
      </c>
      <c r="H253" s="82">
        <f>'COG-M'!P1877</f>
        <v>0</v>
      </c>
      <c r="I253" s="82">
        <f>'COG-M'!P1878</f>
        <v>0</v>
      </c>
      <c r="J253" s="82">
        <f>'COG-M'!P1879</f>
        <v>0</v>
      </c>
      <c r="K253" s="82">
        <f>'COG-M'!P1880</f>
        <v>0</v>
      </c>
      <c r="L253" s="82">
        <f>'COG-M'!P1881</f>
        <v>0</v>
      </c>
      <c r="M253" s="83">
        <f t="shared" si="59"/>
        <v>6000</v>
      </c>
    </row>
    <row r="254" spans="1:13">
      <c r="A254" s="165">
        <v>513</v>
      </c>
      <c r="B254" s="166" t="s">
        <v>289</v>
      </c>
      <c r="C254" s="167">
        <f>'COG-M'!P1882</f>
        <v>0</v>
      </c>
      <c r="D254" s="82">
        <f>'COG-M'!P1883</f>
        <v>0</v>
      </c>
      <c r="E254" s="82">
        <f>'COG-M'!P1884</f>
        <v>0</v>
      </c>
      <c r="F254" s="82">
        <f>'COG-M'!P1885</f>
        <v>0</v>
      </c>
      <c r="G254" s="82">
        <f>'COG-M'!P1886</f>
        <v>0</v>
      </c>
      <c r="H254" s="82">
        <f>'COG-M'!P1887</f>
        <v>0</v>
      </c>
      <c r="I254" s="82">
        <f>'COG-M'!P1888</f>
        <v>0</v>
      </c>
      <c r="J254" s="82">
        <f>'COG-M'!P1889</f>
        <v>0</v>
      </c>
      <c r="K254" s="82">
        <f>'COG-M'!P1890</f>
        <v>0</v>
      </c>
      <c r="L254" s="82">
        <f>'COG-M'!P1891</f>
        <v>0</v>
      </c>
      <c r="M254" s="83">
        <f t="shared" si="59"/>
        <v>0</v>
      </c>
    </row>
    <row r="255" spans="1:13">
      <c r="A255" s="165">
        <v>514</v>
      </c>
      <c r="B255" s="166" t="s">
        <v>290</v>
      </c>
      <c r="C255" s="167">
        <f>'COG-M'!P1892</f>
        <v>0</v>
      </c>
      <c r="D255" s="82">
        <f>'COG-M'!P1893</f>
        <v>0</v>
      </c>
      <c r="E255" s="82">
        <f>'COG-M'!P1894</f>
        <v>0</v>
      </c>
      <c r="F255" s="82">
        <f>'COG-M'!P1895</f>
        <v>0</v>
      </c>
      <c r="G255" s="82">
        <f>'COG-M'!P1896</f>
        <v>0</v>
      </c>
      <c r="H255" s="82">
        <f>'COG-M'!P1897</f>
        <v>0</v>
      </c>
      <c r="I255" s="82">
        <f>'COG-M'!P1898</f>
        <v>0</v>
      </c>
      <c r="J255" s="82">
        <f>'COG-M'!P1899</f>
        <v>0</v>
      </c>
      <c r="K255" s="82">
        <f>'COG-M'!P1900</f>
        <v>0</v>
      </c>
      <c r="L255" s="82">
        <f>'COG-M'!P1901</f>
        <v>0</v>
      </c>
      <c r="M255" s="83">
        <f t="shared" si="59"/>
        <v>0</v>
      </c>
    </row>
    <row r="256" spans="1:13">
      <c r="A256" s="165">
        <v>515</v>
      </c>
      <c r="B256" s="166" t="s">
        <v>291</v>
      </c>
      <c r="C256" s="167">
        <f>'COG-M'!P1902</f>
        <v>0</v>
      </c>
      <c r="D256" s="82">
        <f>'COG-M'!P1903</f>
        <v>0</v>
      </c>
      <c r="E256" s="82">
        <f>'COG-M'!P1904</f>
        <v>0</v>
      </c>
      <c r="F256" s="82">
        <f>'COG-M'!P1905</f>
        <v>0</v>
      </c>
      <c r="G256" s="82">
        <f>'COG-M'!P1906</f>
        <v>30000</v>
      </c>
      <c r="H256" s="82">
        <f>'COG-M'!P1907</f>
        <v>0</v>
      </c>
      <c r="I256" s="82">
        <f>'COG-M'!P1908</f>
        <v>0</v>
      </c>
      <c r="J256" s="82">
        <f>'COG-M'!P1909</f>
        <v>10000</v>
      </c>
      <c r="K256" s="82">
        <f>'COG-M'!P1910</f>
        <v>0</v>
      </c>
      <c r="L256" s="82">
        <f>'COG-M'!P1911</f>
        <v>0</v>
      </c>
      <c r="M256" s="83">
        <f t="shared" si="59"/>
        <v>40000</v>
      </c>
    </row>
    <row r="257" spans="1:13">
      <c r="A257" s="165">
        <v>519</v>
      </c>
      <c r="B257" s="166" t="s">
        <v>292</v>
      </c>
      <c r="C257" s="167">
        <f>'COG-M'!P1912</f>
        <v>0</v>
      </c>
      <c r="D257" s="82">
        <f>'COG-M'!P1913</f>
        <v>0</v>
      </c>
      <c r="E257" s="82">
        <f>'COG-M'!P1914</f>
        <v>0</v>
      </c>
      <c r="F257" s="82">
        <f>'COG-M'!P1915</f>
        <v>0</v>
      </c>
      <c r="G257" s="82">
        <f>'COG-M'!P1916</f>
        <v>0</v>
      </c>
      <c r="H257" s="82">
        <f>'COG-M'!P1917</f>
        <v>0</v>
      </c>
      <c r="I257" s="82">
        <f>'COG-M'!P1918</f>
        <v>0</v>
      </c>
      <c r="J257" s="82">
        <f>'COG-M'!P1919</f>
        <v>0</v>
      </c>
      <c r="K257" s="82">
        <f>'COG-M'!P1920</f>
        <v>0</v>
      </c>
      <c r="L257" s="82">
        <f>'COG-M'!P1921</f>
        <v>0</v>
      </c>
      <c r="M257" s="83">
        <f t="shared" si="59"/>
        <v>0</v>
      </c>
    </row>
    <row r="258" spans="1:13">
      <c r="A258" s="172">
        <v>5200</v>
      </c>
      <c r="B258" s="173" t="s">
        <v>293</v>
      </c>
      <c r="C258" s="110">
        <f>SUM(C259:C262)</f>
        <v>0</v>
      </c>
      <c r="D258" s="111">
        <f t="shared" ref="D258:M258" si="60">SUM(D259:D262)</f>
        <v>0</v>
      </c>
      <c r="E258" s="111">
        <f t="shared" si="60"/>
        <v>0</v>
      </c>
      <c r="F258" s="111">
        <f t="shared" si="60"/>
        <v>0</v>
      </c>
      <c r="G258" s="111">
        <f t="shared" si="60"/>
        <v>40000</v>
      </c>
      <c r="H258" s="111">
        <f t="shared" si="60"/>
        <v>0</v>
      </c>
      <c r="I258" s="111">
        <f t="shared" si="60"/>
        <v>0</v>
      </c>
      <c r="J258" s="111">
        <f t="shared" si="60"/>
        <v>0</v>
      </c>
      <c r="K258" s="111">
        <f t="shared" si="60"/>
        <v>0</v>
      </c>
      <c r="L258" s="111">
        <f t="shared" si="60"/>
        <v>0</v>
      </c>
      <c r="M258" s="111">
        <f t="shared" si="60"/>
        <v>40000</v>
      </c>
    </row>
    <row r="259" spans="1:13">
      <c r="A259" s="165">
        <v>521</v>
      </c>
      <c r="B259" s="166" t="s">
        <v>294</v>
      </c>
      <c r="C259" s="167">
        <f>'COG-M'!P1923</f>
        <v>0</v>
      </c>
      <c r="D259" s="82">
        <f>'COG-M'!P1924</f>
        <v>0</v>
      </c>
      <c r="E259" s="82">
        <f>'COG-M'!P1925</f>
        <v>0</v>
      </c>
      <c r="F259" s="82">
        <f>'COG-M'!P1926</f>
        <v>0</v>
      </c>
      <c r="G259" s="82">
        <f>'COG-M'!P1927</f>
        <v>20000</v>
      </c>
      <c r="H259" s="82">
        <f>'COG-M'!P1928</f>
        <v>0</v>
      </c>
      <c r="I259" s="82">
        <f>'COG-M'!P1929</f>
        <v>0</v>
      </c>
      <c r="J259" s="82">
        <f>'COG-M'!P1930</f>
        <v>0</v>
      </c>
      <c r="K259" s="82">
        <f>'COG-M'!P1931</f>
        <v>0</v>
      </c>
      <c r="L259" s="82">
        <f>'COG-M'!P1932</f>
        <v>0</v>
      </c>
      <c r="M259" s="83">
        <f>SUM(C259:L259)</f>
        <v>20000</v>
      </c>
    </row>
    <row r="260" spans="1:13">
      <c r="A260" s="165">
        <v>522</v>
      </c>
      <c r="B260" s="166" t="s">
        <v>295</v>
      </c>
      <c r="C260" s="167">
        <f>'COG-M'!P1933</f>
        <v>0</v>
      </c>
      <c r="D260" s="82">
        <f>'COG-M'!P1934</f>
        <v>0</v>
      </c>
      <c r="E260" s="82">
        <f>'COG-M'!P1935</f>
        <v>0</v>
      </c>
      <c r="F260" s="82">
        <f>'COG-M'!P1936</f>
        <v>0</v>
      </c>
      <c r="G260" s="82">
        <f>'COG-M'!P1937</f>
        <v>0</v>
      </c>
      <c r="H260" s="82">
        <f>'COG-M'!P1938</f>
        <v>0</v>
      </c>
      <c r="I260" s="82">
        <f>'COG-M'!P1939</f>
        <v>0</v>
      </c>
      <c r="J260" s="82">
        <f>'COG-M'!P1940</f>
        <v>0</v>
      </c>
      <c r="K260" s="82">
        <f>'COG-M'!P1941</f>
        <v>0</v>
      </c>
      <c r="L260" s="82">
        <f>'COG-M'!P1942</f>
        <v>0</v>
      </c>
      <c r="M260" s="83">
        <f>SUM(C260:L260)</f>
        <v>0</v>
      </c>
    </row>
    <row r="261" spans="1:13">
      <c r="A261" s="165">
        <v>523</v>
      </c>
      <c r="B261" s="166" t="s">
        <v>296</v>
      </c>
      <c r="C261" s="167">
        <f>'COG-M'!P1943</f>
        <v>0</v>
      </c>
      <c r="D261" s="82">
        <f>'COG-M'!P1944</f>
        <v>0</v>
      </c>
      <c r="E261" s="82">
        <f>'COG-M'!P1945</f>
        <v>0</v>
      </c>
      <c r="F261" s="82">
        <f>'COG-M'!P1946</f>
        <v>0</v>
      </c>
      <c r="G261" s="82">
        <f>'COG-M'!P1947</f>
        <v>10000</v>
      </c>
      <c r="H261" s="82">
        <f>'COG-M'!P1948</f>
        <v>0</v>
      </c>
      <c r="I261" s="82">
        <f>'COG-M'!P1949</f>
        <v>0</v>
      </c>
      <c r="J261" s="82">
        <f>'COG-M'!P1950</f>
        <v>0</v>
      </c>
      <c r="K261" s="82">
        <f>'COG-M'!P1951</f>
        <v>0</v>
      </c>
      <c r="L261" s="82">
        <f>'COG-M'!P1952</f>
        <v>0</v>
      </c>
      <c r="M261" s="83">
        <f>SUM(C261:L261)</f>
        <v>10000</v>
      </c>
    </row>
    <row r="262" spans="1:13">
      <c r="A262" s="165">
        <v>529</v>
      </c>
      <c r="B262" s="166" t="s">
        <v>297</v>
      </c>
      <c r="C262" s="167">
        <f>'COG-M'!P1953</f>
        <v>0</v>
      </c>
      <c r="D262" s="82">
        <f>'COG-M'!P1954</f>
        <v>0</v>
      </c>
      <c r="E262" s="82">
        <f>'COG-M'!P1955</f>
        <v>0</v>
      </c>
      <c r="F262" s="82">
        <f>'COG-M'!P1956</f>
        <v>0</v>
      </c>
      <c r="G262" s="82">
        <f>'COG-M'!P1957</f>
        <v>10000</v>
      </c>
      <c r="H262" s="82">
        <f>'COG-M'!P1958</f>
        <v>0</v>
      </c>
      <c r="I262" s="82">
        <f>'COG-M'!P1959</f>
        <v>0</v>
      </c>
      <c r="J262" s="82">
        <f>'COG-M'!P1960</f>
        <v>0</v>
      </c>
      <c r="K262" s="82">
        <f>'COG-M'!P1961</f>
        <v>0</v>
      </c>
      <c r="L262" s="82">
        <f>'COG-M'!P1962</f>
        <v>0</v>
      </c>
      <c r="M262" s="83">
        <f>SUM(C262:L262)</f>
        <v>10000</v>
      </c>
    </row>
    <row r="263" spans="1:13">
      <c r="A263" s="172">
        <v>5300</v>
      </c>
      <c r="B263" s="173" t="s">
        <v>298</v>
      </c>
      <c r="C263" s="110">
        <f>SUM(C264:C265)</f>
        <v>0</v>
      </c>
      <c r="D263" s="111">
        <f t="shared" ref="D263:M263" si="61">SUM(D264:D265)</f>
        <v>0</v>
      </c>
      <c r="E263" s="111">
        <f t="shared" si="61"/>
        <v>0</v>
      </c>
      <c r="F263" s="111">
        <f t="shared" si="61"/>
        <v>0</v>
      </c>
      <c r="G263" s="111">
        <f t="shared" si="61"/>
        <v>0</v>
      </c>
      <c r="H263" s="111">
        <f t="shared" si="61"/>
        <v>0</v>
      </c>
      <c r="I263" s="111">
        <f t="shared" si="61"/>
        <v>0</v>
      </c>
      <c r="J263" s="111">
        <f t="shared" si="61"/>
        <v>0</v>
      </c>
      <c r="K263" s="111">
        <f t="shared" si="61"/>
        <v>0</v>
      </c>
      <c r="L263" s="111">
        <f t="shared" si="61"/>
        <v>0</v>
      </c>
      <c r="M263" s="111">
        <f t="shared" si="61"/>
        <v>0</v>
      </c>
    </row>
    <row r="264" spans="1:13">
      <c r="A264" s="165">
        <v>531</v>
      </c>
      <c r="B264" s="166" t="s">
        <v>299</v>
      </c>
      <c r="C264" s="167">
        <f>'COG-M'!P1964</f>
        <v>0</v>
      </c>
      <c r="D264" s="82">
        <f>'COG-M'!P1965</f>
        <v>0</v>
      </c>
      <c r="E264" s="82">
        <f>'COG-M'!P1966</f>
        <v>0</v>
      </c>
      <c r="F264" s="82">
        <f>'COG-M'!P1967</f>
        <v>0</v>
      </c>
      <c r="G264" s="82">
        <f>'COG-M'!P1968</f>
        <v>0</v>
      </c>
      <c r="H264" s="82">
        <f>'COG-M'!P1969</f>
        <v>0</v>
      </c>
      <c r="I264" s="82">
        <f>'COG-M'!P1970</f>
        <v>0</v>
      </c>
      <c r="J264" s="82">
        <f>'COG-M'!P1971</f>
        <v>0</v>
      </c>
      <c r="K264" s="82">
        <f>'COG-M'!P1972</f>
        <v>0</v>
      </c>
      <c r="L264" s="82">
        <f>'COG-M'!P1973</f>
        <v>0</v>
      </c>
      <c r="M264" s="83">
        <f>SUM(C264:L264)</f>
        <v>0</v>
      </c>
    </row>
    <row r="265" spans="1:13">
      <c r="A265" s="165">
        <v>532</v>
      </c>
      <c r="B265" s="166" t="s">
        <v>300</v>
      </c>
      <c r="C265" s="167">
        <f>'COG-M'!P1974</f>
        <v>0</v>
      </c>
      <c r="D265" s="82">
        <f>'COG-M'!P1975</f>
        <v>0</v>
      </c>
      <c r="E265" s="82">
        <f>'COG-M'!P1976</f>
        <v>0</v>
      </c>
      <c r="F265" s="82">
        <f>'COG-M'!P1977</f>
        <v>0</v>
      </c>
      <c r="G265" s="82">
        <f>'COG-M'!P1978</f>
        <v>0</v>
      </c>
      <c r="H265" s="82">
        <f>'COG-M'!P1979</f>
        <v>0</v>
      </c>
      <c r="I265" s="82">
        <f>'COG-M'!P1980</f>
        <v>0</v>
      </c>
      <c r="J265" s="82">
        <f>'COG-M'!P1981</f>
        <v>0</v>
      </c>
      <c r="K265" s="82">
        <f>'COG-M'!P1982</f>
        <v>0</v>
      </c>
      <c r="L265" s="82">
        <f>'COG-M'!P1983</f>
        <v>0</v>
      </c>
      <c r="M265" s="83">
        <f>SUM(C265:L265)</f>
        <v>0</v>
      </c>
    </row>
    <row r="266" spans="1:13">
      <c r="A266" s="172">
        <v>5400</v>
      </c>
      <c r="B266" s="173" t="s">
        <v>301</v>
      </c>
      <c r="C266" s="110">
        <f>SUM(C267:C272)</f>
        <v>0</v>
      </c>
      <c r="D266" s="111">
        <f t="shared" ref="D266:M266" si="62">SUM(D267:D272)</f>
        <v>0</v>
      </c>
      <c r="E266" s="111">
        <f t="shared" si="62"/>
        <v>0</v>
      </c>
      <c r="F266" s="111">
        <f t="shared" si="62"/>
        <v>0</v>
      </c>
      <c r="G266" s="111">
        <f t="shared" si="62"/>
        <v>0</v>
      </c>
      <c r="H266" s="111">
        <f t="shared" si="62"/>
        <v>0</v>
      </c>
      <c r="I266" s="111">
        <f t="shared" si="62"/>
        <v>0</v>
      </c>
      <c r="J266" s="111">
        <f t="shared" si="62"/>
        <v>960010</v>
      </c>
      <c r="K266" s="111">
        <f t="shared" si="62"/>
        <v>0</v>
      </c>
      <c r="L266" s="111">
        <f t="shared" si="62"/>
        <v>0</v>
      </c>
      <c r="M266" s="111">
        <f t="shared" si="62"/>
        <v>960010</v>
      </c>
    </row>
    <row r="267" spans="1:13">
      <c r="A267" s="165">
        <v>541</v>
      </c>
      <c r="B267" s="166" t="s">
        <v>712</v>
      </c>
      <c r="C267" s="167">
        <f>'COG-M'!P1985</f>
        <v>0</v>
      </c>
      <c r="D267" s="82">
        <f>'COG-M'!P1986</f>
        <v>0</v>
      </c>
      <c r="E267" s="82">
        <f>'COG-M'!P1987</f>
        <v>0</v>
      </c>
      <c r="F267" s="82">
        <f>'COG-M'!P1988</f>
        <v>0</v>
      </c>
      <c r="G267" s="82">
        <f>'COG-M'!P1989</f>
        <v>0</v>
      </c>
      <c r="H267" s="82">
        <f>'COG-M'!P1990</f>
        <v>0</v>
      </c>
      <c r="I267" s="82">
        <f>'COG-M'!P1991</f>
        <v>0</v>
      </c>
      <c r="J267" s="82">
        <f>'COG-M'!P1992</f>
        <v>960010</v>
      </c>
      <c r="K267" s="82">
        <f>'COG-M'!P1993</f>
        <v>0</v>
      </c>
      <c r="L267" s="82">
        <f>'COG-M'!P1994</f>
        <v>0</v>
      </c>
      <c r="M267" s="83">
        <f t="shared" ref="M267:M272" si="63">SUM(C267:L267)</f>
        <v>960010</v>
      </c>
    </row>
    <row r="268" spans="1:13">
      <c r="A268" s="165">
        <v>542</v>
      </c>
      <c r="B268" s="166" t="s">
        <v>302</v>
      </c>
      <c r="C268" s="167">
        <f>'COG-M'!P1995</f>
        <v>0</v>
      </c>
      <c r="D268" s="82">
        <f>'COG-M'!P1996</f>
        <v>0</v>
      </c>
      <c r="E268" s="82">
        <f>'COG-M'!P1997</f>
        <v>0</v>
      </c>
      <c r="F268" s="82">
        <f>'COG-M'!P1998</f>
        <v>0</v>
      </c>
      <c r="G268" s="82">
        <f>'COG-M'!P1999</f>
        <v>0</v>
      </c>
      <c r="H268" s="82">
        <f>'COG-M'!P2000</f>
        <v>0</v>
      </c>
      <c r="I268" s="82">
        <f>'COG-M'!P2001</f>
        <v>0</v>
      </c>
      <c r="J268" s="82">
        <f>'COG-M'!P2002</f>
        <v>0</v>
      </c>
      <c r="K268" s="82">
        <f>'COG-M'!P2003</f>
        <v>0</v>
      </c>
      <c r="L268" s="82">
        <f>'COG-M'!P2004</f>
        <v>0</v>
      </c>
      <c r="M268" s="83">
        <f t="shared" si="63"/>
        <v>0</v>
      </c>
    </row>
    <row r="269" spans="1:13">
      <c r="A269" s="165">
        <v>543</v>
      </c>
      <c r="B269" s="166" t="s">
        <v>303</v>
      </c>
      <c r="C269" s="167">
        <f>'COG-M'!P2005</f>
        <v>0</v>
      </c>
      <c r="D269" s="82">
        <f>'COG-M'!P2006</f>
        <v>0</v>
      </c>
      <c r="E269" s="82">
        <f>'COG-M'!P2007</f>
        <v>0</v>
      </c>
      <c r="F269" s="82">
        <f>'COG-M'!P2008</f>
        <v>0</v>
      </c>
      <c r="G269" s="82">
        <f>'COG-M'!P2009</f>
        <v>0</v>
      </c>
      <c r="H269" s="82">
        <f>'COG-M'!P2010</f>
        <v>0</v>
      </c>
      <c r="I269" s="82">
        <f>'COG-M'!P2011</f>
        <v>0</v>
      </c>
      <c r="J269" s="82">
        <f>'COG-M'!P2012</f>
        <v>0</v>
      </c>
      <c r="K269" s="82">
        <f>'COG-M'!P2013</f>
        <v>0</v>
      </c>
      <c r="L269" s="82">
        <f>'COG-M'!P2014</f>
        <v>0</v>
      </c>
      <c r="M269" s="83">
        <f t="shared" si="63"/>
        <v>0</v>
      </c>
    </row>
    <row r="270" spans="1:13">
      <c r="A270" s="165">
        <v>544</v>
      </c>
      <c r="B270" s="166" t="s">
        <v>304</v>
      </c>
      <c r="C270" s="167">
        <f>'COG-M'!P2015</f>
        <v>0</v>
      </c>
      <c r="D270" s="82">
        <f>'COG-M'!P2016</f>
        <v>0</v>
      </c>
      <c r="E270" s="82">
        <f>'COG-M'!P2017</f>
        <v>0</v>
      </c>
      <c r="F270" s="82">
        <f>'COG-M'!P2018</f>
        <v>0</v>
      </c>
      <c r="G270" s="82">
        <f>'COG-M'!P2019</f>
        <v>0</v>
      </c>
      <c r="H270" s="82">
        <f>'COG-M'!P2020</f>
        <v>0</v>
      </c>
      <c r="I270" s="82">
        <f>'COG-M'!P2021</f>
        <v>0</v>
      </c>
      <c r="J270" s="82">
        <f>'COG-M'!P2022</f>
        <v>0</v>
      </c>
      <c r="K270" s="82">
        <f>'COG-M'!P2023</f>
        <v>0</v>
      </c>
      <c r="L270" s="82">
        <f>'COG-M'!P2024</f>
        <v>0</v>
      </c>
      <c r="M270" s="83">
        <f t="shared" si="63"/>
        <v>0</v>
      </c>
    </row>
    <row r="271" spans="1:13">
      <c r="A271" s="165">
        <v>545</v>
      </c>
      <c r="B271" s="166" t="s">
        <v>305</v>
      </c>
      <c r="C271" s="167">
        <f>'COG-M'!P2025</f>
        <v>0</v>
      </c>
      <c r="D271" s="82">
        <f>'COG-M'!P2026</f>
        <v>0</v>
      </c>
      <c r="E271" s="82">
        <f>'COG-M'!P2027</f>
        <v>0</v>
      </c>
      <c r="F271" s="82">
        <f>'COG-M'!P2028</f>
        <v>0</v>
      </c>
      <c r="G271" s="82">
        <f>'COG-M'!P2029</f>
        <v>0</v>
      </c>
      <c r="H271" s="82">
        <f>'COG-M'!P2030</f>
        <v>0</v>
      </c>
      <c r="I271" s="82">
        <f>'COG-M'!P2031</f>
        <v>0</v>
      </c>
      <c r="J271" s="82">
        <f>'COG-M'!P2032</f>
        <v>0</v>
      </c>
      <c r="K271" s="82">
        <f>'COG-M'!P2033</f>
        <v>0</v>
      </c>
      <c r="L271" s="82">
        <f>'COG-M'!P2034</f>
        <v>0</v>
      </c>
      <c r="M271" s="83">
        <f t="shared" si="63"/>
        <v>0</v>
      </c>
    </row>
    <row r="272" spans="1:13">
      <c r="A272" s="165">
        <v>549</v>
      </c>
      <c r="B272" s="166" t="s">
        <v>306</v>
      </c>
      <c r="C272" s="167">
        <f>'COG-M'!P2035</f>
        <v>0</v>
      </c>
      <c r="D272" s="82">
        <f>'COG-M'!P2036</f>
        <v>0</v>
      </c>
      <c r="E272" s="82">
        <f>'COG-M'!P2037</f>
        <v>0</v>
      </c>
      <c r="F272" s="82">
        <f>'COG-M'!P2038</f>
        <v>0</v>
      </c>
      <c r="G272" s="82">
        <f>'COG-M'!P2039</f>
        <v>0</v>
      </c>
      <c r="H272" s="82">
        <f>'COG-M'!P2040</f>
        <v>0</v>
      </c>
      <c r="I272" s="82">
        <f>'COG-M'!P2041</f>
        <v>0</v>
      </c>
      <c r="J272" s="82">
        <f>'COG-M'!P2042</f>
        <v>0</v>
      </c>
      <c r="K272" s="82">
        <f>'COG-M'!P2043</f>
        <v>0</v>
      </c>
      <c r="L272" s="82">
        <f>'COG-M'!P2044</f>
        <v>0</v>
      </c>
      <c r="M272" s="83">
        <f t="shared" si="63"/>
        <v>0</v>
      </c>
    </row>
    <row r="273" spans="1:13">
      <c r="A273" s="172">
        <v>5500</v>
      </c>
      <c r="B273" s="173" t="s">
        <v>307</v>
      </c>
      <c r="C273" s="110">
        <f>SUM(C274)</f>
        <v>0</v>
      </c>
      <c r="D273" s="111">
        <f t="shared" ref="D273:M273" si="64">SUM(D274)</f>
        <v>0</v>
      </c>
      <c r="E273" s="111">
        <f t="shared" si="64"/>
        <v>0</v>
      </c>
      <c r="F273" s="111">
        <f t="shared" si="64"/>
        <v>0</v>
      </c>
      <c r="G273" s="111">
        <f t="shared" si="64"/>
        <v>0</v>
      </c>
      <c r="H273" s="111">
        <f t="shared" si="64"/>
        <v>0</v>
      </c>
      <c r="I273" s="111">
        <f t="shared" si="64"/>
        <v>0</v>
      </c>
      <c r="J273" s="111">
        <f t="shared" si="64"/>
        <v>0</v>
      </c>
      <c r="K273" s="111">
        <f t="shared" si="64"/>
        <v>0</v>
      </c>
      <c r="L273" s="111">
        <f t="shared" si="64"/>
        <v>0</v>
      </c>
      <c r="M273" s="111">
        <f t="shared" si="64"/>
        <v>0</v>
      </c>
    </row>
    <row r="274" spans="1:13">
      <c r="A274" s="165">
        <v>551</v>
      </c>
      <c r="B274" s="166" t="s">
        <v>308</v>
      </c>
      <c r="C274" s="167">
        <f>'COG-M'!P2046</f>
        <v>0</v>
      </c>
      <c r="D274" s="82">
        <f>'COG-M'!P2047</f>
        <v>0</v>
      </c>
      <c r="E274" s="82">
        <f>'COG-M'!P2048</f>
        <v>0</v>
      </c>
      <c r="F274" s="82">
        <f>'COG-M'!P2049</f>
        <v>0</v>
      </c>
      <c r="G274" s="82">
        <f>'COG-M'!P2050</f>
        <v>0</v>
      </c>
      <c r="H274" s="82">
        <f>'COG-M'!P2051</f>
        <v>0</v>
      </c>
      <c r="I274" s="82">
        <f>'COG-M'!P2052</f>
        <v>0</v>
      </c>
      <c r="J274" s="82">
        <f>'COG-M'!P2053</f>
        <v>0</v>
      </c>
      <c r="K274" s="82">
        <f>'COG-M'!P2054</f>
        <v>0</v>
      </c>
      <c r="L274" s="82">
        <f>'COG-M'!P2055</f>
        <v>0</v>
      </c>
      <c r="M274" s="83">
        <f>SUM(C274:L274)</f>
        <v>0</v>
      </c>
    </row>
    <row r="275" spans="1:13">
      <c r="A275" s="172">
        <v>5600</v>
      </c>
      <c r="B275" s="173" t="s">
        <v>309</v>
      </c>
      <c r="C275" s="110">
        <f>SUM(C276:C283)</f>
        <v>0</v>
      </c>
      <c r="D275" s="111">
        <f t="shared" ref="D275:M275" si="65">SUM(D276:D283)</f>
        <v>0</v>
      </c>
      <c r="E275" s="111">
        <f t="shared" si="65"/>
        <v>0</v>
      </c>
      <c r="F275" s="111">
        <f t="shared" si="65"/>
        <v>0</v>
      </c>
      <c r="G275" s="111">
        <f t="shared" si="65"/>
        <v>50000</v>
      </c>
      <c r="H275" s="111">
        <f t="shared" si="65"/>
        <v>0</v>
      </c>
      <c r="I275" s="111">
        <f t="shared" si="65"/>
        <v>0</v>
      </c>
      <c r="J275" s="111">
        <f t="shared" si="65"/>
        <v>10000</v>
      </c>
      <c r="K275" s="111">
        <f t="shared" si="65"/>
        <v>0</v>
      </c>
      <c r="L275" s="111">
        <f t="shared" si="65"/>
        <v>0</v>
      </c>
      <c r="M275" s="111">
        <f t="shared" si="65"/>
        <v>60000</v>
      </c>
    </row>
    <row r="276" spans="1:13">
      <c r="A276" s="165">
        <v>561</v>
      </c>
      <c r="B276" s="166" t="s">
        <v>310</v>
      </c>
      <c r="C276" s="167">
        <f>'COG-M'!P2057</f>
        <v>0</v>
      </c>
      <c r="D276" s="82">
        <f>'COG-M'!P2058</f>
        <v>0</v>
      </c>
      <c r="E276" s="82">
        <f>'COG-M'!P2059</f>
        <v>0</v>
      </c>
      <c r="F276" s="82">
        <f>'COG-M'!P2060</f>
        <v>0</v>
      </c>
      <c r="G276" s="82">
        <f>'COG-M'!P2061</f>
        <v>0</v>
      </c>
      <c r="H276" s="82">
        <f>'COG-M'!P2062</f>
        <v>0</v>
      </c>
      <c r="I276" s="82">
        <f>'COG-M'!P2063</f>
        <v>0</v>
      </c>
      <c r="J276" s="82">
        <f>'COG-M'!P2064</f>
        <v>0</v>
      </c>
      <c r="K276" s="82">
        <f>'COG-M'!P2065</f>
        <v>0</v>
      </c>
      <c r="L276" s="82">
        <f>'COG-M'!P2066</f>
        <v>0</v>
      </c>
      <c r="M276" s="83">
        <f t="shared" ref="M276:M283" si="66">SUM(C276:L276)</f>
        <v>0</v>
      </c>
    </row>
    <row r="277" spans="1:13">
      <c r="A277" s="165">
        <v>562</v>
      </c>
      <c r="B277" s="166" t="s">
        <v>311</v>
      </c>
      <c r="C277" s="167">
        <f>'COG-M'!P2067</f>
        <v>0</v>
      </c>
      <c r="D277" s="82">
        <f>'COG-M'!P2068</f>
        <v>0</v>
      </c>
      <c r="E277" s="82">
        <f>'COG-M'!P2069</f>
        <v>0</v>
      </c>
      <c r="F277" s="82">
        <f>'COG-M'!P2070</f>
        <v>0</v>
      </c>
      <c r="G277" s="82">
        <f>'COG-M'!P2071</f>
        <v>0</v>
      </c>
      <c r="H277" s="82">
        <f>'COG-M'!P2072</f>
        <v>0</v>
      </c>
      <c r="I277" s="82">
        <f>'COG-M'!P2073</f>
        <v>0</v>
      </c>
      <c r="J277" s="82">
        <f>'COG-M'!P2074</f>
        <v>0</v>
      </c>
      <c r="K277" s="82">
        <f>'COG-M'!P2075</f>
        <v>0</v>
      </c>
      <c r="L277" s="82">
        <f>'COG-M'!P2076</f>
        <v>0</v>
      </c>
      <c r="M277" s="83">
        <f t="shared" si="66"/>
        <v>0</v>
      </c>
    </row>
    <row r="278" spans="1:13">
      <c r="A278" s="165">
        <v>563</v>
      </c>
      <c r="B278" s="166" t="s">
        <v>312</v>
      </c>
      <c r="C278" s="167">
        <f>'COG-M'!P2077</f>
        <v>0</v>
      </c>
      <c r="D278" s="82">
        <f>'COG-M'!P2078</f>
        <v>0</v>
      </c>
      <c r="E278" s="82">
        <f>'COG-M'!P2079</f>
        <v>0</v>
      </c>
      <c r="F278" s="82">
        <f>'COG-M'!P2080</f>
        <v>0</v>
      </c>
      <c r="G278" s="82">
        <f>'COG-M'!P2081</f>
        <v>0</v>
      </c>
      <c r="H278" s="82">
        <f>'COG-M'!P2082</f>
        <v>0</v>
      </c>
      <c r="I278" s="82">
        <f>'COG-M'!P2083</f>
        <v>0</v>
      </c>
      <c r="J278" s="82">
        <f>'COG-M'!P2084</f>
        <v>0</v>
      </c>
      <c r="K278" s="82">
        <f>'COG-M'!P2085</f>
        <v>0</v>
      </c>
      <c r="L278" s="82">
        <f>'COG-M'!P2086</f>
        <v>0</v>
      </c>
      <c r="M278" s="83">
        <f t="shared" si="66"/>
        <v>0</v>
      </c>
    </row>
    <row r="279" spans="1:13" ht="30">
      <c r="A279" s="165">
        <v>564</v>
      </c>
      <c r="B279" s="166" t="s">
        <v>313</v>
      </c>
      <c r="C279" s="167">
        <f>'COG-M'!P2087</f>
        <v>0</v>
      </c>
      <c r="D279" s="82">
        <f>'COG-M'!P2088</f>
        <v>0</v>
      </c>
      <c r="E279" s="82">
        <f>'COG-M'!P2089</f>
        <v>0</v>
      </c>
      <c r="F279" s="82">
        <f>'COG-M'!P2090</f>
        <v>0</v>
      </c>
      <c r="G279" s="82">
        <f>'COG-M'!P2091</f>
        <v>0</v>
      </c>
      <c r="H279" s="82">
        <f>'COG-M'!P2092</f>
        <v>0</v>
      </c>
      <c r="I279" s="82">
        <f>'COG-M'!P2093</f>
        <v>0</v>
      </c>
      <c r="J279" s="82">
        <f>'COG-M'!P2094</f>
        <v>0</v>
      </c>
      <c r="K279" s="82">
        <f>'COG-M'!P2095</f>
        <v>0</v>
      </c>
      <c r="L279" s="82">
        <f>'COG-M'!P2096</f>
        <v>0</v>
      </c>
      <c r="M279" s="83">
        <f t="shared" si="66"/>
        <v>0</v>
      </c>
    </row>
    <row r="280" spans="1:13">
      <c r="A280" s="165">
        <v>565</v>
      </c>
      <c r="B280" s="166" t="s">
        <v>314</v>
      </c>
      <c r="C280" s="167">
        <f>'COG-M'!P2097</f>
        <v>0</v>
      </c>
      <c r="D280" s="82">
        <f>'COG-M'!P2098</f>
        <v>0</v>
      </c>
      <c r="E280" s="82">
        <f>'COG-M'!P2099</f>
        <v>0</v>
      </c>
      <c r="F280" s="82">
        <f>'COG-M'!P2100</f>
        <v>0</v>
      </c>
      <c r="G280" s="82">
        <f>'COG-M'!P2101</f>
        <v>10000</v>
      </c>
      <c r="H280" s="82">
        <f>'COG-M'!P2102</f>
        <v>0</v>
      </c>
      <c r="I280" s="82">
        <f>'COG-M'!P2103</f>
        <v>0</v>
      </c>
      <c r="J280" s="82">
        <f>'COG-M'!P2104</f>
        <v>10000</v>
      </c>
      <c r="K280" s="82">
        <f>'COG-M'!P2105</f>
        <v>0</v>
      </c>
      <c r="L280" s="82">
        <f>'COG-M'!P2106</f>
        <v>0</v>
      </c>
      <c r="M280" s="83">
        <f t="shared" si="66"/>
        <v>20000</v>
      </c>
    </row>
    <row r="281" spans="1:13">
      <c r="A281" s="165">
        <v>566</v>
      </c>
      <c r="B281" s="166" t="s">
        <v>315</v>
      </c>
      <c r="C281" s="167">
        <f>'COG-M'!P2107</f>
        <v>0</v>
      </c>
      <c r="D281" s="82">
        <f>'COG-M'!P2108</f>
        <v>0</v>
      </c>
      <c r="E281" s="82">
        <f>'COG-M'!P2109</f>
        <v>0</v>
      </c>
      <c r="F281" s="82">
        <f>'COG-M'!P2110</f>
        <v>0</v>
      </c>
      <c r="G281" s="82">
        <f>'COG-M'!P2111</f>
        <v>10000</v>
      </c>
      <c r="H281" s="82">
        <f>'COG-M'!P2112</f>
        <v>0</v>
      </c>
      <c r="I281" s="82">
        <f>'COG-M'!P2113</f>
        <v>0</v>
      </c>
      <c r="J281" s="82">
        <f>'COG-M'!P2114</f>
        <v>0</v>
      </c>
      <c r="K281" s="82">
        <f>'COG-M'!P2115</f>
        <v>0</v>
      </c>
      <c r="L281" s="82">
        <f>'COG-M'!P2116</f>
        <v>0</v>
      </c>
      <c r="M281" s="83">
        <f t="shared" si="66"/>
        <v>10000</v>
      </c>
    </row>
    <row r="282" spans="1:13">
      <c r="A282" s="165">
        <v>567</v>
      </c>
      <c r="B282" s="166" t="s">
        <v>316</v>
      </c>
      <c r="C282" s="167">
        <f>'COG-M'!P2117</f>
        <v>0</v>
      </c>
      <c r="D282" s="82">
        <f>'COG-M'!P2118</f>
        <v>0</v>
      </c>
      <c r="E282" s="82">
        <f>'COG-M'!P2119</f>
        <v>0</v>
      </c>
      <c r="F282" s="82">
        <f>'COG-M'!P2120</f>
        <v>0</v>
      </c>
      <c r="G282" s="82">
        <f>'COG-M'!P2121</f>
        <v>15000</v>
      </c>
      <c r="H282" s="82">
        <f>'COG-M'!P2122</f>
        <v>0</v>
      </c>
      <c r="I282" s="82">
        <f>'COG-M'!P2123</f>
        <v>0</v>
      </c>
      <c r="J282" s="82">
        <f>'COG-M'!P2124</f>
        <v>0</v>
      </c>
      <c r="K282" s="82">
        <f>'COG-M'!P2125</f>
        <v>0</v>
      </c>
      <c r="L282" s="82">
        <f>'COG-M'!P2126</f>
        <v>0</v>
      </c>
      <c r="M282" s="83">
        <f t="shared" si="66"/>
        <v>15000</v>
      </c>
    </row>
    <row r="283" spans="1:13">
      <c r="A283" s="165">
        <v>569</v>
      </c>
      <c r="B283" s="166" t="s">
        <v>317</v>
      </c>
      <c r="C283" s="167">
        <f>'COG-M'!P2127</f>
        <v>0</v>
      </c>
      <c r="D283" s="82">
        <f>'COG-M'!P2128</f>
        <v>0</v>
      </c>
      <c r="E283" s="82">
        <f>'COG-M'!P2129</f>
        <v>0</v>
      </c>
      <c r="F283" s="82">
        <f>'COG-M'!P2130</f>
        <v>0</v>
      </c>
      <c r="G283" s="82">
        <f>'COG-M'!P2131</f>
        <v>15000</v>
      </c>
      <c r="H283" s="82">
        <f>'COG-M'!P2132</f>
        <v>0</v>
      </c>
      <c r="I283" s="82">
        <f>'COG-M'!P2133</f>
        <v>0</v>
      </c>
      <c r="J283" s="82">
        <f>'COG-M'!P2134</f>
        <v>0</v>
      </c>
      <c r="K283" s="82">
        <f>'COG-M'!P2135</f>
        <v>0</v>
      </c>
      <c r="L283" s="82">
        <f>'COG-M'!P2136</f>
        <v>0</v>
      </c>
      <c r="M283" s="83">
        <f t="shared" si="66"/>
        <v>15000</v>
      </c>
    </row>
    <row r="284" spans="1:13">
      <c r="A284" s="172">
        <v>5700</v>
      </c>
      <c r="B284" s="173" t="s">
        <v>318</v>
      </c>
      <c r="C284" s="110">
        <f>SUM(C285:C293)</f>
        <v>0</v>
      </c>
      <c r="D284" s="111">
        <f t="shared" ref="D284:M284" si="67">SUM(D285:D293)</f>
        <v>0</v>
      </c>
      <c r="E284" s="111">
        <f t="shared" si="67"/>
        <v>0</v>
      </c>
      <c r="F284" s="111">
        <f t="shared" si="67"/>
        <v>0</v>
      </c>
      <c r="G284" s="111">
        <f t="shared" si="67"/>
        <v>0</v>
      </c>
      <c r="H284" s="111">
        <f t="shared" si="67"/>
        <v>0</v>
      </c>
      <c r="I284" s="111">
        <f t="shared" si="67"/>
        <v>0</v>
      </c>
      <c r="J284" s="111">
        <f t="shared" si="67"/>
        <v>0</v>
      </c>
      <c r="K284" s="111">
        <f t="shared" si="67"/>
        <v>0</v>
      </c>
      <c r="L284" s="111">
        <f t="shared" si="67"/>
        <v>0</v>
      </c>
      <c r="M284" s="111">
        <f t="shared" si="67"/>
        <v>0</v>
      </c>
    </row>
    <row r="285" spans="1:13">
      <c r="A285" s="165">
        <v>571</v>
      </c>
      <c r="B285" s="166" t="s">
        <v>319</v>
      </c>
      <c r="C285" s="167">
        <f>'COG-M'!P2138</f>
        <v>0</v>
      </c>
      <c r="D285" s="82">
        <f>'COG-M'!P2139</f>
        <v>0</v>
      </c>
      <c r="E285" s="82">
        <f>'COG-M'!P2140</f>
        <v>0</v>
      </c>
      <c r="F285" s="82">
        <f>'COG-M'!P2141</f>
        <v>0</v>
      </c>
      <c r="G285" s="82">
        <f>'COG-M'!P2142</f>
        <v>0</v>
      </c>
      <c r="H285" s="82">
        <f>'COG-M'!P2143</f>
        <v>0</v>
      </c>
      <c r="I285" s="82">
        <f>'COG-M'!P2144</f>
        <v>0</v>
      </c>
      <c r="J285" s="82">
        <f>'COG-M'!P2145</f>
        <v>0</v>
      </c>
      <c r="K285" s="82">
        <f>'COG-M'!P2146</f>
        <v>0</v>
      </c>
      <c r="L285" s="82">
        <f>'COG-M'!P2147</f>
        <v>0</v>
      </c>
      <c r="M285" s="83">
        <f t="shared" ref="M285:M293" si="68">SUM(C285:L285)</f>
        <v>0</v>
      </c>
    </row>
    <row r="286" spans="1:13">
      <c r="A286" s="165">
        <v>572</v>
      </c>
      <c r="B286" s="166" t="s">
        <v>320</v>
      </c>
      <c r="C286" s="167">
        <f>'COG-M'!P2148</f>
        <v>0</v>
      </c>
      <c r="D286" s="82">
        <f>'COG-M'!P2149</f>
        <v>0</v>
      </c>
      <c r="E286" s="82">
        <f>'COG-M'!P2150</f>
        <v>0</v>
      </c>
      <c r="F286" s="82">
        <f>'COG-M'!P2151</f>
        <v>0</v>
      </c>
      <c r="G286" s="82">
        <f>'COG-M'!P2152</f>
        <v>0</v>
      </c>
      <c r="H286" s="82">
        <f>'COG-M'!P2153</f>
        <v>0</v>
      </c>
      <c r="I286" s="82">
        <f>'COG-M'!P2154</f>
        <v>0</v>
      </c>
      <c r="J286" s="82">
        <f>'COG-M'!P2155</f>
        <v>0</v>
      </c>
      <c r="K286" s="82">
        <f>'COG-M'!P2156</f>
        <v>0</v>
      </c>
      <c r="L286" s="82">
        <f>'COG-M'!P2157</f>
        <v>0</v>
      </c>
      <c r="M286" s="83">
        <f t="shared" si="68"/>
        <v>0</v>
      </c>
    </row>
    <row r="287" spans="1:13">
      <c r="A287" s="165">
        <v>573</v>
      </c>
      <c r="B287" s="166" t="s">
        <v>321</v>
      </c>
      <c r="C287" s="167">
        <f>'COG-M'!P2158</f>
        <v>0</v>
      </c>
      <c r="D287" s="82">
        <f>'COG-M'!P2159</f>
        <v>0</v>
      </c>
      <c r="E287" s="82">
        <f>'COG-M'!P2160</f>
        <v>0</v>
      </c>
      <c r="F287" s="82">
        <f>'COG-M'!P2161</f>
        <v>0</v>
      </c>
      <c r="G287" s="82">
        <f>'COG-M'!P2162</f>
        <v>0</v>
      </c>
      <c r="H287" s="82">
        <f>'COG-M'!P2163</f>
        <v>0</v>
      </c>
      <c r="I287" s="82">
        <f>'COG-M'!P2164</f>
        <v>0</v>
      </c>
      <c r="J287" s="82">
        <f>'COG-M'!P2165</f>
        <v>0</v>
      </c>
      <c r="K287" s="82">
        <f>'COG-M'!P2166</f>
        <v>0</v>
      </c>
      <c r="L287" s="82">
        <f>'COG-M'!P2167</f>
        <v>0</v>
      </c>
      <c r="M287" s="83">
        <f t="shared" si="68"/>
        <v>0</v>
      </c>
    </row>
    <row r="288" spans="1:13">
      <c r="A288" s="165">
        <v>574</v>
      </c>
      <c r="B288" s="166" t="s">
        <v>322</v>
      </c>
      <c r="C288" s="167">
        <f>'COG-M'!P2168</f>
        <v>0</v>
      </c>
      <c r="D288" s="82">
        <f>'COG-M'!P2169</f>
        <v>0</v>
      </c>
      <c r="E288" s="82">
        <f>'COG-M'!P2170</f>
        <v>0</v>
      </c>
      <c r="F288" s="82">
        <f>'COG-M'!P2171</f>
        <v>0</v>
      </c>
      <c r="G288" s="82">
        <f>'COG-M'!P2172</f>
        <v>0</v>
      </c>
      <c r="H288" s="82">
        <f>'COG-M'!P2173</f>
        <v>0</v>
      </c>
      <c r="I288" s="82">
        <f>'COG-M'!P2174</f>
        <v>0</v>
      </c>
      <c r="J288" s="82">
        <f>'COG-M'!P2175</f>
        <v>0</v>
      </c>
      <c r="K288" s="82">
        <f>'COG-M'!P2176</f>
        <v>0</v>
      </c>
      <c r="L288" s="82">
        <f>'COG-M'!P2177</f>
        <v>0</v>
      </c>
      <c r="M288" s="83">
        <f t="shared" si="68"/>
        <v>0</v>
      </c>
    </row>
    <row r="289" spans="1:13">
      <c r="A289" s="165">
        <v>575</v>
      </c>
      <c r="B289" s="166" t="s">
        <v>323</v>
      </c>
      <c r="C289" s="167">
        <f>'COG-M'!P2178</f>
        <v>0</v>
      </c>
      <c r="D289" s="82">
        <f>'COG-M'!P2179</f>
        <v>0</v>
      </c>
      <c r="E289" s="82">
        <f>'COG-M'!P2180</f>
        <v>0</v>
      </c>
      <c r="F289" s="82">
        <f>'COG-M'!P2181</f>
        <v>0</v>
      </c>
      <c r="G289" s="82">
        <f>'COG-M'!P2182</f>
        <v>0</v>
      </c>
      <c r="H289" s="82">
        <f>'COG-M'!P2183</f>
        <v>0</v>
      </c>
      <c r="I289" s="82">
        <f>'COG-M'!P2184</f>
        <v>0</v>
      </c>
      <c r="J289" s="82">
        <f>'COG-M'!P2185</f>
        <v>0</v>
      </c>
      <c r="K289" s="82">
        <f>'COG-M'!P2186</f>
        <v>0</v>
      </c>
      <c r="L289" s="82">
        <f>'COG-M'!P2187</f>
        <v>0</v>
      </c>
      <c r="M289" s="83">
        <f t="shared" si="68"/>
        <v>0</v>
      </c>
    </row>
    <row r="290" spans="1:13">
      <c r="A290" s="165">
        <v>576</v>
      </c>
      <c r="B290" s="166" t="s">
        <v>324</v>
      </c>
      <c r="C290" s="167">
        <f>'COG-M'!P2188</f>
        <v>0</v>
      </c>
      <c r="D290" s="82">
        <f>'COG-M'!P2189</f>
        <v>0</v>
      </c>
      <c r="E290" s="82">
        <f>'COG-M'!P2190</f>
        <v>0</v>
      </c>
      <c r="F290" s="82">
        <f>'COG-M'!P2191</f>
        <v>0</v>
      </c>
      <c r="G290" s="82">
        <f>'COG-M'!P2192</f>
        <v>0</v>
      </c>
      <c r="H290" s="82">
        <f>'COG-M'!P2193</f>
        <v>0</v>
      </c>
      <c r="I290" s="82">
        <f>'COG-M'!P2194</f>
        <v>0</v>
      </c>
      <c r="J290" s="82">
        <f>'COG-M'!P2195</f>
        <v>0</v>
      </c>
      <c r="K290" s="82">
        <f>'COG-M'!P2196</f>
        <v>0</v>
      </c>
      <c r="L290" s="82">
        <f>'COG-M'!P2197</f>
        <v>0</v>
      </c>
      <c r="M290" s="83">
        <f t="shared" si="68"/>
        <v>0</v>
      </c>
    </row>
    <row r="291" spans="1:13">
      <c r="A291" s="165">
        <v>577</v>
      </c>
      <c r="B291" s="166" t="s">
        <v>325</v>
      </c>
      <c r="C291" s="167">
        <f>'COG-M'!P2198</f>
        <v>0</v>
      </c>
      <c r="D291" s="82">
        <f>'COG-M'!P2199</f>
        <v>0</v>
      </c>
      <c r="E291" s="82">
        <f>'COG-M'!P2200</f>
        <v>0</v>
      </c>
      <c r="F291" s="82">
        <f>'COG-M'!P2201</f>
        <v>0</v>
      </c>
      <c r="G291" s="82">
        <f>'COG-M'!P2202</f>
        <v>0</v>
      </c>
      <c r="H291" s="82">
        <f>'COG-M'!P2203</f>
        <v>0</v>
      </c>
      <c r="I291" s="82">
        <f>'COG-M'!P2204</f>
        <v>0</v>
      </c>
      <c r="J291" s="82">
        <f>'COG-M'!P2205</f>
        <v>0</v>
      </c>
      <c r="K291" s="82">
        <f>'COG-M'!P2206</f>
        <v>0</v>
      </c>
      <c r="L291" s="82">
        <f>'COG-M'!P2207</f>
        <v>0</v>
      </c>
      <c r="M291" s="83">
        <f t="shared" si="68"/>
        <v>0</v>
      </c>
    </row>
    <row r="292" spans="1:13">
      <c r="A292" s="165">
        <v>578</v>
      </c>
      <c r="B292" s="166" t="s">
        <v>326</v>
      </c>
      <c r="C292" s="167">
        <f>'COG-M'!P2208</f>
        <v>0</v>
      </c>
      <c r="D292" s="82">
        <f>'COG-M'!P2209</f>
        <v>0</v>
      </c>
      <c r="E292" s="82">
        <f>'COG-M'!P2210</f>
        <v>0</v>
      </c>
      <c r="F292" s="82">
        <f>'COG-M'!P2211</f>
        <v>0</v>
      </c>
      <c r="G292" s="82">
        <f>'COG-M'!P2212</f>
        <v>0</v>
      </c>
      <c r="H292" s="82">
        <f>'COG-M'!P2213</f>
        <v>0</v>
      </c>
      <c r="I292" s="82">
        <f>'COG-M'!P2214</f>
        <v>0</v>
      </c>
      <c r="J292" s="82">
        <f>'COG-M'!P2215</f>
        <v>0</v>
      </c>
      <c r="K292" s="82">
        <f>'COG-M'!P2216</f>
        <v>0</v>
      </c>
      <c r="L292" s="82">
        <f>'COG-M'!P2217</f>
        <v>0</v>
      </c>
      <c r="M292" s="83">
        <f t="shared" si="68"/>
        <v>0</v>
      </c>
    </row>
    <row r="293" spans="1:13">
      <c r="A293" s="165">
        <v>579</v>
      </c>
      <c r="B293" s="166" t="s">
        <v>327</v>
      </c>
      <c r="C293" s="167">
        <f>'COG-M'!P2218</f>
        <v>0</v>
      </c>
      <c r="D293" s="82">
        <f>'COG-M'!P2219</f>
        <v>0</v>
      </c>
      <c r="E293" s="82">
        <f>'COG-M'!P2220</f>
        <v>0</v>
      </c>
      <c r="F293" s="82">
        <f>'COG-M'!P2221</f>
        <v>0</v>
      </c>
      <c r="G293" s="82">
        <f>'COG-M'!P2222</f>
        <v>0</v>
      </c>
      <c r="H293" s="82">
        <f>'COG-M'!P2223</f>
        <v>0</v>
      </c>
      <c r="I293" s="82">
        <f>'COG-M'!P2224</f>
        <v>0</v>
      </c>
      <c r="J293" s="82">
        <f>'COG-M'!P2225</f>
        <v>0</v>
      </c>
      <c r="K293" s="82">
        <f>'COG-M'!P2226</f>
        <v>0</v>
      </c>
      <c r="L293" s="82">
        <f>'COG-M'!P2227</f>
        <v>0</v>
      </c>
      <c r="M293" s="83">
        <f t="shared" si="68"/>
        <v>0</v>
      </c>
    </row>
    <row r="294" spans="1:13">
      <c r="A294" s="172">
        <v>5800</v>
      </c>
      <c r="B294" s="173" t="s">
        <v>328</v>
      </c>
      <c r="C294" s="110">
        <f>SUM(C295:C298)</f>
        <v>0</v>
      </c>
      <c r="D294" s="111">
        <f t="shared" ref="D294:M294" si="69">SUM(D295:D298)</f>
        <v>0</v>
      </c>
      <c r="E294" s="111">
        <f t="shared" si="69"/>
        <v>0</v>
      </c>
      <c r="F294" s="111">
        <f t="shared" si="69"/>
        <v>0</v>
      </c>
      <c r="G294" s="111">
        <f t="shared" si="69"/>
        <v>0</v>
      </c>
      <c r="H294" s="111">
        <f t="shared" si="69"/>
        <v>0</v>
      </c>
      <c r="I294" s="111">
        <f t="shared" si="69"/>
        <v>0</v>
      </c>
      <c r="J294" s="111">
        <f t="shared" si="69"/>
        <v>0</v>
      </c>
      <c r="K294" s="111">
        <f t="shared" si="69"/>
        <v>0</v>
      </c>
      <c r="L294" s="111">
        <f t="shared" si="69"/>
        <v>0</v>
      </c>
      <c r="M294" s="111">
        <f t="shared" si="69"/>
        <v>0</v>
      </c>
    </row>
    <row r="295" spans="1:13">
      <c r="A295" s="165">
        <v>581</v>
      </c>
      <c r="B295" s="166" t="s">
        <v>329</v>
      </c>
      <c r="C295" s="167">
        <f>'COG-M'!P2229</f>
        <v>0</v>
      </c>
      <c r="D295" s="82">
        <f>'COG-M'!P2230</f>
        <v>0</v>
      </c>
      <c r="E295" s="82">
        <f>'COG-M'!P2231</f>
        <v>0</v>
      </c>
      <c r="F295" s="82">
        <f>'COG-M'!P2232</f>
        <v>0</v>
      </c>
      <c r="G295" s="82">
        <f>'COG-M'!P2233</f>
        <v>0</v>
      </c>
      <c r="H295" s="82">
        <f>'COG-M'!P2234</f>
        <v>0</v>
      </c>
      <c r="I295" s="82">
        <f>'COG-M'!P2235</f>
        <v>0</v>
      </c>
      <c r="J295" s="82">
        <f>'COG-M'!P2236</f>
        <v>0</v>
      </c>
      <c r="K295" s="82">
        <f>'COG-M'!P2237</f>
        <v>0</v>
      </c>
      <c r="L295" s="82">
        <f>'COG-M'!P2238</f>
        <v>0</v>
      </c>
      <c r="M295" s="83">
        <f>SUM(C295:L295)</f>
        <v>0</v>
      </c>
    </row>
    <row r="296" spans="1:13">
      <c r="A296" s="165">
        <v>582</v>
      </c>
      <c r="B296" s="166" t="s">
        <v>330</v>
      </c>
      <c r="C296" s="167">
        <f>'COG-M'!P2239</f>
        <v>0</v>
      </c>
      <c r="D296" s="82">
        <f>'COG-M'!P2240</f>
        <v>0</v>
      </c>
      <c r="E296" s="82">
        <f>'COG-M'!P2241</f>
        <v>0</v>
      </c>
      <c r="F296" s="82">
        <f>'COG-M'!P2242</f>
        <v>0</v>
      </c>
      <c r="G296" s="82">
        <f>'COG-M'!P2243</f>
        <v>0</v>
      </c>
      <c r="H296" s="82">
        <f>'COG-M'!P2244</f>
        <v>0</v>
      </c>
      <c r="I296" s="82">
        <f>'COG-M'!P2245</f>
        <v>0</v>
      </c>
      <c r="J296" s="82">
        <f>'COG-M'!P2246</f>
        <v>0</v>
      </c>
      <c r="K296" s="82">
        <f>'COG-M'!P2247</f>
        <v>0</v>
      </c>
      <c r="L296" s="82">
        <f>'COG-M'!P2248</f>
        <v>0</v>
      </c>
      <c r="M296" s="83">
        <f>SUM(C296:L296)</f>
        <v>0</v>
      </c>
    </row>
    <row r="297" spans="1:13">
      <c r="A297" s="165">
        <v>583</v>
      </c>
      <c r="B297" s="166" t="s">
        <v>331</v>
      </c>
      <c r="C297" s="167">
        <f>'COG-M'!P2249</f>
        <v>0</v>
      </c>
      <c r="D297" s="82">
        <f>'COG-M'!P2250</f>
        <v>0</v>
      </c>
      <c r="E297" s="82">
        <f>'COG-M'!P2251</f>
        <v>0</v>
      </c>
      <c r="F297" s="82">
        <f>'COG-M'!P2252</f>
        <v>0</v>
      </c>
      <c r="G297" s="82">
        <f>'COG-M'!P2253</f>
        <v>0</v>
      </c>
      <c r="H297" s="82">
        <f>'COG-M'!P2254</f>
        <v>0</v>
      </c>
      <c r="I297" s="82">
        <f>'COG-M'!P2255</f>
        <v>0</v>
      </c>
      <c r="J297" s="82">
        <f>'COG-M'!P2256</f>
        <v>0</v>
      </c>
      <c r="K297" s="82">
        <f>'COG-M'!P2257</f>
        <v>0</v>
      </c>
      <c r="L297" s="82">
        <f>'COG-M'!P2258</f>
        <v>0</v>
      </c>
      <c r="M297" s="83">
        <f>SUM(C297:L297)</f>
        <v>0</v>
      </c>
    </row>
    <row r="298" spans="1:13">
      <c r="A298" s="165">
        <v>589</v>
      </c>
      <c r="B298" s="166" t="s">
        <v>332</v>
      </c>
      <c r="C298" s="167">
        <f>'COG-M'!P2259</f>
        <v>0</v>
      </c>
      <c r="D298" s="82">
        <f>'COG-M'!P2260</f>
        <v>0</v>
      </c>
      <c r="E298" s="82">
        <f>'COG-M'!P2261</f>
        <v>0</v>
      </c>
      <c r="F298" s="82">
        <f>'COG-M'!P2262</f>
        <v>0</v>
      </c>
      <c r="G298" s="82">
        <f>'COG-M'!P2263</f>
        <v>0</v>
      </c>
      <c r="H298" s="82">
        <f>'COG-M'!P2264</f>
        <v>0</v>
      </c>
      <c r="I298" s="82">
        <f>'COG-M'!P2265</f>
        <v>0</v>
      </c>
      <c r="J298" s="82">
        <f>'COG-M'!P2266</f>
        <v>0</v>
      </c>
      <c r="K298" s="82">
        <f>'COG-M'!P2267</f>
        <v>0</v>
      </c>
      <c r="L298" s="82">
        <f>'COG-M'!P2268</f>
        <v>0</v>
      </c>
      <c r="M298" s="83">
        <f>SUM(C298:L298)</f>
        <v>0</v>
      </c>
    </row>
    <row r="299" spans="1:13">
      <c r="A299" s="172">
        <v>5900</v>
      </c>
      <c r="B299" s="173" t="s">
        <v>333</v>
      </c>
      <c r="C299" s="110">
        <f>SUM(C300:C308)</f>
        <v>0</v>
      </c>
      <c r="D299" s="111">
        <f t="shared" ref="D299:M299" si="70">SUM(D300:D308)</f>
        <v>0</v>
      </c>
      <c r="E299" s="111">
        <f t="shared" si="70"/>
        <v>0</v>
      </c>
      <c r="F299" s="111">
        <f t="shared" si="70"/>
        <v>0</v>
      </c>
      <c r="G299" s="111">
        <f t="shared" si="70"/>
        <v>0</v>
      </c>
      <c r="H299" s="111">
        <f t="shared" si="70"/>
        <v>0</v>
      </c>
      <c r="I299" s="111">
        <f t="shared" si="70"/>
        <v>0</v>
      </c>
      <c r="J299" s="111">
        <f t="shared" si="70"/>
        <v>0</v>
      </c>
      <c r="K299" s="111">
        <f t="shared" si="70"/>
        <v>0</v>
      </c>
      <c r="L299" s="111">
        <f t="shared" si="70"/>
        <v>0</v>
      </c>
      <c r="M299" s="111">
        <f t="shared" si="70"/>
        <v>0</v>
      </c>
    </row>
    <row r="300" spans="1:13">
      <c r="A300" s="165">
        <v>591</v>
      </c>
      <c r="B300" s="166" t="s">
        <v>334</v>
      </c>
      <c r="C300" s="167">
        <f>'COG-M'!P2270</f>
        <v>0</v>
      </c>
      <c r="D300" s="82">
        <f>'COG-M'!P2271</f>
        <v>0</v>
      </c>
      <c r="E300" s="82">
        <f>'COG-M'!P2272</f>
        <v>0</v>
      </c>
      <c r="F300" s="82">
        <f>'COG-M'!P2273</f>
        <v>0</v>
      </c>
      <c r="G300" s="82">
        <f>'COG-M'!P2274</f>
        <v>0</v>
      </c>
      <c r="H300" s="82">
        <f>'COG-M'!P2275</f>
        <v>0</v>
      </c>
      <c r="I300" s="82">
        <f>'COG-M'!P2276</f>
        <v>0</v>
      </c>
      <c r="J300" s="82">
        <f>'COG-M'!P2277</f>
        <v>0</v>
      </c>
      <c r="K300" s="82">
        <f>'COG-M'!P2278</f>
        <v>0</v>
      </c>
      <c r="L300" s="82">
        <f>'COG-M'!P2279</f>
        <v>0</v>
      </c>
      <c r="M300" s="83">
        <f t="shared" ref="M300:M308" si="71">SUM(C300:L300)</f>
        <v>0</v>
      </c>
    </row>
    <row r="301" spans="1:13">
      <c r="A301" s="165">
        <v>592</v>
      </c>
      <c r="B301" s="166" t="s">
        <v>335</v>
      </c>
      <c r="C301" s="167">
        <f>'COG-M'!P2280</f>
        <v>0</v>
      </c>
      <c r="D301" s="82">
        <f>'COG-M'!P2281</f>
        <v>0</v>
      </c>
      <c r="E301" s="82">
        <f>'COG-M'!P2282</f>
        <v>0</v>
      </c>
      <c r="F301" s="82">
        <f>'COG-M'!P2283</f>
        <v>0</v>
      </c>
      <c r="G301" s="82">
        <f>'COG-M'!P2284</f>
        <v>0</v>
      </c>
      <c r="H301" s="82">
        <f>'COG-M'!P2285</f>
        <v>0</v>
      </c>
      <c r="I301" s="82">
        <f>'COG-M'!P2286</f>
        <v>0</v>
      </c>
      <c r="J301" s="82">
        <f>'COG-M'!P2287</f>
        <v>0</v>
      </c>
      <c r="K301" s="82">
        <f>'COG-M'!P2288</f>
        <v>0</v>
      </c>
      <c r="L301" s="82">
        <f>'COG-M'!P2289</f>
        <v>0</v>
      </c>
      <c r="M301" s="83">
        <f t="shared" si="71"/>
        <v>0</v>
      </c>
    </row>
    <row r="302" spans="1:13">
      <c r="A302" s="165">
        <v>593</v>
      </c>
      <c r="B302" s="166" t="s">
        <v>336</v>
      </c>
      <c r="C302" s="167">
        <f>'COG-M'!P2290</f>
        <v>0</v>
      </c>
      <c r="D302" s="82">
        <f>'COG-M'!P2291</f>
        <v>0</v>
      </c>
      <c r="E302" s="82">
        <f>'COG-M'!P2292</f>
        <v>0</v>
      </c>
      <c r="F302" s="82">
        <f>'COG-M'!P2293</f>
        <v>0</v>
      </c>
      <c r="G302" s="82">
        <f>'COG-M'!P2294</f>
        <v>0</v>
      </c>
      <c r="H302" s="82">
        <f>'COG-M'!P2295</f>
        <v>0</v>
      </c>
      <c r="I302" s="82">
        <f>'COG-M'!P2296</f>
        <v>0</v>
      </c>
      <c r="J302" s="82">
        <f>'COG-M'!P2297</f>
        <v>0</v>
      </c>
      <c r="K302" s="82">
        <f>'COG-M'!P2298</f>
        <v>0</v>
      </c>
      <c r="L302" s="82">
        <f>'COG-M'!P2299</f>
        <v>0</v>
      </c>
      <c r="M302" s="83">
        <f t="shared" si="71"/>
        <v>0</v>
      </c>
    </row>
    <row r="303" spans="1:13">
      <c r="A303" s="165">
        <v>594</v>
      </c>
      <c r="B303" s="166" t="s">
        <v>337</v>
      </c>
      <c r="C303" s="167">
        <f>'COG-M'!P2300</f>
        <v>0</v>
      </c>
      <c r="D303" s="82">
        <f>'COG-M'!P2301</f>
        <v>0</v>
      </c>
      <c r="E303" s="82">
        <f>'COG-M'!P2302</f>
        <v>0</v>
      </c>
      <c r="F303" s="82">
        <f>'COG-M'!P2303</f>
        <v>0</v>
      </c>
      <c r="G303" s="82">
        <f>'COG-M'!P2304</f>
        <v>0</v>
      </c>
      <c r="H303" s="82">
        <f>'COG-M'!P2305</f>
        <v>0</v>
      </c>
      <c r="I303" s="82">
        <f>'COG-M'!P2306</f>
        <v>0</v>
      </c>
      <c r="J303" s="82">
        <f>'COG-M'!P2307</f>
        <v>0</v>
      </c>
      <c r="K303" s="82">
        <f>'COG-M'!P2308</f>
        <v>0</v>
      </c>
      <c r="L303" s="82">
        <f>'COG-M'!P2309</f>
        <v>0</v>
      </c>
      <c r="M303" s="83">
        <f t="shared" si="71"/>
        <v>0</v>
      </c>
    </row>
    <row r="304" spans="1:13">
      <c r="A304" s="165">
        <v>595</v>
      </c>
      <c r="B304" s="166" t="s">
        <v>338</v>
      </c>
      <c r="C304" s="167">
        <f>'COG-M'!P2310</f>
        <v>0</v>
      </c>
      <c r="D304" s="82">
        <f>'COG-M'!P2311</f>
        <v>0</v>
      </c>
      <c r="E304" s="82">
        <f>'COG-M'!P2312</f>
        <v>0</v>
      </c>
      <c r="F304" s="82">
        <f>'COG-M'!P2313</f>
        <v>0</v>
      </c>
      <c r="G304" s="82">
        <f>'COG-M'!P2314</f>
        <v>0</v>
      </c>
      <c r="H304" s="82">
        <f>'COG-M'!P2315</f>
        <v>0</v>
      </c>
      <c r="I304" s="82">
        <f>'COG-M'!P2316</f>
        <v>0</v>
      </c>
      <c r="J304" s="82">
        <f>'COG-M'!P2317</f>
        <v>0</v>
      </c>
      <c r="K304" s="82">
        <f>'COG-M'!P2318</f>
        <v>0</v>
      </c>
      <c r="L304" s="82">
        <f>'COG-M'!P2319</f>
        <v>0</v>
      </c>
      <c r="M304" s="83">
        <f t="shared" si="71"/>
        <v>0</v>
      </c>
    </row>
    <row r="305" spans="1:13">
      <c r="A305" s="165">
        <v>596</v>
      </c>
      <c r="B305" s="166" t="s">
        <v>339</v>
      </c>
      <c r="C305" s="167">
        <f>'COG-M'!P2320</f>
        <v>0</v>
      </c>
      <c r="D305" s="82">
        <f>'COG-M'!P2321</f>
        <v>0</v>
      </c>
      <c r="E305" s="82">
        <f>'COG-M'!P2322</f>
        <v>0</v>
      </c>
      <c r="F305" s="82">
        <f>'COG-M'!P2323</f>
        <v>0</v>
      </c>
      <c r="G305" s="82">
        <f>'COG-M'!P2324</f>
        <v>0</v>
      </c>
      <c r="H305" s="82">
        <f>'COG-M'!P2325</f>
        <v>0</v>
      </c>
      <c r="I305" s="82">
        <f>'COG-M'!P2326</f>
        <v>0</v>
      </c>
      <c r="J305" s="82">
        <f>'COG-M'!P2327</f>
        <v>0</v>
      </c>
      <c r="K305" s="82">
        <f>'COG-M'!P2328</f>
        <v>0</v>
      </c>
      <c r="L305" s="82">
        <f>'COG-M'!P2329</f>
        <v>0</v>
      </c>
      <c r="M305" s="83">
        <f t="shared" si="71"/>
        <v>0</v>
      </c>
    </row>
    <row r="306" spans="1:13">
      <c r="A306" s="165">
        <v>597</v>
      </c>
      <c r="B306" s="166" t="s">
        <v>340</v>
      </c>
      <c r="C306" s="167">
        <f>'COG-M'!P2330</f>
        <v>0</v>
      </c>
      <c r="D306" s="82">
        <f>'COG-M'!P2331</f>
        <v>0</v>
      </c>
      <c r="E306" s="82">
        <f>'COG-M'!P2332</f>
        <v>0</v>
      </c>
      <c r="F306" s="82">
        <f>'COG-M'!P2333</f>
        <v>0</v>
      </c>
      <c r="G306" s="82">
        <f>'COG-M'!P2334</f>
        <v>0</v>
      </c>
      <c r="H306" s="82">
        <f>'COG-M'!P2335</f>
        <v>0</v>
      </c>
      <c r="I306" s="82">
        <f>'COG-M'!P2336</f>
        <v>0</v>
      </c>
      <c r="J306" s="82">
        <f>'COG-M'!P2337</f>
        <v>0</v>
      </c>
      <c r="K306" s="82">
        <f>'COG-M'!P2338</f>
        <v>0</v>
      </c>
      <c r="L306" s="82">
        <f>'COG-M'!P2339</f>
        <v>0</v>
      </c>
      <c r="M306" s="83">
        <f t="shared" si="71"/>
        <v>0</v>
      </c>
    </row>
    <row r="307" spans="1:13">
      <c r="A307" s="165">
        <v>598</v>
      </c>
      <c r="B307" s="166" t="s">
        <v>341</v>
      </c>
      <c r="C307" s="167">
        <f>'COG-M'!P2340</f>
        <v>0</v>
      </c>
      <c r="D307" s="82">
        <f>'COG-M'!P2341</f>
        <v>0</v>
      </c>
      <c r="E307" s="82">
        <f>'COG-M'!P2342</f>
        <v>0</v>
      </c>
      <c r="F307" s="82">
        <f>'COG-M'!P2343</f>
        <v>0</v>
      </c>
      <c r="G307" s="82">
        <f>'COG-M'!P2344</f>
        <v>0</v>
      </c>
      <c r="H307" s="82">
        <f>'COG-M'!P2345</f>
        <v>0</v>
      </c>
      <c r="I307" s="82">
        <f>'COG-M'!P2346</f>
        <v>0</v>
      </c>
      <c r="J307" s="82">
        <f>'COG-M'!P2347</f>
        <v>0</v>
      </c>
      <c r="K307" s="82">
        <f>'COG-M'!P2348</f>
        <v>0</v>
      </c>
      <c r="L307" s="82">
        <f>'COG-M'!P2349</f>
        <v>0</v>
      </c>
      <c r="M307" s="83">
        <f t="shared" si="71"/>
        <v>0</v>
      </c>
    </row>
    <row r="308" spans="1:13">
      <c r="A308" s="165">
        <v>599</v>
      </c>
      <c r="B308" s="166" t="s">
        <v>342</v>
      </c>
      <c r="C308" s="167">
        <f>'COG-M'!P2350</f>
        <v>0</v>
      </c>
      <c r="D308" s="82">
        <f>'COG-M'!P2351</f>
        <v>0</v>
      </c>
      <c r="E308" s="82">
        <f>'COG-M'!P2352</f>
        <v>0</v>
      </c>
      <c r="F308" s="82">
        <f>'COG-M'!P2353</f>
        <v>0</v>
      </c>
      <c r="G308" s="82">
        <f>'COG-M'!P2354</f>
        <v>0</v>
      </c>
      <c r="H308" s="82">
        <f>'COG-M'!P2355</f>
        <v>0</v>
      </c>
      <c r="I308" s="82">
        <f>'COG-M'!P2356</f>
        <v>0</v>
      </c>
      <c r="J308" s="82">
        <f>'COG-M'!P2357</f>
        <v>0</v>
      </c>
      <c r="K308" s="82">
        <f>'COG-M'!P2358</f>
        <v>0</v>
      </c>
      <c r="L308" s="82">
        <f>'COG-M'!P2359</f>
        <v>0</v>
      </c>
      <c r="M308" s="83">
        <f t="shared" si="71"/>
        <v>0</v>
      </c>
    </row>
    <row r="309" spans="1:13">
      <c r="A309" s="174">
        <v>6000</v>
      </c>
      <c r="B309" s="162" t="s">
        <v>343</v>
      </c>
      <c r="C309" s="115">
        <f>C310+C319+C328</f>
        <v>0</v>
      </c>
      <c r="D309" s="116">
        <f t="shared" ref="D309:M309" si="72">D310+D319+D328</f>
        <v>0</v>
      </c>
      <c r="E309" s="116">
        <f t="shared" si="72"/>
        <v>0</v>
      </c>
      <c r="F309" s="116">
        <f t="shared" si="72"/>
        <v>0</v>
      </c>
      <c r="G309" s="116">
        <f t="shared" si="72"/>
        <v>0</v>
      </c>
      <c r="H309" s="116">
        <f t="shared" si="72"/>
        <v>0</v>
      </c>
      <c r="I309" s="116">
        <f t="shared" si="72"/>
        <v>0</v>
      </c>
      <c r="J309" s="116">
        <f t="shared" si="72"/>
        <v>24371830</v>
      </c>
      <c r="K309" s="116">
        <f t="shared" si="72"/>
        <v>5225950</v>
      </c>
      <c r="L309" s="116">
        <f t="shared" si="72"/>
        <v>0</v>
      </c>
      <c r="M309" s="116">
        <f t="shared" si="72"/>
        <v>29597780</v>
      </c>
    </row>
    <row r="310" spans="1:13">
      <c r="A310" s="172">
        <v>6100</v>
      </c>
      <c r="B310" s="173" t="s">
        <v>344</v>
      </c>
      <c r="C310" s="110">
        <f>SUM(C311:C318)</f>
        <v>0</v>
      </c>
      <c r="D310" s="111">
        <f t="shared" ref="D310:M310" si="73">SUM(D311:D318)</f>
        <v>0</v>
      </c>
      <c r="E310" s="111">
        <f t="shared" si="73"/>
        <v>0</v>
      </c>
      <c r="F310" s="111">
        <f t="shared" si="73"/>
        <v>0</v>
      </c>
      <c r="G310" s="111">
        <f t="shared" si="73"/>
        <v>0</v>
      </c>
      <c r="H310" s="111">
        <f t="shared" si="73"/>
        <v>0</v>
      </c>
      <c r="I310" s="111">
        <f t="shared" si="73"/>
        <v>0</v>
      </c>
      <c r="J310" s="111">
        <f t="shared" si="73"/>
        <v>24371830</v>
      </c>
      <c r="K310" s="111">
        <f t="shared" si="73"/>
        <v>5225950</v>
      </c>
      <c r="L310" s="111">
        <f t="shared" si="73"/>
        <v>0</v>
      </c>
      <c r="M310" s="111">
        <f t="shared" si="73"/>
        <v>29597780</v>
      </c>
    </row>
    <row r="311" spans="1:13">
      <c r="A311" s="165">
        <v>611</v>
      </c>
      <c r="B311" s="166" t="s">
        <v>345</v>
      </c>
      <c r="C311" s="167">
        <f>'COG-M'!P2362</f>
        <v>0</v>
      </c>
      <c r="D311" s="82">
        <f>'COG-M'!P2363</f>
        <v>0</v>
      </c>
      <c r="E311" s="82">
        <f>'COG-M'!P2364</f>
        <v>0</v>
      </c>
      <c r="F311" s="82">
        <f>'COG-M'!P2365</f>
        <v>0</v>
      </c>
      <c r="G311" s="82">
        <f>'COG-M'!P2366</f>
        <v>0</v>
      </c>
      <c r="H311" s="82">
        <f>'COG-M'!P2367</f>
        <v>0</v>
      </c>
      <c r="I311" s="82">
        <f>'COG-M'!P2368</f>
        <v>0</v>
      </c>
      <c r="J311" s="82">
        <f>'COG-M'!P2369</f>
        <v>0</v>
      </c>
      <c r="K311" s="82">
        <f>'COG-M'!P2370</f>
        <v>0</v>
      </c>
      <c r="L311" s="82">
        <f>'COG-M'!P2371</f>
        <v>0</v>
      </c>
      <c r="M311" s="83">
        <f t="shared" ref="M311:M318" si="74">SUM(C311:L311)</f>
        <v>0</v>
      </c>
    </row>
    <row r="312" spans="1:13">
      <c r="A312" s="165">
        <v>612</v>
      </c>
      <c r="B312" s="166" t="s">
        <v>346</v>
      </c>
      <c r="C312" s="167">
        <f>'COG-M'!P2372</f>
        <v>0</v>
      </c>
      <c r="D312" s="82">
        <f>'COG-M'!P2373</f>
        <v>0</v>
      </c>
      <c r="E312" s="82">
        <f>'COG-M'!P2374</f>
        <v>0</v>
      </c>
      <c r="F312" s="82">
        <f>'COG-M'!P2375</f>
        <v>0</v>
      </c>
      <c r="G312" s="82">
        <f>'COG-M'!P2376</f>
        <v>0</v>
      </c>
      <c r="H312" s="82">
        <f>'COG-M'!P2377</f>
        <v>0</v>
      </c>
      <c r="I312" s="82">
        <f>'COG-M'!P2378</f>
        <v>0</v>
      </c>
      <c r="J312" s="82">
        <f>'COG-M'!P2379</f>
        <v>0</v>
      </c>
      <c r="K312" s="82">
        <f>'COG-M'!P2380</f>
        <v>0</v>
      </c>
      <c r="L312" s="82">
        <f>'COG-M'!P2381</f>
        <v>0</v>
      </c>
      <c r="M312" s="83">
        <f t="shared" si="74"/>
        <v>0</v>
      </c>
    </row>
    <row r="313" spans="1:13" ht="30">
      <c r="A313" s="165">
        <v>613</v>
      </c>
      <c r="B313" s="166" t="s">
        <v>347</v>
      </c>
      <c r="C313" s="167">
        <f>'COG-M'!P2382</f>
        <v>0</v>
      </c>
      <c r="D313" s="82">
        <f>'COG-M'!P2383</f>
        <v>0</v>
      </c>
      <c r="E313" s="82">
        <f>'COG-M'!P2384</f>
        <v>0</v>
      </c>
      <c r="F313" s="82">
        <f>'COG-M'!P2385</f>
        <v>0</v>
      </c>
      <c r="G313" s="82">
        <f>'COG-M'!P2386</f>
        <v>0</v>
      </c>
      <c r="H313" s="82">
        <f>'COG-M'!P2387</f>
        <v>0</v>
      </c>
      <c r="I313" s="82">
        <f>'COG-M'!P2388</f>
        <v>0</v>
      </c>
      <c r="J313" s="82">
        <f>'COG-M'!P2389</f>
        <v>0</v>
      </c>
      <c r="K313" s="82">
        <f>'COG-M'!P2390</f>
        <v>0</v>
      </c>
      <c r="L313" s="82">
        <f>'COG-M'!P2391</f>
        <v>0</v>
      </c>
      <c r="M313" s="83">
        <f t="shared" si="74"/>
        <v>0</v>
      </c>
    </row>
    <row r="314" spans="1:13">
      <c r="A314" s="165">
        <v>614</v>
      </c>
      <c r="B314" s="166" t="s">
        <v>348</v>
      </c>
      <c r="C314" s="167">
        <f>'COG-M'!P2392</f>
        <v>0</v>
      </c>
      <c r="D314" s="82">
        <f>'COG-M'!P2393</f>
        <v>0</v>
      </c>
      <c r="E314" s="82">
        <f>'COG-M'!P2394</f>
        <v>0</v>
      </c>
      <c r="F314" s="82">
        <f>'COG-M'!P2395</f>
        <v>0</v>
      </c>
      <c r="G314" s="82">
        <f>'COG-M'!P2396</f>
        <v>0</v>
      </c>
      <c r="H314" s="82">
        <f>'COG-M'!P2397</f>
        <v>0</v>
      </c>
      <c r="I314" s="82">
        <f>'COG-M'!P2398</f>
        <v>0</v>
      </c>
      <c r="J314" s="82">
        <f>'COG-M'!P2399</f>
        <v>24371830</v>
      </c>
      <c r="K314" s="82">
        <f>'COG-M'!P2400</f>
        <v>5225950</v>
      </c>
      <c r="L314" s="82">
        <f>'COG-M'!P2401</f>
        <v>0</v>
      </c>
      <c r="M314" s="83">
        <f t="shared" si="74"/>
        <v>29597780</v>
      </c>
    </row>
    <row r="315" spans="1:13">
      <c r="A315" s="165">
        <v>615</v>
      </c>
      <c r="B315" s="166" t="s">
        <v>349</v>
      </c>
      <c r="C315" s="167">
        <f>'COG-M'!P2402</f>
        <v>0</v>
      </c>
      <c r="D315" s="82">
        <f>'COG-M'!P2403</f>
        <v>0</v>
      </c>
      <c r="E315" s="82">
        <f>'COG-M'!P2404</f>
        <v>0</v>
      </c>
      <c r="F315" s="82">
        <f>'COG-M'!P2405</f>
        <v>0</v>
      </c>
      <c r="G315" s="82">
        <f>'COG-M'!P2406</f>
        <v>0</v>
      </c>
      <c r="H315" s="82">
        <f>'COG-M'!P2407</f>
        <v>0</v>
      </c>
      <c r="I315" s="82">
        <f>'COG-M'!P2408</f>
        <v>0</v>
      </c>
      <c r="J315" s="82">
        <f>'COG-M'!P2409</f>
        <v>0</v>
      </c>
      <c r="K315" s="82">
        <f>'COG-M'!P2410</f>
        <v>0</v>
      </c>
      <c r="L315" s="82">
        <f>'COG-M'!P2411</f>
        <v>0</v>
      </c>
      <c r="M315" s="83">
        <f t="shared" si="74"/>
        <v>0</v>
      </c>
    </row>
    <row r="316" spans="1:13">
      <c r="A316" s="165">
        <v>616</v>
      </c>
      <c r="B316" s="166" t="s">
        <v>350</v>
      </c>
      <c r="C316" s="167">
        <f>'COG-M'!P2412</f>
        <v>0</v>
      </c>
      <c r="D316" s="82">
        <f>'COG-M'!P2413</f>
        <v>0</v>
      </c>
      <c r="E316" s="82">
        <f>'COG-M'!P2414</f>
        <v>0</v>
      </c>
      <c r="F316" s="82">
        <f>'COG-M'!P2415</f>
        <v>0</v>
      </c>
      <c r="G316" s="82">
        <f>'COG-M'!P2416</f>
        <v>0</v>
      </c>
      <c r="H316" s="82">
        <f>'COG-M'!P2417</f>
        <v>0</v>
      </c>
      <c r="I316" s="82">
        <f>'COG-M'!P2418</f>
        <v>0</v>
      </c>
      <c r="J316" s="82">
        <f>'COG-M'!P2419</f>
        <v>0</v>
      </c>
      <c r="K316" s="82">
        <f>'COG-M'!P2420</f>
        <v>0</v>
      </c>
      <c r="L316" s="82">
        <f>'COG-M'!P2421</f>
        <v>0</v>
      </c>
      <c r="M316" s="83">
        <f t="shared" si="74"/>
        <v>0</v>
      </c>
    </row>
    <row r="317" spans="1:13">
      <c r="A317" s="165">
        <v>617</v>
      </c>
      <c r="B317" s="166" t="s">
        <v>351</v>
      </c>
      <c r="C317" s="167">
        <f>'COG-M'!P2422</f>
        <v>0</v>
      </c>
      <c r="D317" s="82">
        <f>'COG-M'!P2423</f>
        <v>0</v>
      </c>
      <c r="E317" s="82">
        <f>'COG-M'!P2424</f>
        <v>0</v>
      </c>
      <c r="F317" s="82">
        <f>'COG-M'!P2425</f>
        <v>0</v>
      </c>
      <c r="G317" s="82">
        <f>'COG-M'!P2426</f>
        <v>0</v>
      </c>
      <c r="H317" s="82">
        <f>'COG-M'!P2427</f>
        <v>0</v>
      </c>
      <c r="I317" s="82">
        <f>'COG-M'!P2428</f>
        <v>0</v>
      </c>
      <c r="J317" s="82">
        <f>'COG-M'!P2429</f>
        <v>0</v>
      </c>
      <c r="K317" s="82">
        <f>'COG-M'!P2430</f>
        <v>0</v>
      </c>
      <c r="L317" s="82">
        <f>'COG-M'!P2431</f>
        <v>0</v>
      </c>
      <c r="M317" s="83">
        <f t="shared" si="74"/>
        <v>0</v>
      </c>
    </row>
    <row r="318" spans="1:13">
      <c r="A318" s="165">
        <v>619</v>
      </c>
      <c r="B318" s="166" t="s">
        <v>713</v>
      </c>
      <c r="C318" s="167">
        <f>'COG-M'!P2432</f>
        <v>0</v>
      </c>
      <c r="D318" s="82">
        <f>'COG-M'!P2433</f>
        <v>0</v>
      </c>
      <c r="E318" s="82">
        <f>'COG-M'!P2434</f>
        <v>0</v>
      </c>
      <c r="F318" s="82">
        <f>'COG-M'!P2435</f>
        <v>0</v>
      </c>
      <c r="G318" s="82">
        <f>'COG-M'!P2436</f>
        <v>0</v>
      </c>
      <c r="H318" s="82">
        <f>'COG-M'!P2437</f>
        <v>0</v>
      </c>
      <c r="I318" s="82">
        <f>'COG-M'!P2438</f>
        <v>0</v>
      </c>
      <c r="J318" s="82">
        <f>'COG-M'!P2439</f>
        <v>0</v>
      </c>
      <c r="K318" s="82">
        <f>'COG-M'!P2440</f>
        <v>0</v>
      </c>
      <c r="L318" s="82">
        <f>'COG-M'!P2441</f>
        <v>0</v>
      </c>
      <c r="M318" s="83">
        <f t="shared" si="74"/>
        <v>0</v>
      </c>
    </row>
    <row r="319" spans="1:13">
      <c r="A319" s="172">
        <v>6200</v>
      </c>
      <c r="B319" s="173" t="s">
        <v>352</v>
      </c>
      <c r="C319" s="110">
        <f>SUM(C320:C327)</f>
        <v>0</v>
      </c>
      <c r="D319" s="111">
        <f t="shared" ref="D319:M319" si="75">SUM(D320:D327)</f>
        <v>0</v>
      </c>
      <c r="E319" s="111">
        <f t="shared" si="75"/>
        <v>0</v>
      </c>
      <c r="F319" s="111">
        <f t="shared" si="75"/>
        <v>0</v>
      </c>
      <c r="G319" s="111">
        <f t="shared" si="75"/>
        <v>0</v>
      </c>
      <c r="H319" s="111">
        <f t="shared" si="75"/>
        <v>0</v>
      </c>
      <c r="I319" s="111">
        <f t="shared" si="75"/>
        <v>0</v>
      </c>
      <c r="J319" s="111">
        <f t="shared" si="75"/>
        <v>0</v>
      </c>
      <c r="K319" s="111">
        <f t="shared" si="75"/>
        <v>0</v>
      </c>
      <c r="L319" s="111">
        <f t="shared" si="75"/>
        <v>0</v>
      </c>
      <c r="M319" s="111">
        <f t="shared" si="75"/>
        <v>0</v>
      </c>
    </row>
    <row r="320" spans="1:13">
      <c r="A320" s="165">
        <v>621</v>
      </c>
      <c r="B320" s="166" t="s">
        <v>345</v>
      </c>
      <c r="C320" s="167">
        <f>'COG-M'!P2443</f>
        <v>0</v>
      </c>
      <c r="D320" s="82">
        <f>'COG-M'!P2444</f>
        <v>0</v>
      </c>
      <c r="E320" s="82">
        <f>'COG-M'!P2445</f>
        <v>0</v>
      </c>
      <c r="F320" s="82">
        <f>'COG-M'!P2446</f>
        <v>0</v>
      </c>
      <c r="G320" s="82">
        <f>'COG-M'!P2447</f>
        <v>0</v>
      </c>
      <c r="H320" s="82">
        <f>'COG-M'!P2448</f>
        <v>0</v>
      </c>
      <c r="I320" s="82">
        <f>'COG-M'!P2449</f>
        <v>0</v>
      </c>
      <c r="J320" s="82">
        <f>'COG-M'!P2450</f>
        <v>0</v>
      </c>
      <c r="K320" s="82">
        <f>'COG-M'!P2451</f>
        <v>0</v>
      </c>
      <c r="L320" s="82">
        <f>'COG-M'!P2452</f>
        <v>0</v>
      </c>
      <c r="M320" s="83">
        <f t="shared" ref="M320:M327" si="76">SUM(C320:L320)</f>
        <v>0</v>
      </c>
    </row>
    <row r="321" spans="1:13">
      <c r="A321" s="165">
        <v>622</v>
      </c>
      <c r="B321" s="166" t="s">
        <v>353</v>
      </c>
      <c r="C321" s="167">
        <f>'COG-M'!P2453</f>
        <v>0</v>
      </c>
      <c r="D321" s="82">
        <f>'COG-M'!P2454</f>
        <v>0</v>
      </c>
      <c r="E321" s="82">
        <f>'COG-M'!P2455</f>
        <v>0</v>
      </c>
      <c r="F321" s="82">
        <f>'COG-M'!P2456</f>
        <v>0</v>
      </c>
      <c r="G321" s="82">
        <f>'COG-M'!P2457</f>
        <v>0</v>
      </c>
      <c r="H321" s="82">
        <f>'COG-M'!P2458</f>
        <v>0</v>
      </c>
      <c r="I321" s="82">
        <f>'COG-M'!P2459</f>
        <v>0</v>
      </c>
      <c r="J321" s="82">
        <f>'COG-M'!P2460</f>
        <v>0</v>
      </c>
      <c r="K321" s="82">
        <f>'COG-M'!P2461</f>
        <v>0</v>
      </c>
      <c r="L321" s="82">
        <f>'COG-M'!P2462</f>
        <v>0</v>
      </c>
      <c r="M321" s="83">
        <f t="shared" si="76"/>
        <v>0</v>
      </c>
    </row>
    <row r="322" spans="1:13" ht="30">
      <c r="A322" s="165">
        <v>623</v>
      </c>
      <c r="B322" s="166" t="s">
        <v>354</v>
      </c>
      <c r="C322" s="167">
        <f>'COG-M'!P2463</f>
        <v>0</v>
      </c>
      <c r="D322" s="82">
        <f>'COG-M'!P2464</f>
        <v>0</v>
      </c>
      <c r="E322" s="82">
        <f>'COG-M'!P2465</f>
        <v>0</v>
      </c>
      <c r="F322" s="82">
        <f>'COG-M'!P2466</f>
        <v>0</v>
      </c>
      <c r="G322" s="82">
        <f>'COG-M'!P2467</f>
        <v>0</v>
      </c>
      <c r="H322" s="82">
        <f>'COG-M'!P2468</f>
        <v>0</v>
      </c>
      <c r="I322" s="82">
        <f>'COG-M'!P2469</f>
        <v>0</v>
      </c>
      <c r="J322" s="82">
        <f>'COG-M'!P2470</f>
        <v>0</v>
      </c>
      <c r="K322" s="82">
        <f>'COG-M'!P2471</f>
        <v>0</v>
      </c>
      <c r="L322" s="82">
        <f>'COG-M'!P2472</f>
        <v>0</v>
      </c>
      <c r="M322" s="83">
        <f t="shared" si="76"/>
        <v>0</v>
      </c>
    </row>
    <row r="323" spans="1:13">
      <c r="A323" s="165">
        <v>624</v>
      </c>
      <c r="B323" s="166" t="s">
        <v>348</v>
      </c>
      <c r="C323" s="167">
        <f>'COG-M'!P2473</f>
        <v>0</v>
      </c>
      <c r="D323" s="82">
        <f>'COG-M'!P2474</f>
        <v>0</v>
      </c>
      <c r="E323" s="82">
        <f>'COG-M'!P2475</f>
        <v>0</v>
      </c>
      <c r="F323" s="82">
        <f>'COG-M'!P2476</f>
        <v>0</v>
      </c>
      <c r="G323" s="82">
        <f>'COG-M'!P2477</f>
        <v>0</v>
      </c>
      <c r="H323" s="82">
        <f>'COG-M'!P2478</f>
        <v>0</v>
      </c>
      <c r="I323" s="82">
        <f>'COG-M'!P2479</f>
        <v>0</v>
      </c>
      <c r="J323" s="82">
        <f>'COG-M'!P2480</f>
        <v>0</v>
      </c>
      <c r="K323" s="82">
        <f>'COG-M'!P2481</f>
        <v>0</v>
      </c>
      <c r="L323" s="82">
        <f>'COG-M'!P2482</f>
        <v>0</v>
      </c>
      <c r="M323" s="83">
        <f t="shared" si="76"/>
        <v>0</v>
      </c>
    </row>
    <row r="324" spans="1:13">
      <c r="A324" s="165">
        <v>625</v>
      </c>
      <c r="B324" s="166" t="s">
        <v>349</v>
      </c>
      <c r="C324" s="167">
        <f>'COG-M'!P2483</f>
        <v>0</v>
      </c>
      <c r="D324" s="82">
        <f>'COG-M'!P2484</f>
        <v>0</v>
      </c>
      <c r="E324" s="82">
        <f>'COG-M'!P2485</f>
        <v>0</v>
      </c>
      <c r="F324" s="82">
        <f>'COG-M'!P2486</f>
        <v>0</v>
      </c>
      <c r="G324" s="82">
        <f>'COG-M'!P2487</f>
        <v>0</v>
      </c>
      <c r="H324" s="82">
        <f>'COG-M'!P2488</f>
        <v>0</v>
      </c>
      <c r="I324" s="82">
        <f>'COG-M'!P2489</f>
        <v>0</v>
      </c>
      <c r="J324" s="82">
        <f>'COG-M'!P2490</f>
        <v>0</v>
      </c>
      <c r="K324" s="82">
        <f>'COG-M'!P2491</f>
        <v>0</v>
      </c>
      <c r="L324" s="82">
        <f>'COG-M'!P2492</f>
        <v>0</v>
      </c>
      <c r="M324" s="83">
        <f t="shared" si="76"/>
        <v>0</v>
      </c>
    </row>
    <row r="325" spans="1:13">
      <c r="A325" s="165">
        <v>626</v>
      </c>
      <c r="B325" s="166" t="s">
        <v>350</v>
      </c>
      <c r="C325" s="167">
        <f>'COG-M'!P2493</f>
        <v>0</v>
      </c>
      <c r="D325" s="82">
        <f>'COG-M'!P2494</f>
        <v>0</v>
      </c>
      <c r="E325" s="82">
        <f>'COG-M'!P2495</f>
        <v>0</v>
      </c>
      <c r="F325" s="82">
        <f>'COG-M'!P2496</f>
        <v>0</v>
      </c>
      <c r="G325" s="82">
        <f>'COG-M'!P2497</f>
        <v>0</v>
      </c>
      <c r="H325" s="82">
        <f>'COG-M'!P2498</f>
        <v>0</v>
      </c>
      <c r="I325" s="82">
        <f>'COG-M'!P2499</f>
        <v>0</v>
      </c>
      <c r="J325" s="82">
        <f>'COG-M'!P2500</f>
        <v>0</v>
      </c>
      <c r="K325" s="82">
        <f>'COG-M'!P2501</f>
        <v>0</v>
      </c>
      <c r="L325" s="82">
        <f>'COG-M'!P2502</f>
        <v>0</v>
      </c>
      <c r="M325" s="83">
        <f t="shared" si="76"/>
        <v>0</v>
      </c>
    </row>
    <row r="326" spans="1:13">
      <c r="A326" s="165">
        <v>627</v>
      </c>
      <c r="B326" s="166" t="s">
        <v>351</v>
      </c>
      <c r="C326" s="167">
        <f>'COG-M'!P2503</f>
        <v>0</v>
      </c>
      <c r="D326" s="82">
        <f>'COG-M'!P2504</f>
        <v>0</v>
      </c>
      <c r="E326" s="82">
        <f>'COG-M'!P2505</f>
        <v>0</v>
      </c>
      <c r="F326" s="82">
        <f>'COG-M'!P2506</f>
        <v>0</v>
      </c>
      <c r="G326" s="82">
        <f>'COG-M'!P2507</f>
        <v>0</v>
      </c>
      <c r="H326" s="82">
        <f>'COG-M'!P2508</f>
        <v>0</v>
      </c>
      <c r="I326" s="82">
        <f>'COG-M'!P2509</f>
        <v>0</v>
      </c>
      <c r="J326" s="82">
        <f>'COG-M'!P2510</f>
        <v>0</v>
      </c>
      <c r="K326" s="82">
        <f>'COG-M'!P2511</f>
        <v>0</v>
      </c>
      <c r="L326" s="82">
        <f>'COG-M'!P2512</f>
        <v>0</v>
      </c>
      <c r="M326" s="83">
        <f t="shared" si="76"/>
        <v>0</v>
      </c>
    </row>
    <row r="327" spans="1:13">
      <c r="A327" s="165">
        <v>629</v>
      </c>
      <c r="B327" s="166" t="s">
        <v>355</v>
      </c>
      <c r="C327" s="167">
        <f>'COG-M'!P2513</f>
        <v>0</v>
      </c>
      <c r="D327" s="82">
        <f>'COG-M'!P2514</f>
        <v>0</v>
      </c>
      <c r="E327" s="82">
        <f>'COG-M'!P2515</f>
        <v>0</v>
      </c>
      <c r="F327" s="82">
        <f>'COG-M'!P2516</f>
        <v>0</v>
      </c>
      <c r="G327" s="82">
        <f>'COG-M'!P2517</f>
        <v>0</v>
      </c>
      <c r="H327" s="82">
        <f>'COG-M'!P2518</f>
        <v>0</v>
      </c>
      <c r="I327" s="82">
        <f>'COG-M'!P2519</f>
        <v>0</v>
      </c>
      <c r="J327" s="82">
        <f>'COG-M'!P2520</f>
        <v>0</v>
      </c>
      <c r="K327" s="82">
        <f>'COG-M'!P2521</f>
        <v>0</v>
      </c>
      <c r="L327" s="82">
        <f>'COG-M'!P2522</f>
        <v>0</v>
      </c>
      <c r="M327" s="83">
        <f t="shared" si="76"/>
        <v>0</v>
      </c>
    </row>
    <row r="328" spans="1:13">
      <c r="A328" s="172">
        <v>6300</v>
      </c>
      <c r="B328" s="173" t="s">
        <v>356</v>
      </c>
      <c r="C328" s="110">
        <f>SUM(C329:C330)</f>
        <v>0</v>
      </c>
      <c r="D328" s="111">
        <f t="shared" ref="D328:M328" si="77">SUM(D329:D330)</f>
        <v>0</v>
      </c>
      <c r="E328" s="111">
        <f t="shared" si="77"/>
        <v>0</v>
      </c>
      <c r="F328" s="111">
        <f t="shared" si="77"/>
        <v>0</v>
      </c>
      <c r="G328" s="111">
        <f t="shared" si="77"/>
        <v>0</v>
      </c>
      <c r="H328" s="111">
        <f t="shared" si="77"/>
        <v>0</v>
      </c>
      <c r="I328" s="111">
        <f t="shared" si="77"/>
        <v>0</v>
      </c>
      <c r="J328" s="111">
        <f t="shared" si="77"/>
        <v>0</v>
      </c>
      <c r="K328" s="111">
        <f t="shared" si="77"/>
        <v>0</v>
      </c>
      <c r="L328" s="111">
        <f t="shared" si="77"/>
        <v>0</v>
      </c>
      <c r="M328" s="111">
        <f t="shared" si="77"/>
        <v>0</v>
      </c>
    </row>
    <row r="329" spans="1:13" ht="30">
      <c r="A329" s="165">
        <v>631</v>
      </c>
      <c r="B329" s="166" t="s">
        <v>357</v>
      </c>
      <c r="C329" s="167">
        <f>'COG-M'!P2524</f>
        <v>0</v>
      </c>
      <c r="D329" s="82">
        <f>'COG-M'!P2525</f>
        <v>0</v>
      </c>
      <c r="E329" s="82">
        <f>'COG-M'!P2526</f>
        <v>0</v>
      </c>
      <c r="F329" s="82">
        <f>'COG-M'!P2527</f>
        <v>0</v>
      </c>
      <c r="G329" s="82">
        <f>'COG-M'!P2528</f>
        <v>0</v>
      </c>
      <c r="H329" s="82">
        <f>'COG-M'!P2529</f>
        <v>0</v>
      </c>
      <c r="I329" s="82">
        <f>'COG-M'!P2530</f>
        <v>0</v>
      </c>
      <c r="J329" s="82">
        <f>'COG-M'!P2531</f>
        <v>0</v>
      </c>
      <c r="K329" s="82">
        <f>'COG-M'!P2532</f>
        <v>0</v>
      </c>
      <c r="L329" s="82">
        <f>'COG-M'!P2533</f>
        <v>0</v>
      </c>
      <c r="M329" s="83">
        <f>SUM(C329:L329)</f>
        <v>0</v>
      </c>
    </row>
    <row r="330" spans="1:13" ht="30">
      <c r="A330" s="165">
        <v>632</v>
      </c>
      <c r="B330" s="166" t="s">
        <v>358</v>
      </c>
      <c r="C330" s="167">
        <f>'COG-M'!P2534</f>
        <v>0</v>
      </c>
      <c r="D330" s="82">
        <f>'COG-M'!P2535</f>
        <v>0</v>
      </c>
      <c r="E330" s="82">
        <f>'COG-M'!P2536</f>
        <v>0</v>
      </c>
      <c r="F330" s="82">
        <f>'COG-M'!P2537</f>
        <v>0</v>
      </c>
      <c r="G330" s="82">
        <f>'COG-M'!P2538</f>
        <v>0</v>
      </c>
      <c r="H330" s="82">
        <f>'COG-M'!P2539</f>
        <v>0</v>
      </c>
      <c r="I330" s="82">
        <f>'COG-M'!P2540</f>
        <v>0</v>
      </c>
      <c r="J330" s="82">
        <f>'COG-M'!P2541</f>
        <v>0</v>
      </c>
      <c r="K330" s="82">
        <f>'COG-M'!P2542</f>
        <v>0</v>
      </c>
      <c r="L330" s="82">
        <f>'COG-M'!P2543</f>
        <v>0</v>
      </c>
      <c r="M330" s="83">
        <f>SUM(C330:L330)</f>
        <v>0</v>
      </c>
    </row>
    <row r="331" spans="1:13">
      <c r="A331" s="174">
        <v>7000</v>
      </c>
      <c r="B331" s="162" t="s">
        <v>359</v>
      </c>
      <c r="C331" s="115">
        <f>C332+C335+C345+C352+C362+C372+C375</f>
        <v>0</v>
      </c>
      <c r="D331" s="116">
        <f t="shared" ref="D331:M331" si="78">D332+D335+D345+D352+D362+D372+D375</f>
        <v>0</v>
      </c>
      <c r="E331" s="116">
        <f t="shared" si="78"/>
        <v>0</v>
      </c>
      <c r="F331" s="116">
        <f t="shared" si="78"/>
        <v>0</v>
      </c>
      <c r="G331" s="116">
        <f t="shared" si="78"/>
        <v>0</v>
      </c>
      <c r="H331" s="116">
        <f t="shared" si="78"/>
        <v>0</v>
      </c>
      <c r="I331" s="116">
        <f t="shared" si="78"/>
        <v>0</v>
      </c>
      <c r="J331" s="116">
        <f t="shared" si="78"/>
        <v>0</v>
      </c>
      <c r="K331" s="116">
        <f t="shared" si="78"/>
        <v>0</v>
      </c>
      <c r="L331" s="116">
        <f t="shared" si="78"/>
        <v>0</v>
      </c>
      <c r="M331" s="116">
        <f t="shared" si="78"/>
        <v>0</v>
      </c>
    </row>
    <row r="332" spans="1:13">
      <c r="A332" s="172">
        <v>7100</v>
      </c>
      <c r="B332" s="173" t="s">
        <v>360</v>
      </c>
      <c r="C332" s="110">
        <f>SUM(C333:C334)</f>
        <v>0</v>
      </c>
      <c r="D332" s="111">
        <f t="shared" ref="D332:M332" si="79">SUM(D333:D334)</f>
        <v>0</v>
      </c>
      <c r="E332" s="111">
        <f t="shared" si="79"/>
        <v>0</v>
      </c>
      <c r="F332" s="111">
        <f t="shared" si="79"/>
        <v>0</v>
      </c>
      <c r="G332" s="111">
        <f t="shared" si="79"/>
        <v>0</v>
      </c>
      <c r="H332" s="111">
        <f t="shared" si="79"/>
        <v>0</v>
      </c>
      <c r="I332" s="111">
        <f t="shared" si="79"/>
        <v>0</v>
      </c>
      <c r="J332" s="111">
        <f t="shared" si="79"/>
        <v>0</v>
      </c>
      <c r="K332" s="111">
        <f t="shared" si="79"/>
        <v>0</v>
      </c>
      <c r="L332" s="111">
        <f t="shared" si="79"/>
        <v>0</v>
      </c>
      <c r="M332" s="111">
        <f t="shared" si="79"/>
        <v>0</v>
      </c>
    </row>
    <row r="333" spans="1:13" ht="30">
      <c r="A333" s="165">
        <v>711</v>
      </c>
      <c r="B333" s="166" t="s">
        <v>361</v>
      </c>
      <c r="C333" s="167">
        <f>'COG-M'!P2546</f>
        <v>0</v>
      </c>
      <c r="D333" s="82">
        <f>'COG-M'!P2547</f>
        <v>0</v>
      </c>
      <c r="E333" s="82">
        <f>'COG-M'!P2548</f>
        <v>0</v>
      </c>
      <c r="F333" s="82">
        <f>'COG-M'!P2549</f>
        <v>0</v>
      </c>
      <c r="G333" s="82">
        <f>'COG-M'!P2550</f>
        <v>0</v>
      </c>
      <c r="H333" s="82">
        <f>'COG-M'!P2551</f>
        <v>0</v>
      </c>
      <c r="I333" s="82">
        <f>'COG-M'!P2552</f>
        <v>0</v>
      </c>
      <c r="J333" s="82">
        <f>'COG-M'!P2553</f>
        <v>0</v>
      </c>
      <c r="K333" s="82">
        <f>'COG-M'!P2554</f>
        <v>0</v>
      </c>
      <c r="L333" s="82">
        <f>'COG-M'!P2555</f>
        <v>0</v>
      </c>
      <c r="M333" s="83">
        <f>SUM(C333:L333)</f>
        <v>0</v>
      </c>
    </row>
    <row r="334" spans="1:13" ht="30">
      <c r="A334" s="165">
        <v>712</v>
      </c>
      <c r="B334" s="166" t="s">
        <v>362</v>
      </c>
      <c r="C334" s="167"/>
      <c r="D334" s="82"/>
      <c r="E334" s="82"/>
      <c r="F334" s="82"/>
      <c r="G334" s="82"/>
      <c r="H334" s="82"/>
      <c r="I334" s="82"/>
      <c r="J334" s="82"/>
      <c r="K334" s="82"/>
      <c r="L334" s="82"/>
      <c r="M334" s="83">
        <f>SUM(C334:L334)</f>
        <v>0</v>
      </c>
    </row>
    <row r="335" spans="1:13">
      <c r="A335" s="172">
        <v>7200</v>
      </c>
      <c r="B335" s="173" t="s">
        <v>363</v>
      </c>
      <c r="C335" s="110">
        <f>SUM(C336:C344)</f>
        <v>0</v>
      </c>
      <c r="D335" s="111">
        <f t="shared" ref="D335:M335" si="80">SUM(D336:D344)</f>
        <v>0</v>
      </c>
      <c r="E335" s="111">
        <f t="shared" si="80"/>
        <v>0</v>
      </c>
      <c r="F335" s="111">
        <f t="shared" si="80"/>
        <v>0</v>
      </c>
      <c r="G335" s="111">
        <f t="shared" si="80"/>
        <v>0</v>
      </c>
      <c r="H335" s="111">
        <f t="shared" si="80"/>
        <v>0</v>
      </c>
      <c r="I335" s="111">
        <f t="shared" si="80"/>
        <v>0</v>
      </c>
      <c r="J335" s="111">
        <f t="shared" si="80"/>
        <v>0</v>
      </c>
      <c r="K335" s="111">
        <f t="shared" si="80"/>
        <v>0</v>
      </c>
      <c r="L335" s="111">
        <f t="shared" si="80"/>
        <v>0</v>
      </c>
      <c r="M335" s="111">
        <f t="shared" si="80"/>
        <v>0</v>
      </c>
    </row>
    <row r="336" spans="1:13" ht="30">
      <c r="A336" s="165">
        <v>721</v>
      </c>
      <c r="B336" s="166" t="s">
        <v>364</v>
      </c>
      <c r="C336" s="167">
        <f>'COG-M'!P2558</f>
        <v>0</v>
      </c>
      <c r="D336" s="82">
        <f>'COG-M'!P2559</f>
        <v>0</v>
      </c>
      <c r="E336" s="82">
        <f>'COG-M'!P2560</f>
        <v>0</v>
      </c>
      <c r="F336" s="82">
        <f>'COG-M'!P2561</f>
        <v>0</v>
      </c>
      <c r="G336" s="82">
        <f>'COG-M'!P2562</f>
        <v>0</v>
      </c>
      <c r="H336" s="82">
        <f>'COG-M'!P2563</f>
        <v>0</v>
      </c>
      <c r="I336" s="82">
        <f>'COG-M'!P2564</f>
        <v>0</v>
      </c>
      <c r="J336" s="82">
        <f>'COG-M'!P2565</f>
        <v>0</v>
      </c>
      <c r="K336" s="82">
        <f>'COG-M'!P2566</f>
        <v>0</v>
      </c>
      <c r="L336" s="82">
        <f>'COG-M'!P2567</f>
        <v>0</v>
      </c>
      <c r="M336" s="83">
        <f t="shared" ref="M336:M344" si="81">SUM(C336:L336)</f>
        <v>0</v>
      </c>
    </row>
    <row r="337" spans="1:13" ht="30">
      <c r="A337" s="165">
        <v>722</v>
      </c>
      <c r="B337" s="166" t="s">
        <v>365</v>
      </c>
      <c r="C337" s="167"/>
      <c r="D337" s="82"/>
      <c r="E337" s="82"/>
      <c r="F337" s="82"/>
      <c r="G337" s="82"/>
      <c r="H337" s="82"/>
      <c r="I337" s="82"/>
      <c r="J337" s="82"/>
      <c r="K337" s="82"/>
      <c r="L337" s="82"/>
      <c r="M337" s="83">
        <f t="shared" si="81"/>
        <v>0</v>
      </c>
    </row>
    <row r="338" spans="1:13" ht="30">
      <c r="A338" s="165">
        <v>723</v>
      </c>
      <c r="B338" s="166" t="s">
        <v>366</v>
      </c>
      <c r="C338" s="167"/>
      <c r="D338" s="82"/>
      <c r="E338" s="82"/>
      <c r="F338" s="82"/>
      <c r="G338" s="82"/>
      <c r="H338" s="82"/>
      <c r="I338" s="82"/>
      <c r="J338" s="82"/>
      <c r="K338" s="82"/>
      <c r="L338" s="82"/>
      <c r="M338" s="83">
        <f t="shared" si="81"/>
        <v>0</v>
      </c>
    </row>
    <row r="339" spans="1:13" ht="30">
      <c r="A339" s="165">
        <v>724</v>
      </c>
      <c r="B339" s="166" t="s">
        <v>367</v>
      </c>
      <c r="C339" s="167">
        <f>'COG-M'!P2570</f>
        <v>0</v>
      </c>
      <c r="D339" s="82">
        <f>'COG-M'!P2571</f>
        <v>0</v>
      </c>
      <c r="E339" s="82">
        <f>'COG-M'!P2572</f>
        <v>0</v>
      </c>
      <c r="F339" s="82">
        <f>'COG-M'!P2573</f>
        <v>0</v>
      </c>
      <c r="G339" s="82">
        <f>'COG-M'!P2574</f>
        <v>0</v>
      </c>
      <c r="H339" s="82">
        <f>'COG-M'!P2575</f>
        <v>0</v>
      </c>
      <c r="I339" s="82">
        <f>'COG-M'!P2576</f>
        <v>0</v>
      </c>
      <c r="J339" s="82">
        <f>'COG-M'!P2577</f>
        <v>0</v>
      </c>
      <c r="K339" s="82">
        <f>'COG-M'!P2578</f>
        <v>0</v>
      </c>
      <c r="L339" s="82">
        <f>'COG-M'!P2579</f>
        <v>0</v>
      </c>
      <c r="M339" s="83">
        <f t="shared" si="81"/>
        <v>0</v>
      </c>
    </row>
    <row r="340" spans="1:13" ht="30">
      <c r="A340" s="165">
        <v>725</v>
      </c>
      <c r="B340" s="166" t="s">
        <v>368</v>
      </c>
      <c r="C340" s="167">
        <f>'COG-M'!P2580</f>
        <v>0</v>
      </c>
      <c r="D340" s="82">
        <f>'COG-M'!P2581</f>
        <v>0</v>
      </c>
      <c r="E340" s="82">
        <f>'COG-M'!P2582</f>
        <v>0</v>
      </c>
      <c r="F340" s="82">
        <f>'COG-M'!P2583</f>
        <v>0</v>
      </c>
      <c r="G340" s="82">
        <f>'COG-M'!P2584</f>
        <v>0</v>
      </c>
      <c r="H340" s="82">
        <f>'COG-M'!P2585</f>
        <v>0</v>
      </c>
      <c r="I340" s="82">
        <f>'COG-M'!P2586</f>
        <v>0</v>
      </c>
      <c r="J340" s="82">
        <f>'COG-M'!P2587</f>
        <v>0</v>
      </c>
      <c r="K340" s="82">
        <f>'COG-M'!P2588</f>
        <v>0</v>
      </c>
      <c r="L340" s="82">
        <f>'COG-M'!P2589</f>
        <v>0</v>
      </c>
      <c r="M340" s="83">
        <f t="shared" si="81"/>
        <v>0</v>
      </c>
    </row>
    <row r="341" spans="1:13" ht="30">
      <c r="A341" s="165">
        <v>726</v>
      </c>
      <c r="B341" s="166" t="s">
        <v>369</v>
      </c>
      <c r="C341" s="167">
        <f>'COG-M'!P2590</f>
        <v>0</v>
      </c>
      <c r="D341" s="82">
        <f>'COG-M'!P2591</f>
        <v>0</v>
      </c>
      <c r="E341" s="82">
        <f>'COG-M'!P2592</f>
        <v>0</v>
      </c>
      <c r="F341" s="82">
        <f>'COG-M'!P2593</f>
        <v>0</v>
      </c>
      <c r="G341" s="82">
        <f>'COG-M'!P2594</f>
        <v>0</v>
      </c>
      <c r="H341" s="82">
        <f>'COG-M'!P2595</f>
        <v>0</v>
      </c>
      <c r="I341" s="82">
        <f>'COG-M'!P2596</f>
        <v>0</v>
      </c>
      <c r="J341" s="82">
        <f>'COG-M'!P2597</f>
        <v>0</v>
      </c>
      <c r="K341" s="82">
        <f>'COG-M'!P2598</f>
        <v>0</v>
      </c>
      <c r="L341" s="82">
        <f>'COG-M'!P2599</f>
        <v>0</v>
      </c>
      <c r="M341" s="83">
        <f t="shared" si="81"/>
        <v>0</v>
      </c>
    </row>
    <row r="342" spans="1:13" ht="30">
      <c r="A342" s="165">
        <v>727</v>
      </c>
      <c r="B342" s="166" t="s">
        <v>370</v>
      </c>
      <c r="C342" s="167">
        <f>'COG-M'!P2600</f>
        <v>0</v>
      </c>
      <c r="D342" s="82">
        <f>'COG-M'!P2601</f>
        <v>0</v>
      </c>
      <c r="E342" s="82">
        <f>'COG-M'!P2602</f>
        <v>0</v>
      </c>
      <c r="F342" s="82">
        <f>'COG-M'!P2603</f>
        <v>0</v>
      </c>
      <c r="G342" s="82">
        <f>'COG-M'!P2604</f>
        <v>0</v>
      </c>
      <c r="H342" s="82">
        <f>'COG-M'!P2605</f>
        <v>0</v>
      </c>
      <c r="I342" s="82">
        <f>'COG-M'!P2606</f>
        <v>0</v>
      </c>
      <c r="J342" s="82">
        <f>'COG-M'!P2607</f>
        <v>0</v>
      </c>
      <c r="K342" s="82">
        <f>'COG-M'!P2608</f>
        <v>0</v>
      </c>
      <c r="L342" s="82">
        <f>'COG-M'!P2609</f>
        <v>0</v>
      </c>
      <c r="M342" s="83">
        <f t="shared" si="81"/>
        <v>0</v>
      </c>
    </row>
    <row r="343" spans="1:13" ht="30">
      <c r="A343" s="165">
        <v>728</v>
      </c>
      <c r="B343" s="166" t="s">
        <v>371</v>
      </c>
      <c r="C343" s="167">
        <f>'COG-M'!P2610</f>
        <v>0</v>
      </c>
      <c r="D343" s="82">
        <f>'COG-M'!P2611</f>
        <v>0</v>
      </c>
      <c r="E343" s="82">
        <f>'COG-M'!P2612</f>
        <v>0</v>
      </c>
      <c r="F343" s="82">
        <f>'COG-M'!P2613</f>
        <v>0</v>
      </c>
      <c r="G343" s="82">
        <f>'COG-M'!P2614</f>
        <v>0</v>
      </c>
      <c r="H343" s="82">
        <f>'COG-M'!P2615</f>
        <v>0</v>
      </c>
      <c r="I343" s="82">
        <f>'COG-M'!P2616</f>
        <v>0</v>
      </c>
      <c r="J343" s="82">
        <f>'COG-M'!P2617</f>
        <v>0</v>
      </c>
      <c r="K343" s="82">
        <f>'COG-M'!P2618</f>
        <v>0</v>
      </c>
      <c r="L343" s="82">
        <f>'COG-M'!P2619</f>
        <v>0</v>
      </c>
      <c r="M343" s="83">
        <f t="shared" si="81"/>
        <v>0</v>
      </c>
    </row>
    <row r="344" spans="1:13" ht="30">
      <c r="A344" s="165">
        <v>729</v>
      </c>
      <c r="B344" s="166" t="s">
        <v>372</v>
      </c>
      <c r="C344" s="167">
        <f>'COG-M'!P2620</f>
        <v>0</v>
      </c>
      <c r="D344" s="82">
        <f>'COG-M'!P2621</f>
        <v>0</v>
      </c>
      <c r="E344" s="82">
        <f>'COG-M'!P2622</f>
        <v>0</v>
      </c>
      <c r="F344" s="82">
        <f>'COG-M'!P2623</f>
        <v>0</v>
      </c>
      <c r="G344" s="82">
        <f>'COG-M'!P2624</f>
        <v>0</v>
      </c>
      <c r="H344" s="82">
        <f>'COG-M'!P2625</f>
        <v>0</v>
      </c>
      <c r="I344" s="82">
        <f>'COG-M'!P2626</f>
        <v>0</v>
      </c>
      <c r="J344" s="82">
        <f>'COG-M'!P2627</f>
        <v>0</v>
      </c>
      <c r="K344" s="82">
        <f>'COG-M'!P2628</f>
        <v>0</v>
      </c>
      <c r="L344" s="82">
        <f>'COG-M'!P2629</f>
        <v>0</v>
      </c>
      <c r="M344" s="83">
        <f t="shared" si="81"/>
        <v>0</v>
      </c>
    </row>
    <row r="345" spans="1:13">
      <c r="A345" s="172">
        <v>7300</v>
      </c>
      <c r="B345" s="173" t="s">
        <v>373</v>
      </c>
      <c r="C345" s="110">
        <f>SUM(C346:C351)</f>
        <v>0</v>
      </c>
      <c r="D345" s="111">
        <f t="shared" ref="D345:M345" si="82">SUM(D346:D351)</f>
        <v>0</v>
      </c>
      <c r="E345" s="111">
        <f t="shared" si="82"/>
        <v>0</v>
      </c>
      <c r="F345" s="111">
        <f t="shared" si="82"/>
        <v>0</v>
      </c>
      <c r="G345" s="111">
        <f t="shared" si="82"/>
        <v>0</v>
      </c>
      <c r="H345" s="111">
        <f t="shared" si="82"/>
        <v>0</v>
      </c>
      <c r="I345" s="111">
        <f t="shared" si="82"/>
        <v>0</v>
      </c>
      <c r="J345" s="111">
        <f t="shared" si="82"/>
        <v>0</v>
      </c>
      <c r="K345" s="111">
        <f t="shared" si="82"/>
        <v>0</v>
      </c>
      <c r="L345" s="111">
        <f t="shared" si="82"/>
        <v>0</v>
      </c>
      <c r="M345" s="111">
        <f t="shared" si="82"/>
        <v>0</v>
      </c>
    </row>
    <row r="346" spans="1:13">
      <c r="A346" s="165">
        <v>731</v>
      </c>
      <c r="B346" s="166" t="s">
        <v>374</v>
      </c>
      <c r="C346" s="167">
        <f>'COG-M'!P2631</f>
        <v>0</v>
      </c>
      <c r="D346" s="82">
        <f>'COG-M'!P2632</f>
        <v>0</v>
      </c>
      <c r="E346" s="82">
        <f>'COG-M'!P2633</f>
        <v>0</v>
      </c>
      <c r="F346" s="82">
        <f>'COG-M'!P2634</f>
        <v>0</v>
      </c>
      <c r="G346" s="82">
        <f>'COG-M'!P2635</f>
        <v>0</v>
      </c>
      <c r="H346" s="82">
        <f>'COG-M'!P2636</f>
        <v>0</v>
      </c>
      <c r="I346" s="82">
        <f>'COG-M'!P2637</f>
        <v>0</v>
      </c>
      <c r="J346" s="82">
        <f>'COG-M'!P2638</f>
        <v>0</v>
      </c>
      <c r="K346" s="82">
        <f>'COG-M'!P2639</f>
        <v>0</v>
      </c>
      <c r="L346" s="82">
        <f>'COG-M'!P2640</f>
        <v>0</v>
      </c>
      <c r="M346" s="83">
        <f t="shared" ref="M346:M351" si="83">SUM(C346:L346)</f>
        <v>0</v>
      </c>
    </row>
    <row r="347" spans="1:13" ht="30">
      <c r="A347" s="165">
        <v>732</v>
      </c>
      <c r="B347" s="166" t="s">
        <v>375</v>
      </c>
      <c r="C347" s="167">
        <f>'COG-M'!P2641</f>
        <v>0</v>
      </c>
      <c r="D347" s="82">
        <f>'COG-M'!P2642</f>
        <v>0</v>
      </c>
      <c r="E347" s="82">
        <f>'COG-M'!P2643</f>
        <v>0</v>
      </c>
      <c r="F347" s="82">
        <f>'COG-M'!P2644</f>
        <v>0</v>
      </c>
      <c r="G347" s="82">
        <f>'COG-M'!P2645</f>
        <v>0</v>
      </c>
      <c r="H347" s="82">
        <f>'COG-M'!P2646</f>
        <v>0</v>
      </c>
      <c r="I347" s="82">
        <f>'COG-M'!P2647</f>
        <v>0</v>
      </c>
      <c r="J347" s="82">
        <f>'COG-M'!P2648</f>
        <v>0</v>
      </c>
      <c r="K347" s="82">
        <f>'COG-M'!P2649</f>
        <v>0</v>
      </c>
      <c r="L347" s="82">
        <f>'COG-M'!P2650</f>
        <v>0</v>
      </c>
      <c r="M347" s="83">
        <f t="shared" si="83"/>
        <v>0</v>
      </c>
    </row>
    <row r="348" spans="1:13" ht="30">
      <c r="A348" s="165">
        <v>733</v>
      </c>
      <c r="B348" s="166" t="s">
        <v>376</v>
      </c>
      <c r="C348" s="167">
        <f>'COG-M'!P2651</f>
        <v>0</v>
      </c>
      <c r="D348" s="82">
        <f>'COG-M'!P2652</f>
        <v>0</v>
      </c>
      <c r="E348" s="82">
        <f>'COG-M'!P2653</f>
        <v>0</v>
      </c>
      <c r="F348" s="82">
        <f>'COG-M'!P2654</f>
        <v>0</v>
      </c>
      <c r="G348" s="82">
        <f>'COG-M'!P2655</f>
        <v>0</v>
      </c>
      <c r="H348" s="82">
        <f>'COG-M'!P2656</f>
        <v>0</v>
      </c>
      <c r="I348" s="82">
        <f>'COG-M'!P2657</f>
        <v>0</v>
      </c>
      <c r="J348" s="82">
        <f>'COG-M'!P2658</f>
        <v>0</v>
      </c>
      <c r="K348" s="82">
        <f>'COG-M'!P2659</f>
        <v>0</v>
      </c>
      <c r="L348" s="82">
        <f>'COG-M'!P2660</f>
        <v>0</v>
      </c>
      <c r="M348" s="83">
        <f t="shared" si="83"/>
        <v>0</v>
      </c>
    </row>
    <row r="349" spans="1:13">
      <c r="A349" s="165">
        <v>734</v>
      </c>
      <c r="B349" s="166" t="s">
        <v>377</v>
      </c>
      <c r="C349" s="167">
        <f>'COG-M'!P2661</f>
        <v>0</v>
      </c>
      <c r="D349" s="82">
        <f>'COG-M'!P2662</f>
        <v>0</v>
      </c>
      <c r="E349" s="82">
        <f>'COG-M'!P2663</f>
        <v>0</v>
      </c>
      <c r="F349" s="82">
        <f>'COG-M'!P2664</f>
        <v>0</v>
      </c>
      <c r="G349" s="82">
        <f>'COG-M'!P2665</f>
        <v>0</v>
      </c>
      <c r="H349" s="82">
        <f>'COG-M'!P2666</f>
        <v>0</v>
      </c>
      <c r="I349" s="82">
        <f>'COG-M'!P2667</f>
        <v>0</v>
      </c>
      <c r="J349" s="82">
        <f>'COG-M'!P2668</f>
        <v>0</v>
      </c>
      <c r="K349" s="82">
        <f>'COG-M'!P2669</f>
        <v>0</v>
      </c>
      <c r="L349" s="82">
        <f>'COG-M'!P2670</f>
        <v>0</v>
      </c>
      <c r="M349" s="83">
        <f t="shared" si="83"/>
        <v>0</v>
      </c>
    </row>
    <row r="350" spans="1:13">
      <c r="A350" s="165">
        <v>735</v>
      </c>
      <c r="B350" s="166" t="s">
        <v>378</v>
      </c>
      <c r="C350" s="167">
        <f>'COG-M'!P2671</f>
        <v>0</v>
      </c>
      <c r="D350" s="82">
        <f>'COG-M'!P2672</f>
        <v>0</v>
      </c>
      <c r="E350" s="82">
        <f>'COG-M'!P2673</f>
        <v>0</v>
      </c>
      <c r="F350" s="82">
        <f>'COG-M'!P2674</f>
        <v>0</v>
      </c>
      <c r="G350" s="82">
        <f>'COG-M'!P2675</f>
        <v>0</v>
      </c>
      <c r="H350" s="82">
        <f>'COG-M'!P2676</f>
        <v>0</v>
      </c>
      <c r="I350" s="82">
        <f>'COG-M'!P2677</f>
        <v>0</v>
      </c>
      <c r="J350" s="82">
        <f>'COG-M'!P2678</f>
        <v>0</v>
      </c>
      <c r="K350" s="82">
        <f>'COG-M'!P2679</f>
        <v>0</v>
      </c>
      <c r="L350" s="82">
        <f>'COG-M'!P2680</f>
        <v>0</v>
      </c>
      <c r="M350" s="83">
        <f t="shared" si="83"/>
        <v>0</v>
      </c>
    </row>
    <row r="351" spans="1:13">
      <c r="A351" s="165">
        <v>739</v>
      </c>
      <c r="B351" s="166" t="s">
        <v>379</v>
      </c>
      <c r="C351" s="167">
        <f>'COG-M'!P2681</f>
        <v>0</v>
      </c>
      <c r="D351" s="82">
        <f>'COG-M'!P2682</f>
        <v>0</v>
      </c>
      <c r="E351" s="82">
        <f>'COG-M'!P2683</f>
        <v>0</v>
      </c>
      <c r="F351" s="82">
        <f>'COG-M'!P2684</f>
        <v>0</v>
      </c>
      <c r="G351" s="82">
        <f>'COG-M'!P2685</f>
        <v>0</v>
      </c>
      <c r="H351" s="82">
        <f>'COG-M'!P2686</f>
        <v>0</v>
      </c>
      <c r="I351" s="82">
        <f>'COG-M'!P2687</f>
        <v>0</v>
      </c>
      <c r="J351" s="82">
        <f>'COG-M'!P2688</f>
        <v>0</v>
      </c>
      <c r="K351" s="82">
        <f>'COG-M'!P2689</f>
        <v>0</v>
      </c>
      <c r="L351" s="82">
        <f>'COG-M'!P2690</f>
        <v>0</v>
      </c>
      <c r="M351" s="83">
        <f t="shared" si="83"/>
        <v>0</v>
      </c>
    </row>
    <row r="352" spans="1:13">
      <c r="A352" s="172">
        <v>7400</v>
      </c>
      <c r="B352" s="173" t="s">
        <v>380</v>
      </c>
      <c r="C352" s="110">
        <f>SUM(C353:C361)</f>
        <v>0</v>
      </c>
      <c r="D352" s="111">
        <f t="shared" ref="D352:M352" si="84">SUM(D353:D361)</f>
        <v>0</v>
      </c>
      <c r="E352" s="111">
        <f t="shared" si="84"/>
        <v>0</v>
      </c>
      <c r="F352" s="111">
        <f t="shared" si="84"/>
        <v>0</v>
      </c>
      <c r="G352" s="111">
        <f t="shared" si="84"/>
        <v>0</v>
      </c>
      <c r="H352" s="111">
        <f t="shared" si="84"/>
        <v>0</v>
      </c>
      <c r="I352" s="111">
        <f t="shared" si="84"/>
        <v>0</v>
      </c>
      <c r="J352" s="111">
        <f t="shared" si="84"/>
        <v>0</v>
      </c>
      <c r="K352" s="111">
        <f t="shared" si="84"/>
        <v>0</v>
      </c>
      <c r="L352" s="111">
        <f t="shared" si="84"/>
        <v>0</v>
      </c>
      <c r="M352" s="111">
        <f t="shared" si="84"/>
        <v>0</v>
      </c>
    </row>
    <row r="353" spans="1:13" ht="30">
      <c r="A353" s="165">
        <v>741</v>
      </c>
      <c r="B353" s="166" t="s">
        <v>381</v>
      </c>
      <c r="C353" s="167">
        <f>'COG-M'!P2692</f>
        <v>0</v>
      </c>
      <c r="D353" s="82">
        <f>'COG-M'!P2693</f>
        <v>0</v>
      </c>
      <c r="E353" s="82">
        <f>'COG-M'!P2694</f>
        <v>0</v>
      </c>
      <c r="F353" s="82">
        <f>'COG-M'!P2695</f>
        <v>0</v>
      </c>
      <c r="G353" s="82">
        <f>'COG-M'!P2696</f>
        <v>0</v>
      </c>
      <c r="H353" s="82">
        <f>'COG-M'!P2697</f>
        <v>0</v>
      </c>
      <c r="I353" s="82">
        <f>'COG-M'!P2698</f>
        <v>0</v>
      </c>
      <c r="J353" s="82">
        <f>'COG-M'!P2699</f>
        <v>0</v>
      </c>
      <c r="K353" s="82">
        <f>'COG-M'!P2700</f>
        <v>0</v>
      </c>
      <c r="L353" s="82">
        <f>'COG-M'!P2701</f>
        <v>0</v>
      </c>
      <c r="M353" s="83">
        <f t="shared" ref="M353:M361" si="85">SUM(C353:L353)</f>
        <v>0</v>
      </c>
    </row>
    <row r="354" spans="1:13" ht="30">
      <c r="A354" s="165">
        <v>742</v>
      </c>
      <c r="B354" s="166" t="s">
        <v>382</v>
      </c>
      <c r="C354" s="167"/>
      <c r="D354" s="82"/>
      <c r="E354" s="82"/>
      <c r="F354" s="82"/>
      <c r="G354" s="82"/>
      <c r="H354" s="82"/>
      <c r="I354" s="82"/>
      <c r="J354" s="82"/>
      <c r="K354" s="82"/>
      <c r="L354" s="82"/>
      <c r="M354" s="83">
        <f t="shared" si="85"/>
        <v>0</v>
      </c>
    </row>
    <row r="355" spans="1:13" ht="30">
      <c r="A355" s="165">
        <v>743</v>
      </c>
      <c r="B355" s="166" t="s">
        <v>383</v>
      </c>
      <c r="C355" s="167"/>
      <c r="D355" s="82"/>
      <c r="E355" s="82"/>
      <c r="F355" s="82"/>
      <c r="G355" s="82"/>
      <c r="H355" s="82"/>
      <c r="I355" s="82"/>
      <c r="J355" s="82"/>
      <c r="K355" s="82"/>
      <c r="L355" s="82"/>
      <c r="M355" s="83">
        <f t="shared" si="85"/>
        <v>0</v>
      </c>
    </row>
    <row r="356" spans="1:13" ht="30">
      <c r="A356" s="165">
        <v>744</v>
      </c>
      <c r="B356" s="166" t="s">
        <v>384</v>
      </c>
      <c r="C356" s="167"/>
      <c r="D356" s="82"/>
      <c r="E356" s="82"/>
      <c r="F356" s="82"/>
      <c r="G356" s="82"/>
      <c r="H356" s="82"/>
      <c r="I356" s="82"/>
      <c r="J356" s="82"/>
      <c r="K356" s="82"/>
      <c r="L356" s="82"/>
      <c r="M356" s="83">
        <f t="shared" si="85"/>
        <v>0</v>
      </c>
    </row>
    <row r="357" spans="1:13">
      <c r="A357" s="165">
        <v>745</v>
      </c>
      <c r="B357" s="166" t="s">
        <v>385</v>
      </c>
      <c r="C357" s="167">
        <f>'COG-M'!P2705</f>
        <v>0</v>
      </c>
      <c r="D357" s="82">
        <f>'COG-M'!P2706</f>
        <v>0</v>
      </c>
      <c r="E357" s="82">
        <f>'COG-M'!P2707</f>
        <v>0</v>
      </c>
      <c r="F357" s="82">
        <f>'COG-M'!P2708</f>
        <v>0</v>
      </c>
      <c r="G357" s="82">
        <f>'COG-M'!P2709</f>
        <v>0</v>
      </c>
      <c r="H357" s="82">
        <f>'COG-M'!P2710</f>
        <v>0</v>
      </c>
      <c r="I357" s="82">
        <f>'COG-M'!P2711</f>
        <v>0</v>
      </c>
      <c r="J357" s="82">
        <f>'COG-M'!P2712</f>
        <v>0</v>
      </c>
      <c r="K357" s="82">
        <f>'COG-M'!P2713</f>
        <v>0</v>
      </c>
      <c r="L357" s="82">
        <f>'COG-M'!P2714</f>
        <v>0</v>
      </c>
      <c r="M357" s="83">
        <f t="shared" si="85"/>
        <v>0</v>
      </c>
    </row>
    <row r="358" spans="1:13" ht="30">
      <c r="A358" s="165">
        <v>746</v>
      </c>
      <c r="B358" s="166" t="s">
        <v>386</v>
      </c>
      <c r="C358" s="167">
        <f>'COG-M'!P2715</f>
        <v>0</v>
      </c>
      <c r="D358" s="82">
        <f>'COG-M'!P2716</f>
        <v>0</v>
      </c>
      <c r="E358" s="82">
        <f>'COG-M'!P2717</f>
        <v>0</v>
      </c>
      <c r="F358" s="82">
        <f>'COG-M'!P2718</f>
        <v>0</v>
      </c>
      <c r="G358" s="82">
        <f>'COG-M'!P2719</f>
        <v>0</v>
      </c>
      <c r="H358" s="82">
        <f>'COG-M'!P2720</f>
        <v>0</v>
      </c>
      <c r="I358" s="82">
        <f>'COG-M'!P2721</f>
        <v>0</v>
      </c>
      <c r="J358" s="82">
        <f>'COG-M'!P2722</f>
        <v>0</v>
      </c>
      <c r="K358" s="82">
        <f>'COG-M'!P2723</f>
        <v>0</v>
      </c>
      <c r="L358" s="82">
        <f>'COG-M'!P2724</f>
        <v>0</v>
      </c>
      <c r="M358" s="83">
        <f t="shared" si="85"/>
        <v>0</v>
      </c>
    </row>
    <row r="359" spans="1:13" ht="30">
      <c r="A359" s="165">
        <v>747</v>
      </c>
      <c r="B359" s="166" t="s">
        <v>387</v>
      </c>
      <c r="C359" s="167">
        <f>'COG-M'!P2725</f>
        <v>0</v>
      </c>
      <c r="D359" s="82">
        <f>'COG-M'!P2726</f>
        <v>0</v>
      </c>
      <c r="E359" s="82">
        <f>'COG-M'!P2727</f>
        <v>0</v>
      </c>
      <c r="F359" s="82">
        <f>'COG-M'!P2728</f>
        <v>0</v>
      </c>
      <c r="G359" s="82">
        <f>'COG-M'!P2729</f>
        <v>0</v>
      </c>
      <c r="H359" s="82">
        <f>'COG-M'!P2730</f>
        <v>0</v>
      </c>
      <c r="I359" s="82">
        <f>'COG-M'!P2731</f>
        <v>0</v>
      </c>
      <c r="J359" s="82">
        <f>'COG-M'!P2732</f>
        <v>0</v>
      </c>
      <c r="K359" s="82">
        <f>'COG-M'!P2733</f>
        <v>0</v>
      </c>
      <c r="L359" s="82">
        <f>'COG-M'!P2734</f>
        <v>0</v>
      </c>
      <c r="M359" s="83">
        <f t="shared" si="85"/>
        <v>0</v>
      </c>
    </row>
    <row r="360" spans="1:13" ht="30">
      <c r="A360" s="165">
        <v>748</v>
      </c>
      <c r="B360" s="166" t="s">
        <v>388</v>
      </c>
      <c r="C360" s="167">
        <f>'COG-M'!P2735</f>
        <v>0</v>
      </c>
      <c r="D360" s="82">
        <f>'COG-M'!P2736</f>
        <v>0</v>
      </c>
      <c r="E360" s="82">
        <f>'COG-M'!P2737</f>
        <v>0</v>
      </c>
      <c r="F360" s="82">
        <f>'COG-M'!P2738</f>
        <v>0</v>
      </c>
      <c r="G360" s="82">
        <f>'COG-M'!P2739</f>
        <v>0</v>
      </c>
      <c r="H360" s="82">
        <f>'COG-M'!P2740</f>
        <v>0</v>
      </c>
      <c r="I360" s="82">
        <f>'COG-M'!P2741</f>
        <v>0</v>
      </c>
      <c r="J360" s="82">
        <f>'COG-M'!P2742</f>
        <v>0</v>
      </c>
      <c r="K360" s="82">
        <f>'COG-M'!P2743</f>
        <v>0</v>
      </c>
      <c r="L360" s="82">
        <f>'COG-M'!P2744</f>
        <v>0</v>
      </c>
      <c r="M360" s="83">
        <f t="shared" si="85"/>
        <v>0</v>
      </c>
    </row>
    <row r="361" spans="1:13" ht="30">
      <c r="A361" s="165">
        <v>749</v>
      </c>
      <c r="B361" s="166" t="s">
        <v>389</v>
      </c>
      <c r="C361" s="167">
        <f>'COG-M'!P2745</f>
        <v>0</v>
      </c>
      <c r="D361" s="82">
        <f>'COG-M'!P2746</f>
        <v>0</v>
      </c>
      <c r="E361" s="82">
        <f>'COG-M'!P2747</f>
        <v>0</v>
      </c>
      <c r="F361" s="82">
        <f>'COG-M'!P2748</f>
        <v>0</v>
      </c>
      <c r="G361" s="82">
        <f>'COG-M'!P2749</f>
        <v>0</v>
      </c>
      <c r="H361" s="82">
        <f>'COG-M'!P2750</f>
        <v>0</v>
      </c>
      <c r="I361" s="82">
        <f>'COG-M'!P2751</f>
        <v>0</v>
      </c>
      <c r="J361" s="82">
        <f>'COG-M'!P2752</f>
        <v>0</v>
      </c>
      <c r="K361" s="82">
        <f>'COG-M'!P2753</f>
        <v>0</v>
      </c>
      <c r="L361" s="82">
        <f>'COG-M'!P2754</f>
        <v>0</v>
      </c>
      <c r="M361" s="83">
        <f t="shared" si="85"/>
        <v>0</v>
      </c>
    </row>
    <row r="362" spans="1:13">
      <c r="A362" s="172">
        <v>7500</v>
      </c>
      <c r="B362" s="173" t="s">
        <v>390</v>
      </c>
      <c r="C362" s="110">
        <f>SUM(C363:C371)</f>
        <v>0</v>
      </c>
      <c r="D362" s="111">
        <f t="shared" ref="D362:M362" si="86">SUM(D363:D371)</f>
        <v>0</v>
      </c>
      <c r="E362" s="111">
        <f t="shared" si="86"/>
        <v>0</v>
      </c>
      <c r="F362" s="111">
        <f t="shared" si="86"/>
        <v>0</v>
      </c>
      <c r="G362" s="111">
        <f t="shared" si="86"/>
        <v>0</v>
      </c>
      <c r="H362" s="111">
        <f t="shared" si="86"/>
        <v>0</v>
      </c>
      <c r="I362" s="111">
        <f t="shared" si="86"/>
        <v>0</v>
      </c>
      <c r="J362" s="111">
        <f t="shared" si="86"/>
        <v>0</v>
      </c>
      <c r="K362" s="111">
        <f t="shared" si="86"/>
        <v>0</v>
      </c>
      <c r="L362" s="111">
        <f t="shared" si="86"/>
        <v>0</v>
      </c>
      <c r="M362" s="111">
        <f t="shared" si="86"/>
        <v>0</v>
      </c>
    </row>
    <row r="363" spans="1:13">
      <c r="A363" s="165">
        <v>751</v>
      </c>
      <c r="B363" s="166" t="s">
        <v>391</v>
      </c>
      <c r="C363" s="167">
        <f>'COG-M'!P2756</f>
        <v>0</v>
      </c>
      <c r="D363" s="82">
        <f>'COG-M'!P2757</f>
        <v>0</v>
      </c>
      <c r="E363" s="82">
        <f>'COG-M'!P2758</f>
        <v>0</v>
      </c>
      <c r="F363" s="82">
        <f>'COG-M'!P2759</f>
        <v>0</v>
      </c>
      <c r="G363" s="82">
        <f>'COG-M'!P2760</f>
        <v>0</v>
      </c>
      <c r="H363" s="82">
        <f>'COG-M'!P2761</f>
        <v>0</v>
      </c>
      <c r="I363" s="82">
        <f>'COG-M'!P2762</f>
        <v>0</v>
      </c>
      <c r="J363" s="82">
        <f>'COG-M'!P2763</f>
        <v>0</v>
      </c>
      <c r="K363" s="82">
        <f>'COG-M'!P2764</f>
        <v>0</v>
      </c>
      <c r="L363" s="82">
        <f>'COG-M'!P2765</f>
        <v>0</v>
      </c>
      <c r="M363" s="83">
        <f t="shared" ref="M363:M371" si="87">SUM(C363:L363)</f>
        <v>0</v>
      </c>
    </row>
    <row r="364" spans="1:13">
      <c r="A364" s="165">
        <v>752</v>
      </c>
      <c r="B364" s="166" t="s">
        <v>392</v>
      </c>
      <c r="C364" s="167"/>
      <c r="D364" s="82"/>
      <c r="E364" s="82"/>
      <c r="F364" s="82"/>
      <c r="G364" s="82"/>
      <c r="H364" s="82"/>
      <c r="I364" s="82"/>
      <c r="J364" s="82"/>
      <c r="K364" s="82"/>
      <c r="L364" s="82"/>
      <c r="M364" s="83">
        <f t="shared" si="87"/>
        <v>0</v>
      </c>
    </row>
    <row r="365" spans="1:13">
      <c r="A365" s="165">
        <v>753</v>
      </c>
      <c r="B365" s="166" t="s">
        <v>393</v>
      </c>
      <c r="C365" s="167"/>
      <c r="D365" s="82"/>
      <c r="E365" s="82"/>
      <c r="F365" s="82"/>
      <c r="G365" s="82"/>
      <c r="H365" s="82"/>
      <c r="I365" s="82"/>
      <c r="J365" s="82"/>
      <c r="K365" s="82"/>
      <c r="L365" s="82"/>
      <c r="M365" s="83">
        <f t="shared" si="87"/>
        <v>0</v>
      </c>
    </row>
    <row r="366" spans="1:13">
      <c r="A366" s="165">
        <v>754</v>
      </c>
      <c r="B366" s="166" t="s">
        <v>394</v>
      </c>
      <c r="C366" s="167">
        <f>'COG-M'!P2768</f>
        <v>0</v>
      </c>
      <c r="D366" s="82">
        <f>'COG-M'!P2769</f>
        <v>0</v>
      </c>
      <c r="E366" s="82">
        <f>'COG-M'!P2770</f>
        <v>0</v>
      </c>
      <c r="F366" s="82">
        <f>'COG-M'!P2771</f>
        <v>0</v>
      </c>
      <c r="G366" s="82">
        <f>'COG-M'!P2772</f>
        <v>0</v>
      </c>
      <c r="H366" s="82">
        <f>'COG-M'!P2773</f>
        <v>0</v>
      </c>
      <c r="I366" s="82">
        <f>'COG-M'!P2774</f>
        <v>0</v>
      </c>
      <c r="J366" s="82">
        <f>'COG-M'!P2775</f>
        <v>0</v>
      </c>
      <c r="K366" s="82">
        <f>'COG-M'!P2776</f>
        <v>0</v>
      </c>
      <c r="L366" s="82">
        <f>'COG-M'!P2777</f>
        <v>0</v>
      </c>
      <c r="M366" s="83">
        <f t="shared" si="87"/>
        <v>0</v>
      </c>
    </row>
    <row r="367" spans="1:13">
      <c r="A367" s="165">
        <v>755</v>
      </c>
      <c r="B367" s="166" t="s">
        <v>395</v>
      </c>
      <c r="C367" s="167"/>
      <c r="D367" s="82"/>
      <c r="E367" s="82"/>
      <c r="F367" s="82"/>
      <c r="G367" s="82"/>
      <c r="H367" s="82"/>
      <c r="I367" s="82"/>
      <c r="J367" s="82"/>
      <c r="K367" s="82"/>
      <c r="L367" s="82"/>
      <c r="M367" s="83">
        <f t="shared" si="87"/>
        <v>0</v>
      </c>
    </row>
    <row r="368" spans="1:13">
      <c r="A368" s="165">
        <v>756</v>
      </c>
      <c r="B368" s="166" t="s">
        <v>396</v>
      </c>
      <c r="C368" s="167"/>
      <c r="D368" s="82"/>
      <c r="E368" s="82"/>
      <c r="F368" s="82"/>
      <c r="G368" s="82"/>
      <c r="H368" s="82"/>
      <c r="I368" s="82"/>
      <c r="J368" s="82"/>
      <c r="K368" s="82"/>
      <c r="L368" s="82"/>
      <c r="M368" s="83">
        <f t="shared" si="87"/>
        <v>0</v>
      </c>
    </row>
    <row r="369" spans="1:13">
      <c r="A369" s="165">
        <v>757</v>
      </c>
      <c r="B369" s="166" t="s">
        <v>397</v>
      </c>
      <c r="C369" s="167">
        <f>'COG-M'!P2780</f>
        <v>0</v>
      </c>
      <c r="D369" s="82">
        <f>'COG-M'!P2781</f>
        <v>0</v>
      </c>
      <c r="E369" s="82">
        <f>'COG-M'!P2782</f>
        <v>0</v>
      </c>
      <c r="F369" s="82">
        <f>'COG-M'!P2783</f>
        <v>0</v>
      </c>
      <c r="G369" s="82">
        <f>'COG-M'!P2784</f>
        <v>0</v>
      </c>
      <c r="H369" s="82">
        <f>'COG-M'!P2785</f>
        <v>0</v>
      </c>
      <c r="I369" s="82">
        <f>'COG-M'!P2786</f>
        <v>0</v>
      </c>
      <c r="J369" s="82">
        <f>'COG-M'!P2787</f>
        <v>0</v>
      </c>
      <c r="K369" s="82">
        <f>'COG-M'!P2788</f>
        <v>0</v>
      </c>
      <c r="L369" s="82">
        <f>'COG-M'!P2789</f>
        <v>0</v>
      </c>
      <c r="M369" s="83">
        <f t="shared" si="87"/>
        <v>0</v>
      </c>
    </row>
    <row r="370" spans="1:13">
      <c r="A370" s="165">
        <v>758</v>
      </c>
      <c r="B370" s="166" t="s">
        <v>398</v>
      </c>
      <c r="C370" s="167"/>
      <c r="D370" s="82"/>
      <c r="E370" s="82"/>
      <c r="F370" s="82"/>
      <c r="G370" s="82"/>
      <c r="H370" s="82"/>
      <c r="I370" s="82"/>
      <c r="J370" s="82"/>
      <c r="K370" s="82"/>
      <c r="L370" s="82"/>
      <c r="M370" s="83">
        <f t="shared" si="87"/>
        <v>0</v>
      </c>
    </row>
    <row r="371" spans="1:13">
      <c r="A371" s="165">
        <v>759</v>
      </c>
      <c r="B371" s="166" t="s">
        <v>714</v>
      </c>
      <c r="C371" s="167">
        <f>'COG-M'!P2791</f>
        <v>0</v>
      </c>
      <c r="D371" s="82">
        <f>'COG-M'!P2792</f>
        <v>0</v>
      </c>
      <c r="E371" s="82">
        <f>'COG-M'!P2793</f>
        <v>0</v>
      </c>
      <c r="F371" s="82">
        <f>'COG-M'!P2794</f>
        <v>0</v>
      </c>
      <c r="G371" s="82">
        <f>'COG-M'!P2795</f>
        <v>0</v>
      </c>
      <c r="H371" s="82">
        <f>'COG-M'!P2796</f>
        <v>0</v>
      </c>
      <c r="I371" s="82">
        <f>'COG-M'!P2797</f>
        <v>0</v>
      </c>
      <c r="J371" s="82">
        <f>'COG-M'!P2798</f>
        <v>0</v>
      </c>
      <c r="K371" s="82">
        <f>'COG-M'!P2799</f>
        <v>0</v>
      </c>
      <c r="L371" s="82">
        <f>'COG-M'!P2800</f>
        <v>0</v>
      </c>
      <c r="M371" s="83">
        <f t="shared" si="87"/>
        <v>0</v>
      </c>
    </row>
    <row r="372" spans="1:13">
      <c r="A372" s="172">
        <v>7600</v>
      </c>
      <c r="B372" s="173" t="s">
        <v>399</v>
      </c>
      <c r="C372" s="110">
        <f>SUM(C373:C374)</f>
        <v>0</v>
      </c>
      <c r="D372" s="111">
        <f t="shared" ref="D372:M372" si="88">SUM(D373:D374)</f>
        <v>0</v>
      </c>
      <c r="E372" s="111">
        <f t="shared" si="88"/>
        <v>0</v>
      </c>
      <c r="F372" s="111">
        <f t="shared" si="88"/>
        <v>0</v>
      </c>
      <c r="G372" s="111">
        <f t="shared" si="88"/>
        <v>0</v>
      </c>
      <c r="H372" s="111">
        <f t="shared" si="88"/>
        <v>0</v>
      </c>
      <c r="I372" s="111">
        <f t="shared" si="88"/>
        <v>0</v>
      </c>
      <c r="J372" s="111">
        <f t="shared" si="88"/>
        <v>0</v>
      </c>
      <c r="K372" s="111">
        <f t="shared" si="88"/>
        <v>0</v>
      </c>
      <c r="L372" s="111">
        <f t="shared" si="88"/>
        <v>0</v>
      </c>
      <c r="M372" s="111">
        <f t="shared" si="88"/>
        <v>0</v>
      </c>
    </row>
    <row r="373" spans="1:13">
      <c r="A373" s="165">
        <v>761</v>
      </c>
      <c r="B373" s="166" t="s">
        <v>400</v>
      </c>
      <c r="C373" s="167">
        <f>'COG-M'!P2802</f>
        <v>0</v>
      </c>
      <c r="D373" s="82">
        <f>'COG-M'!P2803</f>
        <v>0</v>
      </c>
      <c r="E373" s="82">
        <f>'COG-M'!P2804</f>
        <v>0</v>
      </c>
      <c r="F373" s="82">
        <f>'COG-M'!P2805</f>
        <v>0</v>
      </c>
      <c r="G373" s="82">
        <f>'COG-M'!P2806</f>
        <v>0</v>
      </c>
      <c r="H373" s="82">
        <f>'COG-M'!P2807</f>
        <v>0</v>
      </c>
      <c r="I373" s="82">
        <f>'COG-M'!P2808</f>
        <v>0</v>
      </c>
      <c r="J373" s="82">
        <f>'COG-M'!P2809</f>
        <v>0</v>
      </c>
      <c r="K373" s="82">
        <f>'COG-M'!P2810</f>
        <v>0</v>
      </c>
      <c r="L373" s="82">
        <f>'COG-M'!P2811</f>
        <v>0</v>
      </c>
      <c r="M373" s="83">
        <f>SUM(C373:L373)</f>
        <v>0</v>
      </c>
    </row>
    <row r="374" spans="1:13">
      <c r="A374" s="165">
        <v>762</v>
      </c>
      <c r="B374" s="166" t="s">
        <v>401</v>
      </c>
      <c r="C374" s="167">
        <f>'COG-M'!P2812</f>
        <v>0</v>
      </c>
      <c r="D374" s="82">
        <f>'COG-M'!P2813</f>
        <v>0</v>
      </c>
      <c r="E374" s="82">
        <f>'COG-M'!P2814</f>
        <v>0</v>
      </c>
      <c r="F374" s="82">
        <f>'COG-M'!P2815</f>
        <v>0</v>
      </c>
      <c r="G374" s="82">
        <f>'COG-M'!P2816</f>
        <v>0</v>
      </c>
      <c r="H374" s="82">
        <f>'COG-M'!P2817</f>
        <v>0</v>
      </c>
      <c r="I374" s="82">
        <f>'COG-M'!P2818</f>
        <v>0</v>
      </c>
      <c r="J374" s="82">
        <f>'COG-M'!P2819</f>
        <v>0</v>
      </c>
      <c r="K374" s="82">
        <f>'COG-M'!P2820</f>
        <v>0</v>
      </c>
      <c r="L374" s="82">
        <f>'COG-M'!P2821</f>
        <v>0</v>
      </c>
      <c r="M374" s="83">
        <f>SUM(C374:L374)</f>
        <v>0</v>
      </c>
    </row>
    <row r="375" spans="1:13">
      <c r="A375" s="172">
        <v>7900</v>
      </c>
      <c r="B375" s="173" t="s">
        <v>402</v>
      </c>
      <c r="C375" s="110">
        <f>SUM(C376:C378)</f>
        <v>0</v>
      </c>
      <c r="D375" s="111">
        <f t="shared" ref="D375:M375" si="89">SUM(D376:D378)</f>
        <v>0</v>
      </c>
      <c r="E375" s="111">
        <f t="shared" si="89"/>
        <v>0</v>
      </c>
      <c r="F375" s="111">
        <f t="shared" si="89"/>
        <v>0</v>
      </c>
      <c r="G375" s="111">
        <f t="shared" si="89"/>
        <v>0</v>
      </c>
      <c r="H375" s="111">
        <f t="shared" si="89"/>
        <v>0</v>
      </c>
      <c r="I375" s="111">
        <f t="shared" si="89"/>
        <v>0</v>
      </c>
      <c r="J375" s="111">
        <f t="shared" si="89"/>
        <v>0</v>
      </c>
      <c r="K375" s="111">
        <f t="shared" si="89"/>
        <v>0</v>
      </c>
      <c r="L375" s="111">
        <f t="shared" si="89"/>
        <v>0</v>
      </c>
      <c r="M375" s="111">
        <f t="shared" si="89"/>
        <v>0</v>
      </c>
    </row>
    <row r="376" spans="1:13">
      <c r="A376" s="165">
        <v>791</v>
      </c>
      <c r="B376" s="166" t="s">
        <v>715</v>
      </c>
      <c r="C376" s="167">
        <f>'COG-M'!P2823</f>
        <v>0</v>
      </c>
      <c r="D376" s="82">
        <f>'COG-M'!P2824</f>
        <v>0</v>
      </c>
      <c r="E376" s="82">
        <f>'COG-M'!P2825</f>
        <v>0</v>
      </c>
      <c r="F376" s="82">
        <f>'COG-M'!P2826</f>
        <v>0</v>
      </c>
      <c r="G376" s="82">
        <f>'COG-M'!P2827</f>
        <v>0</v>
      </c>
      <c r="H376" s="82">
        <f>'COG-M'!P2828</f>
        <v>0</v>
      </c>
      <c r="I376" s="82">
        <f>'COG-M'!P2829</f>
        <v>0</v>
      </c>
      <c r="J376" s="82">
        <f>'COG-M'!P2830</f>
        <v>0</v>
      </c>
      <c r="K376" s="82">
        <f>'COG-M'!P2831</f>
        <v>0</v>
      </c>
      <c r="L376" s="82">
        <f>'COG-M'!P2832</f>
        <v>0</v>
      </c>
      <c r="M376" s="83">
        <f>SUM(C376:L376)</f>
        <v>0</v>
      </c>
    </row>
    <row r="377" spans="1:13">
      <c r="A377" s="165">
        <v>792</v>
      </c>
      <c r="B377" s="166" t="s">
        <v>403</v>
      </c>
      <c r="C377" s="167">
        <f>'COG-M'!P2833</f>
        <v>0</v>
      </c>
      <c r="D377" s="82">
        <f>'COG-M'!P2834</f>
        <v>0</v>
      </c>
      <c r="E377" s="82">
        <f>'COG-M'!P2835</f>
        <v>0</v>
      </c>
      <c r="F377" s="82">
        <f>'COG-M'!P2836</f>
        <v>0</v>
      </c>
      <c r="G377" s="82">
        <f>'COG-M'!P2837</f>
        <v>0</v>
      </c>
      <c r="H377" s="82">
        <f>'COG-M'!P2838</f>
        <v>0</v>
      </c>
      <c r="I377" s="82">
        <f>'COG-M'!P2839</f>
        <v>0</v>
      </c>
      <c r="J377" s="82">
        <f>'COG-M'!P2840</f>
        <v>0</v>
      </c>
      <c r="K377" s="82">
        <f>'COG-M'!P2841</f>
        <v>0</v>
      </c>
      <c r="L377" s="82">
        <f>'COG-M'!P2842</f>
        <v>0</v>
      </c>
      <c r="M377" s="83">
        <f>SUM(C377:L377)</f>
        <v>0</v>
      </c>
    </row>
    <row r="378" spans="1:13">
      <c r="A378" s="165">
        <v>799</v>
      </c>
      <c r="B378" s="166" t="s">
        <v>404</v>
      </c>
      <c r="C378" s="167">
        <f>'COG-M'!P2843</f>
        <v>0</v>
      </c>
      <c r="D378" s="82">
        <f>'COG-M'!P2844</f>
        <v>0</v>
      </c>
      <c r="E378" s="82">
        <f>'COG-M'!P2845</f>
        <v>0</v>
      </c>
      <c r="F378" s="82">
        <f>'COG-M'!P2846</f>
        <v>0</v>
      </c>
      <c r="G378" s="82">
        <f>'COG-M'!P2847</f>
        <v>0</v>
      </c>
      <c r="H378" s="82">
        <f>'COG-M'!P2848</f>
        <v>0</v>
      </c>
      <c r="I378" s="82">
        <f>'COG-M'!P2849</f>
        <v>0</v>
      </c>
      <c r="J378" s="82">
        <f>'COG-M'!P2850</f>
        <v>0</v>
      </c>
      <c r="K378" s="82">
        <f>'COG-M'!P2851</f>
        <v>0</v>
      </c>
      <c r="L378" s="82">
        <f>'COG-M'!P2852</f>
        <v>0</v>
      </c>
      <c r="M378" s="83">
        <f>SUM(C378:L378)</f>
        <v>0</v>
      </c>
    </row>
    <row r="379" spans="1:13">
      <c r="A379" s="174">
        <v>8000</v>
      </c>
      <c r="B379" s="162" t="s">
        <v>405</v>
      </c>
      <c r="C379" s="115">
        <f>C380+C387+C393</f>
        <v>0</v>
      </c>
      <c r="D379" s="116">
        <f t="shared" ref="D379:M379" si="90">D380+D387+D393</f>
        <v>0</v>
      </c>
      <c r="E379" s="116">
        <f t="shared" si="90"/>
        <v>0</v>
      </c>
      <c r="F379" s="116">
        <f t="shared" si="90"/>
        <v>0</v>
      </c>
      <c r="G379" s="116">
        <f t="shared" si="90"/>
        <v>0</v>
      </c>
      <c r="H379" s="116">
        <f t="shared" si="90"/>
        <v>0</v>
      </c>
      <c r="I379" s="116">
        <f t="shared" si="90"/>
        <v>0</v>
      </c>
      <c r="J379" s="116">
        <f t="shared" si="90"/>
        <v>0</v>
      </c>
      <c r="K379" s="116">
        <f t="shared" si="90"/>
        <v>0</v>
      </c>
      <c r="L379" s="116">
        <f t="shared" si="90"/>
        <v>0</v>
      </c>
      <c r="M379" s="116">
        <f t="shared" si="90"/>
        <v>0</v>
      </c>
    </row>
    <row r="380" spans="1:13">
      <c r="A380" s="172">
        <v>8100</v>
      </c>
      <c r="B380" s="173" t="s">
        <v>406</v>
      </c>
      <c r="C380" s="110">
        <f>SUM(C381:C386)</f>
        <v>0</v>
      </c>
      <c r="D380" s="111">
        <f t="shared" ref="D380:M380" si="91">SUM(D381:D386)</f>
        <v>0</v>
      </c>
      <c r="E380" s="111">
        <f t="shared" si="91"/>
        <v>0</v>
      </c>
      <c r="F380" s="111">
        <f t="shared" si="91"/>
        <v>0</v>
      </c>
      <c r="G380" s="111">
        <f t="shared" si="91"/>
        <v>0</v>
      </c>
      <c r="H380" s="111">
        <f t="shared" si="91"/>
        <v>0</v>
      </c>
      <c r="I380" s="111">
        <f t="shared" si="91"/>
        <v>0</v>
      </c>
      <c r="J380" s="111">
        <f t="shared" si="91"/>
        <v>0</v>
      </c>
      <c r="K380" s="111">
        <f t="shared" si="91"/>
        <v>0</v>
      </c>
      <c r="L380" s="111">
        <f t="shared" si="91"/>
        <v>0</v>
      </c>
      <c r="M380" s="111">
        <f t="shared" si="91"/>
        <v>0</v>
      </c>
    </row>
    <row r="381" spans="1:13">
      <c r="A381" s="165">
        <v>811</v>
      </c>
      <c r="B381" s="166" t="s">
        <v>407</v>
      </c>
      <c r="C381" s="167"/>
      <c r="D381" s="82"/>
      <c r="E381" s="82"/>
      <c r="F381" s="82"/>
      <c r="G381" s="82"/>
      <c r="H381" s="82"/>
      <c r="I381" s="82"/>
      <c r="J381" s="82"/>
      <c r="K381" s="82"/>
      <c r="L381" s="82"/>
      <c r="M381" s="83">
        <f t="shared" ref="M381:M386" si="92">SUM(C381:L381)</f>
        <v>0</v>
      </c>
    </row>
    <row r="382" spans="1:13">
      <c r="A382" s="165">
        <v>812</v>
      </c>
      <c r="B382" s="166" t="s">
        <v>408</v>
      </c>
      <c r="C382" s="167"/>
      <c r="D382" s="82"/>
      <c r="E382" s="82"/>
      <c r="F382" s="82"/>
      <c r="G382" s="82"/>
      <c r="H382" s="82"/>
      <c r="I382" s="82"/>
      <c r="J382" s="82"/>
      <c r="K382" s="82"/>
      <c r="L382" s="82"/>
      <c r="M382" s="83">
        <f t="shared" si="92"/>
        <v>0</v>
      </c>
    </row>
    <row r="383" spans="1:13">
      <c r="A383" s="165">
        <v>813</v>
      </c>
      <c r="B383" s="166" t="s">
        <v>409</v>
      </c>
      <c r="C383" s="167"/>
      <c r="D383" s="82"/>
      <c r="E383" s="82"/>
      <c r="F383" s="82"/>
      <c r="G383" s="82"/>
      <c r="H383" s="82"/>
      <c r="I383" s="82"/>
      <c r="J383" s="82"/>
      <c r="K383" s="82"/>
      <c r="L383" s="82"/>
      <c r="M383" s="83">
        <f t="shared" si="92"/>
        <v>0</v>
      </c>
    </row>
    <row r="384" spans="1:13">
      <c r="A384" s="165">
        <v>814</v>
      </c>
      <c r="B384" s="166" t="s">
        <v>410</v>
      </c>
      <c r="C384" s="167"/>
      <c r="D384" s="82"/>
      <c r="E384" s="82"/>
      <c r="F384" s="82"/>
      <c r="G384" s="82"/>
      <c r="H384" s="82"/>
      <c r="I384" s="82"/>
      <c r="J384" s="82"/>
      <c r="K384" s="82"/>
      <c r="L384" s="82"/>
      <c r="M384" s="83">
        <f t="shared" si="92"/>
        <v>0</v>
      </c>
    </row>
    <row r="385" spans="1:13">
      <c r="A385" s="165">
        <v>815</v>
      </c>
      <c r="B385" s="166" t="s">
        <v>411</v>
      </c>
      <c r="C385" s="167"/>
      <c r="D385" s="82"/>
      <c r="E385" s="82"/>
      <c r="F385" s="82"/>
      <c r="G385" s="82"/>
      <c r="H385" s="82"/>
      <c r="I385" s="82"/>
      <c r="J385" s="82"/>
      <c r="K385" s="82"/>
      <c r="L385" s="82"/>
      <c r="M385" s="83">
        <f t="shared" si="92"/>
        <v>0</v>
      </c>
    </row>
    <row r="386" spans="1:13">
      <c r="A386" s="165">
        <v>816</v>
      </c>
      <c r="B386" s="166" t="s">
        <v>412</v>
      </c>
      <c r="C386" s="167">
        <f>'COG-M'!P2860</f>
        <v>0</v>
      </c>
      <c r="D386" s="82">
        <f>'COG-M'!P2861</f>
        <v>0</v>
      </c>
      <c r="E386" s="82">
        <f>'COG-M'!P2862</f>
        <v>0</v>
      </c>
      <c r="F386" s="82">
        <f>'COG-M'!P2863</f>
        <v>0</v>
      </c>
      <c r="G386" s="82">
        <f>'COG-M'!P2864</f>
        <v>0</v>
      </c>
      <c r="H386" s="82">
        <f>'COG-M'!P2865</f>
        <v>0</v>
      </c>
      <c r="I386" s="82">
        <f>'COG-M'!P2866</f>
        <v>0</v>
      </c>
      <c r="J386" s="82">
        <f>'COG-M'!P2867</f>
        <v>0</v>
      </c>
      <c r="K386" s="82">
        <f>'COG-M'!P2868</f>
        <v>0</v>
      </c>
      <c r="L386" s="82">
        <f>'COG-M'!P2869</f>
        <v>0</v>
      </c>
      <c r="M386" s="83">
        <f t="shared" si="92"/>
        <v>0</v>
      </c>
    </row>
    <row r="387" spans="1:13">
      <c r="A387" s="172">
        <v>8300</v>
      </c>
      <c r="B387" s="173" t="s">
        <v>413</v>
      </c>
      <c r="C387" s="110">
        <f>SUM(C388:C392)</f>
        <v>0</v>
      </c>
      <c r="D387" s="111">
        <f t="shared" ref="D387:M387" si="93">SUM(D388:D392)</f>
        <v>0</v>
      </c>
      <c r="E387" s="111">
        <f t="shared" si="93"/>
        <v>0</v>
      </c>
      <c r="F387" s="111">
        <f t="shared" si="93"/>
        <v>0</v>
      </c>
      <c r="G387" s="111">
        <f t="shared" si="93"/>
        <v>0</v>
      </c>
      <c r="H387" s="111">
        <f t="shared" si="93"/>
        <v>0</v>
      </c>
      <c r="I387" s="111">
        <f t="shared" si="93"/>
        <v>0</v>
      </c>
      <c r="J387" s="111">
        <f t="shared" si="93"/>
        <v>0</v>
      </c>
      <c r="K387" s="111">
        <f t="shared" si="93"/>
        <v>0</v>
      </c>
      <c r="L387" s="111">
        <f t="shared" si="93"/>
        <v>0</v>
      </c>
      <c r="M387" s="111">
        <f t="shared" si="93"/>
        <v>0</v>
      </c>
    </row>
    <row r="388" spans="1:13">
      <c r="A388" s="165">
        <v>831</v>
      </c>
      <c r="B388" s="166" t="s">
        <v>414</v>
      </c>
      <c r="C388" s="167"/>
      <c r="D388" s="82"/>
      <c r="E388" s="82"/>
      <c r="F388" s="82"/>
      <c r="G388" s="82"/>
      <c r="H388" s="82"/>
      <c r="I388" s="82"/>
      <c r="J388" s="82"/>
      <c r="K388" s="82"/>
      <c r="L388" s="82"/>
      <c r="M388" s="83">
        <f>SUM(C388:L388)</f>
        <v>0</v>
      </c>
    </row>
    <row r="389" spans="1:13">
      <c r="A389" s="165">
        <v>832</v>
      </c>
      <c r="B389" s="166" t="s">
        <v>415</v>
      </c>
      <c r="C389" s="167"/>
      <c r="D389" s="82"/>
      <c r="E389" s="82"/>
      <c r="F389" s="82"/>
      <c r="G389" s="82"/>
      <c r="H389" s="82"/>
      <c r="I389" s="82"/>
      <c r="J389" s="82"/>
      <c r="K389" s="82"/>
      <c r="L389" s="82"/>
      <c r="M389" s="83">
        <f>SUM(C389:L389)</f>
        <v>0</v>
      </c>
    </row>
    <row r="390" spans="1:13">
      <c r="A390" s="165">
        <v>833</v>
      </c>
      <c r="B390" s="166" t="s">
        <v>416</v>
      </c>
      <c r="C390" s="167"/>
      <c r="D390" s="82"/>
      <c r="E390" s="82"/>
      <c r="F390" s="82"/>
      <c r="G390" s="82"/>
      <c r="H390" s="82"/>
      <c r="I390" s="82"/>
      <c r="J390" s="82"/>
      <c r="K390" s="82"/>
      <c r="L390" s="82"/>
      <c r="M390" s="83">
        <f>SUM(C390:L390)</f>
        <v>0</v>
      </c>
    </row>
    <row r="391" spans="1:13" ht="15" customHeight="1">
      <c r="A391" s="165">
        <v>834</v>
      </c>
      <c r="B391" s="166" t="s">
        <v>417</v>
      </c>
      <c r="C391" s="167"/>
      <c r="D391" s="82"/>
      <c r="E391" s="82"/>
      <c r="F391" s="82"/>
      <c r="G391" s="82"/>
      <c r="H391" s="82"/>
      <c r="I391" s="82"/>
      <c r="J391" s="82"/>
      <c r="K391" s="82"/>
      <c r="L391" s="82"/>
      <c r="M391" s="83">
        <f>SUM(C391:L391)</f>
        <v>0</v>
      </c>
    </row>
    <row r="392" spans="1:13" ht="30">
      <c r="A392" s="165">
        <v>835</v>
      </c>
      <c r="B392" s="166" t="s">
        <v>418</v>
      </c>
      <c r="C392" s="167"/>
      <c r="D392" s="82"/>
      <c r="E392" s="82"/>
      <c r="F392" s="82"/>
      <c r="G392" s="82"/>
      <c r="H392" s="82"/>
      <c r="I392" s="82"/>
      <c r="J392" s="82"/>
      <c r="K392" s="82"/>
      <c r="L392" s="82"/>
      <c r="M392" s="83">
        <f>SUM(C392:L392)</f>
        <v>0</v>
      </c>
    </row>
    <row r="393" spans="1:13">
      <c r="A393" s="172">
        <v>8500</v>
      </c>
      <c r="B393" s="173" t="s">
        <v>419</v>
      </c>
      <c r="C393" s="110">
        <f>SUM(C394:C396)</f>
        <v>0</v>
      </c>
      <c r="D393" s="111">
        <f t="shared" ref="D393:M393" si="94">SUM(D394:D396)</f>
        <v>0</v>
      </c>
      <c r="E393" s="111">
        <f t="shared" si="94"/>
        <v>0</v>
      </c>
      <c r="F393" s="111">
        <f t="shared" si="94"/>
        <v>0</v>
      </c>
      <c r="G393" s="111">
        <f t="shared" si="94"/>
        <v>0</v>
      </c>
      <c r="H393" s="111">
        <f t="shared" si="94"/>
        <v>0</v>
      </c>
      <c r="I393" s="111">
        <f t="shared" si="94"/>
        <v>0</v>
      </c>
      <c r="J393" s="111">
        <f t="shared" si="94"/>
        <v>0</v>
      </c>
      <c r="K393" s="111">
        <f t="shared" si="94"/>
        <v>0</v>
      </c>
      <c r="L393" s="111">
        <f t="shared" si="94"/>
        <v>0</v>
      </c>
      <c r="M393" s="111">
        <f t="shared" si="94"/>
        <v>0</v>
      </c>
    </row>
    <row r="394" spans="1:13">
      <c r="A394" s="165">
        <v>851</v>
      </c>
      <c r="B394" s="166" t="s">
        <v>420</v>
      </c>
      <c r="C394" s="167">
        <f>'COG-M'!P2877</f>
        <v>0</v>
      </c>
      <c r="D394" s="82">
        <f>'COG-M'!P2878</f>
        <v>0</v>
      </c>
      <c r="E394" s="82">
        <f>'COG-M'!P2879</f>
        <v>0</v>
      </c>
      <c r="F394" s="82">
        <f>'COG-M'!P2880</f>
        <v>0</v>
      </c>
      <c r="G394" s="82">
        <f>'COG-M'!P2881</f>
        <v>0</v>
      </c>
      <c r="H394" s="82">
        <f>'COG-M'!P2882</f>
        <v>0</v>
      </c>
      <c r="I394" s="82">
        <f>'COG-M'!P2883</f>
        <v>0</v>
      </c>
      <c r="J394" s="82">
        <f>'COG-M'!P2884</f>
        <v>0</v>
      </c>
      <c r="K394" s="82">
        <f>'COG-M'!P2885</f>
        <v>0</v>
      </c>
      <c r="L394" s="82">
        <f>'COG-M'!P2886</f>
        <v>0</v>
      </c>
      <c r="M394" s="83">
        <f>SUM(C394:L394)</f>
        <v>0</v>
      </c>
    </row>
    <row r="395" spans="1:13">
      <c r="A395" s="165">
        <v>852</v>
      </c>
      <c r="B395" s="166" t="s">
        <v>421</v>
      </c>
      <c r="C395" s="167">
        <f>'COG-M'!P2887</f>
        <v>0</v>
      </c>
      <c r="D395" s="82">
        <f>'COG-M'!P2888</f>
        <v>0</v>
      </c>
      <c r="E395" s="82">
        <f>'COG-M'!P2889</f>
        <v>0</v>
      </c>
      <c r="F395" s="82">
        <f>'COG-M'!P2890</f>
        <v>0</v>
      </c>
      <c r="G395" s="82">
        <f>'COG-M'!P2891</f>
        <v>0</v>
      </c>
      <c r="H395" s="82">
        <f>'COG-M'!P2892</f>
        <v>0</v>
      </c>
      <c r="I395" s="82">
        <f>'COG-M'!P2893</f>
        <v>0</v>
      </c>
      <c r="J395" s="82">
        <f>'COG-M'!P2894</f>
        <v>0</v>
      </c>
      <c r="K395" s="82">
        <f>'COG-M'!P2895</f>
        <v>0</v>
      </c>
      <c r="L395" s="82">
        <f>'COG-M'!P2896</f>
        <v>0</v>
      </c>
      <c r="M395" s="83">
        <f>SUM(C395:L395)</f>
        <v>0</v>
      </c>
    </row>
    <row r="396" spans="1:13">
      <c r="A396" s="165">
        <v>853</v>
      </c>
      <c r="B396" s="166" t="s">
        <v>422</v>
      </c>
      <c r="C396" s="167">
        <f>'COG-M'!P2897</f>
        <v>0</v>
      </c>
      <c r="D396" s="82">
        <f>'COG-M'!P2898</f>
        <v>0</v>
      </c>
      <c r="E396" s="82">
        <f>'COG-M'!P2899</f>
        <v>0</v>
      </c>
      <c r="F396" s="82">
        <f>'COG-M'!P2900</f>
        <v>0</v>
      </c>
      <c r="G396" s="82">
        <f>'COG-M'!P2901</f>
        <v>0</v>
      </c>
      <c r="H396" s="82">
        <f>'COG-M'!P2902</f>
        <v>0</v>
      </c>
      <c r="I396" s="82">
        <f>'COG-M'!P2903</f>
        <v>0</v>
      </c>
      <c r="J396" s="82">
        <f>'COG-M'!P2904</f>
        <v>0</v>
      </c>
      <c r="K396" s="82">
        <f>'COG-M'!P2905</f>
        <v>0</v>
      </c>
      <c r="L396" s="82">
        <f>'COG-M'!P2906</f>
        <v>0</v>
      </c>
      <c r="M396" s="83">
        <f>SUM(C396:L396)</f>
        <v>0</v>
      </c>
    </row>
    <row r="397" spans="1:13">
      <c r="A397" s="174">
        <v>9000</v>
      </c>
      <c r="B397" s="162" t="s">
        <v>423</v>
      </c>
      <c r="C397" s="115">
        <f>C398+C407+C416+C419+C422+C424+C427</f>
        <v>0</v>
      </c>
      <c r="D397" s="116">
        <f t="shared" ref="D397:M397" si="95">D398+D407+D416+D419+D422+D424+D427</f>
        <v>0</v>
      </c>
      <c r="E397" s="116">
        <f t="shared" si="95"/>
        <v>0</v>
      </c>
      <c r="F397" s="116">
        <f t="shared" si="95"/>
        <v>0</v>
      </c>
      <c r="G397" s="116">
        <f t="shared" si="95"/>
        <v>1386710</v>
      </c>
      <c r="H397" s="116">
        <f t="shared" si="95"/>
        <v>768000</v>
      </c>
      <c r="I397" s="116">
        <f t="shared" si="95"/>
        <v>0</v>
      </c>
      <c r="J397" s="116">
        <f t="shared" si="95"/>
        <v>0</v>
      </c>
      <c r="K397" s="116">
        <f t="shared" si="95"/>
        <v>0</v>
      </c>
      <c r="L397" s="116">
        <f t="shared" si="95"/>
        <v>0</v>
      </c>
      <c r="M397" s="116">
        <f t="shared" si="95"/>
        <v>2154710</v>
      </c>
    </row>
    <row r="398" spans="1:13">
      <c r="A398" s="172">
        <v>9100</v>
      </c>
      <c r="B398" s="173" t="s">
        <v>424</v>
      </c>
      <c r="C398" s="110">
        <f>SUM(C399:C406)</f>
        <v>0</v>
      </c>
      <c r="D398" s="111">
        <f t="shared" ref="D398:M398" si="96">SUM(D399:D406)</f>
        <v>0</v>
      </c>
      <c r="E398" s="111">
        <f t="shared" si="96"/>
        <v>0</v>
      </c>
      <c r="F398" s="111">
        <f t="shared" si="96"/>
        <v>0</v>
      </c>
      <c r="G398" s="111">
        <f t="shared" si="96"/>
        <v>551300</v>
      </c>
      <c r="H398" s="111">
        <f t="shared" si="96"/>
        <v>0</v>
      </c>
      <c r="I398" s="111">
        <f t="shared" si="96"/>
        <v>0</v>
      </c>
      <c r="J398" s="111">
        <f t="shared" si="96"/>
        <v>0</v>
      </c>
      <c r="K398" s="111">
        <f t="shared" si="96"/>
        <v>0</v>
      </c>
      <c r="L398" s="111">
        <f t="shared" si="96"/>
        <v>0</v>
      </c>
      <c r="M398" s="111">
        <f t="shared" si="96"/>
        <v>551300</v>
      </c>
    </row>
    <row r="399" spans="1:13">
      <c r="A399" s="165">
        <v>911</v>
      </c>
      <c r="B399" s="166" t="s">
        <v>425</v>
      </c>
      <c r="C399" s="167">
        <f>'COG-M'!P2909</f>
        <v>0</v>
      </c>
      <c r="D399" s="82">
        <f>'COG-M'!P2910</f>
        <v>0</v>
      </c>
      <c r="E399" s="82">
        <f>'COG-M'!P2911</f>
        <v>0</v>
      </c>
      <c r="F399" s="82">
        <f>'COG-M'!P2912</f>
        <v>0</v>
      </c>
      <c r="G399" s="82">
        <f>'COG-M'!P2913</f>
        <v>551300</v>
      </c>
      <c r="H399" s="82">
        <f>'COG-M'!P2914</f>
        <v>0</v>
      </c>
      <c r="I399" s="82">
        <f>'COG-M'!P2915</f>
        <v>0</v>
      </c>
      <c r="J399" s="82">
        <f>'COG-M'!P2916</f>
        <v>0</v>
      </c>
      <c r="K399" s="82">
        <f>'COG-M'!P2917</f>
        <v>0</v>
      </c>
      <c r="L399" s="82">
        <f>'COG-M'!P2918</f>
        <v>0</v>
      </c>
      <c r="M399" s="83">
        <f t="shared" ref="M399:M406" si="97">SUM(C399:L399)</f>
        <v>551300</v>
      </c>
    </row>
    <row r="400" spans="1:13">
      <c r="A400" s="165">
        <v>912</v>
      </c>
      <c r="B400" s="166" t="s">
        <v>426</v>
      </c>
      <c r="C400" s="167">
        <f>'COG-M'!P2919</f>
        <v>0</v>
      </c>
      <c r="D400" s="82">
        <f>'COG-M'!P2920</f>
        <v>0</v>
      </c>
      <c r="E400" s="82">
        <f>'COG-M'!P2921</f>
        <v>0</v>
      </c>
      <c r="F400" s="82">
        <f>'COG-M'!P2922</f>
        <v>0</v>
      </c>
      <c r="G400" s="82">
        <f>'COG-M'!P2923</f>
        <v>0</v>
      </c>
      <c r="H400" s="82">
        <f>'COG-M'!P2924</f>
        <v>0</v>
      </c>
      <c r="I400" s="82">
        <f>'COG-M'!P2925</f>
        <v>0</v>
      </c>
      <c r="J400" s="82">
        <f>'COG-M'!P2926</f>
        <v>0</v>
      </c>
      <c r="K400" s="82">
        <f>'COG-M'!P2927</f>
        <v>0</v>
      </c>
      <c r="L400" s="82">
        <f>'COG-M'!P2928</f>
        <v>0</v>
      </c>
      <c r="M400" s="83">
        <f t="shared" si="97"/>
        <v>0</v>
      </c>
    </row>
    <row r="401" spans="1:13">
      <c r="A401" s="165">
        <v>913</v>
      </c>
      <c r="B401" s="166" t="s">
        <v>427</v>
      </c>
      <c r="C401" s="167">
        <f>'COG-M'!P2929</f>
        <v>0</v>
      </c>
      <c r="D401" s="82">
        <f>'COG-M'!P2930</f>
        <v>0</v>
      </c>
      <c r="E401" s="82">
        <f>'COG-M'!P2931</f>
        <v>0</v>
      </c>
      <c r="F401" s="82">
        <f>'COG-M'!P2932</f>
        <v>0</v>
      </c>
      <c r="G401" s="82">
        <f>'COG-M'!P2933</f>
        <v>0</v>
      </c>
      <c r="H401" s="82">
        <f>'COG-M'!P2934</f>
        <v>0</v>
      </c>
      <c r="I401" s="82">
        <f>'COG-M'!P2935</f>
        <v>0</v>
      </c>
      <c r="J401" s="82">
        <f>'COG-M'!P2936</f>
        <v>0</v>
      </c>
      <c r="K401" s="82">
        <f>'COG-M'!P2937</f>
        <v>0</v>
      </c>
      <c r="L401" s="82">
        <f>'COG-M'!P2938</f>
        <v>0</v>
      </c>
      <c r="M401" s="83">
        <f t="shared" si="97"/>
        <v>0</v>
      </c>
    </row>
    <row r="402" spans="1:13">
      <c r="A402" s="165">
        <v>914</v>
      </c>
      <c r="B402" s="166" t="s">
        <v>428</v>
      </c>
      <c r="C402" s="167"/>
      <c r="D402" s="82"/>
      <c r="E402" s="82"/>
      <c r="F402" s="82"/>
      <c r="G402" s="82"/>
      <c r="H402" s="82"/>
      <c r="I402" s="82"/>
      <c r="J402" s="82"/>
      <c r="K402" s="82"/>
      <c r="L402" s="82"/>
      <c r="M402" s="83">
        <f t="shared" si="97"/>
        <v>0</v>
      </c>
    </row>
    <row r="403" spans="1:13" ht="15" customHeight="1">
      <c r="A403" s="165">
        <v>915</v>
      </c>
      <c r="B403" s="166" t="s">
        <v>429</v>
      </c>
      <c r="C403" s="167"/>
      <c r="D403" s="82"/>
      <c r="E403" s="82"/>
      <c r="F403" s="82"/>
      <c r="G403" s="82"/>
      <c r="H403" s="82"/>
      <c r="I403" s="82"/>
      <c r="J403" s="82"/>
      <c r="K403" s="82"/>
      <c r="L403" s="82"/>
      <c r="M403" s="83">
        <f t="shared" si="97"/>
        <v>0</v>
      </c>
    </row>
    <row r="404" spans="1:13">
      <c r="A404" s="165">
        <v>916</v>
      </c>
      <c r="B404" s="166" t="s">
        <v>430</v>
      </c>
      <c r="C404" s="167"/>
      <c r="D404" s="82"/>
      <c r="E404" s="82"/>
      <c r="F404" s="82"/>
      <c r="G404" s="82"/>
      <c r="H404" s="82"/>
      <c r="I404" s="82"/>
      <c r="J404" s="82"/>
      <c r="K404" s="82"/>
      <c r="L404" s="82"/>
      <c r="M404" s="83">
        <f t="shared" si="97"/>
        <v>0</v>
      </c>
    </row>
    <row r="405" spans="1:13">
      <c r="A405" s="165">
        <v>917</v>
      </c>
      <c r="B405" s="166" t="s">
        <v>431</v>
      </c>
      <c r="C405" s="167"/>
      <c r="D405" s="82"/>
      <c r="E405" s="82"/>
      <c r="F405" s="82"/>
      <c r="G405" s="82"/>
      <c r="H405" s="82"/>
      <c r="I405" s="82"/>
      <c r="J405" s="82"/>
      <c r="K405" s="82"/>
      <c r="L405" s="82"/>
      <c r="M405" s="83">
        <f t="shared" si="97"/>
        <v>0</v>
      </c>
    </row>
    <row r="406" spans="1:13">
      <c r="A406" s="165">
        <v>918</v>
      </c>
      <c r="B406" s="166" t="s">
        <v>432</v>
      </c>
      <c r="C406" s="167"/>
      <c r="D406" s="82"/>
      <c r="E406" s="82"/>
      <c r="F406" s="82"/>
      <c r="G406" s="82"/>
      <c r="H406" s="82"/>
      <c r="I406" s="82"/>
      <c r="J406" s="82"/>
      <c r="K406" s="82"/>
      <c r="L406" s="82"/>
      <c r="M406" s="83">
        <f t="shared" si="97"/>
        <v>0</v>
      </c>
    </row>
    <row r="407" spans="1:13">
      <c r="A407" s="172">
        <v>9200</v>
      </c>
      <c r="B407" s="173" t="s">
        <v>433</v>
      </c>
      <c r="C407" s="110">
        <f>SUM(C408:C415)</f>
        <v>0</v>
      </c>
      <c r="D407" s="111">
        <f t="shared" ref="D407:M407" si="98">SUM(D408:D415)</f>
        <v>0</v>
      </c>
      <c r="E407" s="111">
        <f t="shared" si="98"/>
        <v>0</v>
      </c>
      <c r="F407" s="111">
        <f t="shared" si="98"/>
        <v>0</v>
      </c>
      <c r="G407" s="111">
        <f t="shared" si="98"/>
        <v>835410</v>
      </c>
      <c r="H407" s="111">
        <f t="shared" si="98"/>
        <v>768000</v>
      </c>
      <c r="I407" s="111">
        <f t="shared" si="98"/>
        <v>0</v>
      </c>
      <c r="J407" s="111">
        <f t="shared" si="98"/>
        <v>0</v>
      </c>
      <c r="K407" s="111">
        <f t="shared" si="98"/>
        <v>0</v>
      </c>
      <c r="L407" s="111">
        <f t="shared" si="98"/>
        <v>0</v>
      </c>
      <c r="M407" s="111">
        <f t="shared" si="98"/>
        <v>1603410</v>
      </c>
    </row>
    <row r="408" spans="1:13">
      <c r="A408" s="165">
        <v>921</v>
      </c>
      <c r="B408" s="166" t="s">
        <v>716</v>
      </c>
      <c r="C408" s="167">
        <f>'COG-M'!P2945</f>
        <v>0</v>
      </c>
      <c r="D408" s="82">
        <f>'COG-M'!P2946</f>
        <v>0</v>
      </c>
      <c r="E408" s="82">
        <f>'COG-M'!P2947</f>
        <v>0</v>
      </c>
      <c r="F408" s="82">
        <f>'COG-M'!P2948</f>
        <v>0</v>
      </c>
      <c r="G408" s="82">
        <f>'COG-M'!P2949</f>
        <v>835410</v>
      </c>
      <c r="H408" s="82">
        <f>'COG-M'!P2950</f>
        <v>768000</v>
      </c>
      <c r="I408" s="82">
        <f>'COG-M'!P2951</f>
        <v>0</v>
      </c>
      <c r="J408" s="82">
        <f>'COG-M'!P2952</f>
        <v>0</v>
      </c>
      <c r="K408" s="82">
        <f>'COG-M'!P2953</f>
        <v>0</v>
      </c>
      <c r="L408" s="82">
        <f>'COG-M'!P2954</f>
        <v>0</v>
      </c>
      <c r="M408" s="83">
        <f t="shared" ref="M408:M415" si="99">SUM(C408:L408)</f>
        <v>1603410</v>
      </c>
    </row>
    <row r="409" spans="1:13">
      <c r="A409" s="165">
        <v>922</v>
      </c>
      <c r="B409" s="166" t="s">
        <v>434</v>
      </c>
      <c r="C409" s="167">
        <f>'COG-M'!P2955</f>
        <v>0</v>
      </c>
      <c r="D409" s="82">
        <f>'COG-M'!P2956</f>
        <v>0</v>
      </c>
      <c r="E409" s="82">
        <f>'COG-M'!P2957</f>
        <v>0</v>
      </c>
      <c r="F409" s="82">
        <f>'COG-M'!P2958</f>
        <v>0</v>
      </c>
      <c r="G409" s="82">
        <f>'COG-M'!P2959</f>
        <v>0</v>
      </c>
      <c r="H409" s="82">
        <f>'COG-M'!P2960</f>
        <v>0</v>
      </c>
      <c r="I409" s="82">
        <f>'COG-M'!P2961</f>
        <v>0</v>
      </c>
      <c r="J409" s="82">
        <f>'COG-M'!P2962</f>
        <v>0</v>
      </c>
      <c r="K409" s="82">
        <f>'COG-M'!P2963</f>
        <v>0</v>
      </c>
      <c r="L409" s="82">
        <f>'COG-M'!P2964</f>
        <v>0</v>
      </c>
      <c r="M409" s="83">
        <f t="shared" si="99"/>
        <v>0</v>
      </c>
    </row>
    <row r="410" spans="1:13">
      <c r="A410" s="165">
        <v>923</v>
      </c>
      <c r="B410" s="166" t="s">
        <v>435</v>
      </c>
      <c r="C410" s="167">
        <f>'COG-M'!P2965</f>
        <v>0</v>
      </c>
      <c r="D410" s="82">
        <f>'COG-M'!P2966</f>
        <v>0</v>
      </c>
      <c r="E410" s="82">
        <f>'COG-M'!P2967</f>
        <v>0</v>
      </c>
      <c r="F410" s="82">
        <f>'COG-M'!P2968</f>
        <v>0</v>
      </c>
      <c r="G410" s="82">
        <f>'COG-M'!P2969</f>
        <v>0</v>
      </c>
      <c r="H410" s="82">
        <f>'COG-M'!P2970</f>
        <v>0</v>
      </c>
      <c r="I410" s="82">
        <f>'COG-M'!P2971</f>
        <v>0</v>
      </c>
      <c r="J410" s="82">
        <f>'COG-M'!P2972</f>
        <v>0</v>
      </c>
      <c r="K410" s="82">
        <f>'COG-M'!P2973</f>
        <v>0</v>
      </c>
      <c r="L410" s="82">
        <f>'COG-M'!P2974</f>
        <v>0</v>
      </c>
      <c r="M410" s="83">
        <f t="shared" si="99"/>
        <v>0</v>
      </c>
    </row>
    <row r="411" spans="1:13">
      <c r="A411" s="165">
        <v>924</v>
      </c>
      <c r="B411" s="166" t="s">
        <v>436</v>
      </c>
      <c r="C411" s="167"/>
      <c r="D411" s="82"/>
      <c r="E411" s="82"/>
      <c r="F411" s="82"/>
      <c r="G411" s="82"/>
      <c r="H411" s="82"/>
      <c r="I411" s="82"/>
      <c r="J411" s="82"/>
      <c r="K411" s="82"/>
      <c r="L411" s="82"/>
      <c r="M411" s="83">
        <f t="shared" si="99"/>
        <v>0</v>
      </c>
    </row>
    <row r="412" spans="1:13">
      <c r="A412" s="165">
        <v>925</v>
      </c>
      <c r="B412" s="166" t="s">
        <v>437</v>
      </c>
      <c r="C412" s="167"/>
      <c r="D412" s="82"/>
      <c r="E412" s="82"/>
      <c r="F412" s="82"/>
      <c r="G412" s="82"/>
      <c r="H412" s="82"/>
      <c r="I412" s="82"/>
      <c r="J412" s="82"/>
      <c r="K412" s="82"/>
      <c r="L412" s="82"/>
      <c r="M412" s="83">
        <f t="shared" si="99"/>
        <v>0</v>
      </c>
    </row>
    <row r="413" spans="1:13">
      <c r="A413" s="165">
        <v>926</v>
      </c>
      <c r="B413" s="166" t="s">
        <v>438</v>
      </c>
      <c r="C413" s="167"/>
      <c r="D413" s="82"/>
      <c r="E413" s="82"/>
      <c r="F413" s="82"/>
      <c r="G413" s="82"/>
      <c r="H413" s="82"/>
      <c r="I413" s="82"/>
      <c r="J413" s="82"/>
      <c r="K413" s="82"/>
      <c r="L413" s="82"/>
      <c r="M413" s="83">
        <f t="shared" si="99"/>
        <v>0</v>
      </c>
    </row>
    <row r="414" spans="1:13">
      <c r="A414" s="165">
        <v>927</v>
      </c>
      <c r="B414" s="166" t="s">
        <v>439</v>
      </c>
      <c r="C414" s="167"/>
      <c r="D414" s="82"/>
      <c r="E414" s="82"/>
      <c r="F414" s="82"/>
      <c r="G414" s="82"/>
      <c r="H414" s="82"/>
      <c r="I414" s="82"/>
      <c r="J414" s="82"/>
      <c r="K414" s="82"/>
      <c r="L414" s="82"/>
      <c r="M414" s="83">
        <f t="shared" si="99"/>
        <v>0</v>
      </c>
    </row>
    <row r="415" spans="1:13">
      <c r="A415" s="165">
        <v>928</v>
      </c>
      <c r="B415" s="166" t="s">
        <v>440</v>
      </c>
      <c r="C415" s="167"/>
      <c r="D415" s="82"/>
      <c r="E415" s="82"/>
      <c r="F415" s="82"/>
      <c r="G415" s="82"/>
      <c r="H415" s="82"/>
      <c r="I415" s="82"/>
      <c r="J415" s="82"/>
      <c r="K415" s="82"/>
      <c r="L415" s="82"/>
      <c r="M415" s="83">
        <f t="shared" si="99"/>
        <v>0</v>
      </c>
    </row>
    <row r="416" spans="1:13">
      <c r="A416" s="172">
        <v>9300</v>
      </c>
      <c r="B416" s="173" t="s">
        <v>441</v>
      </c>
      <c r="C416" s="110">
        <f>SUM(C417:C418)</f>
        <v>0</v>
      </c>
      <c r="D416" s="111">
        <f t="shared" ref="D416:M416" si="100">SUM(D417:D418)</f>
        <v>0</v>
      </c>
      <c r="E416" s="111">
        <f t="shared" si="100"/>
        <v>0</v>
      </c>
      <c r="F416" s="111">
        <f t="shared" si="100"/>
        <v>0</v>
      </c>
      <c r="G416" s="111">
        <f t="shared" si="100"/>
        <v>0</v>
      </c>
      <c r="H416" s="111">
        <f t="shared" si="100"/>
        <v>0</v>
      </c>
      <c r="I416" s="111">
        <f t="shared" si="100"/>
        <v>0</v>
      </c>
      <c r="J416" s="111">
        <f t="shared" si="100"/>
        <v>0</v>
      </c>
      <c r="K416" s="111">
        <f t="shared" si="100"/>
        <v>0</v>
      </c>
      <c r="L416" s="111">
        <f t="shared" si="100"/>
        <v>0</v>
      </c>
      <c r="M416" s="111">
        <f t="shared" si="100"/>
        <v>0</v>
      </c>
    </row>
    <row r="417" spans="1:13">
      <c r="A417" s="165">
        <v>931</v>
      </c>
      <c r="B417" s="166" t="s">
        <v>442</v>
      </c>
      <c r="C417" s="167">
        <f>'COG-M'!P2981</f>
        <v>0</v>
      </c>
      <c r="D417" s="82">
        <f>'COG-M'!P2982</f>
        <v>0</v>
      </c>
      <c r="E417" s="82">
        <f>'COG-M'!P2983</f>
        <v>0</v>
      </c>
      <c r="F417" s="82">
        <f>'COG-M'!P2984</f>
        <v>0</v>
      </c>
      <c r="G417" s="82">
        <f>'COG-M'!P2985</f>
        <v>0</v>
      </c>
      <c r="H417" s="82">
        <f>'COG-M'!P2986</f>
        <v>0</v>
      </c>
      <c r="I417" s="82">
        <f>'COG-M'!P2987</f>
        <v>0</v>
      </c>
      <c r="J417" s="82">
        <f>'COG-M'!P2988</f>
        <v>0</v>
      </c>
      <c r="K417" s="82">
        <f>'COG-M'!P2989</f>
        <v>0</v>
      </c>
      <c r="L417" s="82">
        <f>'COG-M'!P2990</f>
        <v>0</v>
      </c>
      <c r="M417" s="83">
        <f>SUM(C417:L417)</f>
        <v>0</v>
      </c>
    </row>
    <row r="418" spans="1:13">
      <c r="A418" s="165">
        <v>932</v>
      </c>
      <c r="B418" s="166" t="s">
        <v>443</v>
      </c>
      <c r="C418" s="167"/>
      <c r="D418" s="82"/>
      <c r="E418" s="82"/>
      <c r="F418" s="82"/>
      <c r="G418" s="82"/>
      <c r="H418" s="82"/>
      <c r="I418" s="82"/>
      <c r="J418" s="82"/>
      <c r="K418" s="82"/>
      <c r="L418" s="82"/>
      <c r="M418" s="83">
        <f>SUM(C418:L418)</f>
        <v>0</v>
      </c>
    </row>
    <row r="419" spans="1:13">
      <c r="A419" s="172">
        <v>9400</v>
      </c>
      <c r="B419" s="173" t="s">
        <v>444</v>
      </c>
      <c r="C419" s="110">
        <f>SUM(C420:C421)</f>
        <v>0</v>
      </c>
      <c r="D419" s="111">
        <f t="shared" ref="D419:L419" si="101">SUM(D420:D421)</f>
        <v>0</v>
      </c>
      <c r="E419" s="111">
        <f t="shared" si="101"/>
        <v>0</v>
      </c>
      <c r="F419" s="111">
        <f t="shared" si="101"/>
        <v>0</v>
      </c>
      <c r="G419" s="111">
        <f t="shared" si="101"/>
        <v>0</v>
      </c>
      <c r="H419" s="111">
        <f t="shared" si="101"/>
        <v>0</v>
      </c>
      <c r="I419" s="111">
        <f t="shared" si="101"/>
        <v>0</v>
      </c>
      <c r="J419" s="111">
        <f t="shared" si="101"/>
        <v>0</v>
      </c>
      <c r="K419" s="111">
        <f t="shared" si="101"/>
        <v>0</v>
      </c>
      <c r="L419" s="111">
        <f t="shared" si="101"/>
        <v>0</v>
      </c>
      <c r="M419" s="111">
        <f>SUM(M420:M421)</f>
        <v>0</v>
      </c>
    </row>
    <row r="420" spans="1:13">
      <c r="A420" s="165">
        <v>941</v>
      </c>
      <c r="B420" s="166" t="s">
        <v>445</v>
      </c>
      <c r="C420" s="167">
        <f>'COG-M'!P2993</f>
        <v>0</v>
      </c>
      <c r="D420" s="82">
        <f>'COG-M'!P2994</f>
        <v>0</v>
      </c>
      <c r="E420" s="82">
        <f>'COG-M'!P2995</f>
        <v>0</v>
      </c>
      <c r="F420" s="82">
        <f>'COG-M'!P2996</f>
        <v>0</v>
      </c>
      <c r="G420" s="82">
        <f>'COG-M'!P2997</f>
        <v>0</v>
      </c>
      <c r="H420" s="82">
        <f>'COG-M'!P2998</f>
        <v>0</v>
      </c>
      <c r="I420" s="82">
        <f>'COG-M'!P2999</f>
        <v>0</v>
      </c>
      <c r="J420" s="82">
        <f>'COG-M'!P3000</f>
        <v>0</v>
      </c>
      <c r="K420" s="82">
        <f>'COG-M'!P3001</f>
        <v>0</v>
      </c>
      <c r="L420" s="82">
        <f>'COG-M'!P3002</f>
        <v>0</v>
      </c>
      <c r="M420" s="83">
        <f>SUM(C420:L420)</f>
        <v>0</v>
      </c>
    </row>
    <row r="421" spans="1:13">
      <c r="A421" s="165">
        <v>942</v>
      </c>
      <c r="B421" s="166" t="s">
        <v>446</v>
      </c>
      <c r="C421" s="167"/>
      <c r="D421" s="82"/>
      <c r="E421" s="82"/>
      <c r="F421" s="82"/>
      <c r="G421" s="82"/>
      <c r="H421" s="82"/>
      <c r="I421" s="82"/>
      <c r="J421" s="82"/>
      <c r="K421" s="82"/>
      <c r="L421" s="82"/>
      <c r="M421" s="83">
        <f>SUM(C421:L421)</f>
        <v>0</v>
      </c>
    </row>
    <row r="422" spans="1:13">
      <c r="A422" s="172">
        <v>9500</v>
      </c>
      <c r="B422" s="173" t="s">
        <v>447</v>
      </c>
      <c r="C422" s="110">
        <f>SUM(C423)</f>
        <v>0</v>
      </c>
      <c r="D422" s="111">
        <f t="shared" ref="D422:M422" si="102">SUM(D423)</f>
        <v>0</v>
      </c>
      <c r="E422" s="111">
        <f t="shared" si="102"/>
        <v>0</v>
      </c>
      <c r="F422" s="111">
        <f t="shared" si="102"/>
        <v>0</v>
      </c>
      <c r="G422" s="111">
        <f t="shared" si="102"/>
        <v>0</v>
      </c>
      <c r="H422" s="111">
        <f t="shared" si="102"/>
        <v>0</v>
      </c>
      <c r="I422" s="111">
        <f t="shared" si="102"/>
        <v>0</v>
      </c>
      <c r="J422" s="111">
        <f t="shared" si="102"/>
        <v>0</v>
      </c>
      <c r="K422" s="111">
        <f t="shared" si="102"/>
        <v>0</v>
      </c>
      <c r="L422" s="111">
        <f t="shared" si="102"/>
        <v>0</v>
      </c>
      <c r="M422" s="111">
        <f t="shared" si="102"/>
        <v>0</v>
      </c>
    </row>
    <row r="423" spans="1:13">
      <c r="A423" s="165">
        <v>951</v>
      </c>
      <c r="B423" s="166" t="s">
        <v>448</v>
      </c>
      <c r="C423" s="167">
        <f>'COG-M'!P3005</f>
        <v>0</v>
      </c>
      <c r="D423" s="82">
        <f>'COG-M'!P3006</f>
        <v>0</v>
      </c>
      <c r="E423" s="82">
        <f>'COG-M'!P3007</f>
        <v>0</v>
      </c>
      <c r="F423" s="82">
        <f>'COG-M'!P3008</f>
        <v>0</v>
      </c>
      <c r="G423" s="82">
        <f>'COG-M'!P3009</f>
        <v>0</v>
      </c>
      <c r="H423" s="82">
        <f>'COG-M'!P3010</f>
        <v>0</v>
      </c>
      <c r="I423" s="82">
        <f>'COG-M'!P3011</f>
        <v>0</v>
      </c>
      <c r="J423" s="82">
        <f>'COG-M'!P3012</f>
        <v>0</v>
      </c>
      <c r="K423" s="82">
        <f>'COG-M'!P3013</f>
        <v>0</v>
      </c>
      <c r="L423" s="82">
        <f>'COG-M'!P3014</f>
        <v>0</v>
      </c>
      <c r="M423" s="83">
        <f>SUM(C423:L423)</f>
        <v>0</v>
      </c>
    </row>
    <row r="424" spans="1:13">
      <c r="A424" s="172">
        <v>9600</v>
      </c>
      <c r="B424" s="173" t="s">
        <v>449</v>
      </c>
      <c r="C424" s="110">
        <f>SUM(C425:C426)</f>
        <v>0</v>
      </c>
      <c r="D424" s="111">
        <f t="shared" ref="D424:M424" si="103">SUM(D425:D426)</f>
        <v>0</v>
      </c>
      <c r="E424" s="111">
        <f t="shared" si="103"/>
        <v>0</v>
      </c>
      <c r="F424" s="111">
        <f t="shared" si="103"/>
        <v>0</v>
      </c>
      <c r="G424" s="111">
        <f t="shared" si="103"/>
        <v>0</v>
      </c>
      <c r="H424" s="111">
        <f t="shared" si="103"/>
        <v>0</v>
      </c>
      <c r="I424" s="111">
        <f t="shared" si="103"/>
        <v>0</v>
      </c>
      <c r="J424" s="111">
        <f t="shared" si="103"/>
        <v>0</v>
      </c>
      <c r="K424" s="111">
        <f t="shared" si="103"/>
        <v>0</v>
      </c>
      <c r="L424" s="111">
        <f t="shared" si="103"/>
        <v>0</v>
      </c>
      <c r="M424" s="111">
        <f t="shared" si="103"/>
        <v>0</v>
      </c>
    </row>
    <row r="425" spans="1:13">
      <c r="A425" s="165">
        <v>961</v>
      </c>
      <c r="B425" s="166" t="s">
        <v>450</v>
      </c>
      <c r="C425" s="167"/>
      <c r="D425" s="82"/>
      <c r="E425" s="82"/>
      <c r="F425" s="82"/>
      <c r="G425" s="82"/>
      <c r="H425" s="82"/>
      <c r="I425" s="82"/>
      <c r="J425" s="82"/>
      <c r="K425" s="82"/>
      <c r="L425" s="82"/>
      <c r="M425" s="83">
        <f>SUM(C425:L425)</f>
        <v>0</v>
      </c>
    </row>
    <row r="426" spans="1:13">
      <c r="A426" s="165">
        <v>962</v>
      </c>
      <c r="B426" s="166" t="s">
        <v>451</v>
      </c>
      <c r="C426" s="167"/>
      <c r="D426" s="82"/>
      <c r="E426" s="82"/>
      <c r="F426" s="82"/>
      <c r="G426" s="82"/>
      <c r="H426" s="82"/>
      <c r="I426" s="82"/>
      <c r="J426" s="82"/>
      <c r="K426" s="82"/>
      <c r="L426" s="82"/>
      <c r="M426" s="83">
        <f>SUM(C426:L426)</f>
        <v>0</v>
      </c>
    </row>
    <row r="427" spans="1:13">
      <c r="A427" s="172">
        <v>9900</v>
      </c>
      <c r="B427" s="173" t="s">
        <v>452</v>
      </c>
      <c r="C427" s="110">
        <f>SUM(C428)</f>
        <v>0</v>
      </c>
      <c r="D427" s="111">
        <f t="shared" ref="D427:M427" si="104">SUM(D428)</f>
        <v>0</v>
      </c>
      <c r="E427" s="111">
        <f t="shared" si="104"/>
        <v>0</v>
      </c>
      <c r="F427" s="111">
        <f t="shared" si="104"/>
        <v>0</v>
      </c>
      <c r="G427" s="111">
        <f t="shared" si="104"/>
        <v>0</v>
      </c>
      <c r="H427" s="111">
        <f t="shared" si="104"/>
        <v>0</v>
      </c>
      <c r="I427" s="111">
        <f t="shared" si="104"/>
        <v>0</v>
      </c>
      <c r="J427" s="111">
        <f t="shared" si="104"/>
        <v>0</v>
      </c>
      <c r="K427" s="111">
        <f t="shared" si="104"/>
        <v>0</v>
      </c>
      <c r="L427" s="111">
        <f t="shared" si="104"/>
        <v>0</v>
      </c>
      <c r="M427" s="111">
        <f t="shared" si="104"/>
        <v>0</v>
      </c>
    </row>
    <row r="428" spans="1:13">
      <c r="A428" s="165">
        <v>991</v>
      </c>
      <c r="B428" s="166" t="s">
        <v>453</v>
      </c>
      <c r="C428" s="167">
        <f>'COG-M'!P3019</f>
        <v>0</v>
      </c>
      <c r="D428" s="82">
        <f>'COG-M'!P3020</f>
        <v>0</v>
      </c>
      <c r="E428" s="82">
        <f>'COG-M'!P3021</f>
        <v>0</v>
      </c>
      <c r="F428" s="82">
        <f>'COG-M'!P3022</f>
        <v>0</v>
      </c>
      <c r="G428" s="82">
        <f>'COG-M'!P3023</f>
        <v>0</v>
      </c>
      <c r="H428" s="82">
        <f>'COG-M'!P3024</f>
        <v>0</v>
      </c>
      <c r="I428" s="82">
        <f>'COG-M'!P3025</f>
        <v>0</v>
      </c>
      <c r="J428" s="82">
        <f>'COG-M'!P3026</f>
        <v>0</v>
      </c>
      <c r="K428" s="82">
        <f>'COG-M'!P3027</f>
        <v>0</v>
      </c>
      <c r="L428" s="82">
        <f>'COG-M'!P3028</f>
        <v>0</v>
      </c>
      <c r="M428" s="83">
        <f>SUM(C428:L428)</f>
        <v>0</v>
      </c>
    </row>
    <row r="429" spans="1:13">
      <c r="B429" s="133" t="s">
        <v>454</v>
      </c>
      <c r="C429" s="118">
        <f t="shared" ref="C429:J429" si="105">C3+C40+C105+C190+C250+C309+C331+C379+C397</f>
        <v>31619616</v>
      </c>
      <c r="D429" s="118">
        <f t="shared" si="105"/>
        <v>0</v>
      </c>
      <c r="E429" s="118">
        <f t="shared" si="105"/>
        <v>0</v>
      </c>
      <c r="F429" s="118">
        <f t="shared" si="105"/>
        <v>0</v>
      </c>
      <c r="G429" s="118">
        <f t="shared" si="105"/>
        <v>74018248</v>
      </c>
      <c r="H429" s="118">
        <f t="shared" si="105"/>
        <v>768000</v>
      </c>
      <c r="I429" s="118">
        <f t="shared" si="105"/>
        <v>0</v>
      </c>
      <c r="J429" s="118">
        <f t="shared" si="105"/>
        <v>53892234</v>
      </c>
      <c r="K429" s="118">
        <f>K3+K40+K105+K190+K250+K309+K331+K379+K397</f>
        <v>5225950</v>
      </c>
      <c r="L429" s="118">
        <f>L3+L40+L105+L190+L250+L309+L331+L379+L397</f>
        <v>0</v>
      </c>
      <c r="M429" s="118">
        <f>M3+M40+M105+M190+M250+M309+M331+M379+M397</f>
        <v>165524048</v>
      </c>
    </row>
  </sheetData>
  <sheetProtection sheet="1" objects="1" scenarios="1" selectLockedCells="1"/>
  <mergeCells count="5">
    <mergeCell ref="A1:A2"/>
    <mergeCell ref="B1:B2"/>
    <mergeCell ref="C1:I1"/>
    <mergeCell ref="J1:L1"/>
    <mergeCell ref="M1:M2"/>
  </mergeCells>
  <printOptions horizontalCentered="1"/>
  <pageMargins left="0.70866141732283472" right="0.70866141732283472" top="1.1417322834645669" bottom="0.6692913385826772" header="0.51181102362204722" footer="0.31496062992125984"/>
  <pageSetup paperSize="5" scale="60" orientation="landscape" horizontalDpi="4294967295" verticalDpi="4294967295" r:id="rId1"/>
  <headerFooter>
    <oddHeader>&amp;C&amp;"-,Negrita"&amp;14PRESUPUESTO DE EGRESOS &amp;"-,Normal"&amp;11&amp;"-,Negrita"&amp;14CLASIFICADOR POR OBEJTO DEL GASTO Y FUENTE DE FINANCIAMIENTOEnte público de &amp;FEjercicio fiscal 2021</oddHeader>
    <oddFooter>&amp;RPágina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theme="0" tint="-0.34998626667073579"/>
  </sheetPr>
  <dimension ref="A1:M19"/>
  <sheetViews>
    <sheetView showGridLines="0" zoomScaleNormal="100" workbookViewId="0">
      <selection sqref="A1:A2"/>
    </sheetView>
  </sheetViews>
  <sheetFormatPr baseColWidth="10" defaultRowHeight="15" customHeight="1"/>
  <cols>
    <col min="1" max="1" width="5" style="56" bestFit="1" customWidth="1"/>
    <col min="2" max="2" width="67.140625" style="56" customWidth="1"/>
    <col min="3" max="13" width="17.42578125" customWidth="1"/>
  </cols>
  <sheetData>
    <row r="1" spans="1:13" ht="15.75" customHeight="1">
      <c r="A1" s="404" t="s">
        <v>723</v>
      </c>
      <c r="B1" s="406" t="s">
        <v>28</v>
      </c>
      <c r="C1" s="408" t="s">
        <v>29</v>
      </c>
      <c r="D1" s="408"/>
      <c r="E1" s="408"/>
      <c r="F1" s="408"/>
      <c r="G1" s="408"/>
      <c r="H1" s="408"/>
      <c r="I1" s="408"/>
      <c r="J1" s="409" t="s">
        <v>30</v>
      </c>
      <c r="K1" s="409"/>
      <c r="L1" s="409"/>
      <c r="M1" s="410" t="s">
        <v>31</v>
      </c>
    </row>
    <row r="2" spans="1:13" ht="63.75">
      <c r="A2" s="405"/>
      <c r="B2" s="407"/>
      <c r="C2" s="126" t="s">
        <v>32</v>
      </c>
      <c r="D2" s="127" t="s">
        <v>33</v>
      </c>
      <c r="E2" s="128" t="s">
        <v>34</v>
      </c>
      <c r="F2" s="128" t="s">
        <v>35</v>
      </c>
      <c r="G2" s="128" t="s">
        <v>36</v>
      </c>
      <c r="H2" s="128" t="s">
        <v>37</v>
      </c>
      <c r="I2" s="128" t="s">
        <v>38</v>
      </c>
      <c r="J2" s="129" t="s">
        <v>39</v>
      </c>
      <c r="K2" s="129" t="s">
        <v>40</v>
      </c>
      <c r="L2" s="129" t="s">
        <v>41</v>
      </c>
      <c r="M2" s="411"/>
    </row>
    <row r="3" spans="1:13" ht="15" customHeight="1">
      <c r="A3" s="130">
        <v>1</v>
      </c>
      <c r="B3" s="131" t="s">
        <v>724</v>
      </c>
      <c r="C3" s="82">
        <f>SUM('COG-FF'!C3+'COG-FF'!C40+'COG-FF'!C105+'COG-FF'!C190-'COG-FF'!C226)</f>
        <v>31619616</v>
      </c>
      <c r="D3" s="82">
        <f>SUM('COG-FF'!D3+'COG-FF'!D40+'COG-FF'!D105+'COG-FF'!D190-'COG-FF'!D226)</f>
        <v>0</v>
      </c>
      <c r="E3" s="82">
        <f>SUM('COG-FF'!E3+'COG-FF'!E40+'COG-FF'!E105+'COG-FF'!E190-'COG-FF'!E226)</f>
        <v>0</v>
      </c>
      <c r="F3" s="82">
        <f>SUM('COG-FF'!F3+'COG-FF'!F40+'COG-FF'!F105+'COG-FF'!F190-'COG-FF'!F226)</f>
        <v>0</v>
      </c>
      <c r="G3" s="82">
        <f>SUM('COG-FF'!G3+'COG-FF'!G40+'COG-FF'!G105+'COG-FF'!G190-'COG-FF'!G226)</f>
        <v>67241338</v>
      </c>
      <c r="H3" s="82">
        <f>SUM('COG-FF'!H3+'COG-FF'!H40+'COG-FF'!H105+'COG-FF'!H190-'COG-FF'!H226)</f>
        <v>0</v>
      </c>
      <c r="I3" s="82">
        <f>SUM('COG-FF'!I3+'COG-FF'!I40+'COG-FF'!I105+'COG-FF'!I190-'COG-FF'!I226)</f>
        <v>0</v>
      </c>
      <c r="J3" s="82">
        <f>SUM('COG-FF'!J3+'COG-FF'!J40+'COG-FF'!J105+'COG-FF'!J190-'COG-FF'!J226)</f>
        <v>28530394</v>
      </c>
      <c r="K3" s="82">
        <f>SUM('COG-FF'!K3+'COG-FF'!K40+'COG-FF'!K105+'COG-FF'!K190-'COG-FF'!K226)</f>
        <v>0</v>
      </c>
      <c r="L3" s="82">
        <f>SUM('COG-FF'!L3+'COG-FF'!L40+'COG-FF'!L105+'COG-FF'!L190-'COG-FF'!L226)</f>
        <v>0</v>
      </c>
      <c r="M3" s="82">
        <f>SUM(C3:L3)</f>
        <v>127391348</v>
      </c>
    </row>
    <row r="4" spans="1:13" ht="15" customHeight="1">
      <c r="A4" s="130">
        <v>2</v>
      </c>
      <c r="B4" s="131" t="s">
        <v>725</v>
      </c>
      <c r="C4" s="82">
        <f>SUM('COG-FF'!C250+'COG-FF'!C309+'COG-FF'!C331)</f>
        <v>0</v>
      </c>
      <c r="D4" s="82">
        <f>SUM('COG-FF'!D250+'COG-FF'!D309+'COG-FF'!D331)</f>
        <v>0</v>
      </c>
      <c r="E4" s="82">
        <f>SUM('COG-FF'!E250+'COG-FF'!E309+'COG-FF'!E331)</f>
        <v>0</v>
      </c>
      <c r="F4" s="82">
        <f>SUM('COG-FF'!F250+'COG-FF'!F309+'COG-FF'!F331)</f>
        <v>0</v>
      </c>
      <c r="G4" s="82">
        <f>SUM('COG-FF'!G250+'COG-FF'!G309+'COG-FF'!G331)</f>
        <v>136000</v>
      </c>
      <c r="H4" s="82">
        <f>SUM('COG-FF'!H250+'COG-FF'!H309+'COG-FF'!H331)</f>
        <v>0</v>
      </c>
      <c r="I4" s="82">
        <f>SUM('COG-FF'!I250+'COG-FF'!I309+'COG-FF'!I331)</f>
        <v>0</v>
      </c>
      <c r="J4" s="82">
        <f>SUM('COG-FF'!J250+'COG-FF'!J309+'COG-FF'!J331)</f>
        <v>25361840</v>
      </c>
      <c r="K4" s="82">
        <f>SUM('COG-FF'!K250+'COG-FF'!K309+'COG-FF'!K331)</f>
        <v>5225950</v>
      </c>
      <c r="L4" s="82">
        <f>SUM('COG-FF'!L250+'COG-FF'!L309+'COG-FF'!L331)</f>
        <v>0</v>
      </c>
      <c r="M4" s="82">
        <f>SUM(C4:L4)</f>
        <v>30723790</v>
      </c>
    </row>
    <row r="5" spans="1:13" ht="15" customHeight="1">
      <c r="A5" s="130">
        <v>3</v>
      </c>
      <c r="B5" s="131" t="s">
        <v>726</v>
      </c>
      <c r="C5" s="82">
        <f>SUM('COG-FF'!C397)</f>
        <v>0</v>
      </c>
      <c r="D5" s="82">
        <f>SUM('COG-FF'!D397)</f>
        <v>0</v>
      </c>
      <c r="E5" s="82">
        <f>SUM('COG-FF'!E397)</f>
        <v>0</v>
      </c>
      <c r="F5" s="82">
        <f>SUM('COG-FF'!F397)</f>
        <v>0</v>
      </c>
      <c r="G5" s="82">
        <f>SUM('COG-FF'!G397)</f>
        <v>1386710</v>
      </c>
      <c r="H5" s="82">
        <f>SUM('COG-FF'!H397)</f>
        <v>768000</v>
      </c>
      <c r="I5" s="82">
        <f>SUM('COG-FF'!I397)</f>
        <v>0</v>
      </c>
      <c r="J5" s="82">
        <f>SUM('COG-FF'!J397)</f>
        <v>0</v>
      </c>
      <c r="K5" s="82">
        <f>SUM('COG-FF'!K397)</f>
        <v>0</v>
      </c>
      <c r="L5" s="82">
        <f>SUM('COG-FF'!L397)</f>
        <v>0</v>
      </c>
      <c r="M5" s="82">
        <f>SUM(C5:L5)</f>
        <v>2154710</v>
      </c>
    </row>
    <row r="6" spans="1:13">
      <c r="A6" s="130">
        <v>4</v>
      </c>
      <c r="B6" s="131" t="s">
        <v>668</v>
      </c>
      <c r="C6" s="82">
        <f>SUM('COG-FF'!C226)</f>
        <v>0</v>
      </c>
      <c r="D6" s="82">
        <f>SUM('COG-FF'!D226)</f>
        <v>0</v>
      </c>
      <c r="E6" s="82">
        <f>SUM('COG-FF'!E226)</f>
        <v>0</v>
      </c>
      <c r="F6" s="82">
        <f>SUM('COG-FF'!F226)</f>
        <v>0</v>
      </c>
      <c r="G6" s="82">
        <f>SUM('COG-FF'!G226)</f>
        <v>5254200</v>
      </c>
      <c r="H6" s="82">
        <f>SUM('COG-FF'!H226)</f>
        <v>0</v>
      </c>
      <c r="I6" s="82">
        <f>SUM('COG-FF'!I226)</f>
        <v>0</v>
      </c>
      <c r="J6" s="82">
        <f>SUM('COG-FF'!J226)</f>
        <v>0</v>
      </c>
      <c r="K6" s="82">
        <f>SUM('COG-FF'!K226)</f>
        <v>0</v>
      </c>
      <c r="L6" s="82">
        <f>SUM('COG-FF'!L226)</f>
        <v>0</v>
      </c>
      <c r="M6" s="82">
        <f>SUM(C6:L6)</f>
        <v>5254200</v>
      </c>
    </row>
    <row r="7" spans="1:13">
      <c r="A7" s="130">
        <v>5</v>
      </c>
      <c r="B7" s="131" t="s">
        <v>630</v>
      </c>
      <c r="C7" s="82">
        <f>SUM('COG-FF'!C379)</f>
        <v>0</v>
      </c>
      <c r="D7" s="82">
        <f>SUM('COG-FF'!D379)</f>
        <v>0</v>
      </c>
      <c r="E7" s="82">
        <f>SUM('COG-FF'!E379)</f>
        <v>0</v>
      </c>
      <c r="F7" s="82">
        <f>SUM('COG-FF'!F379)</f>
        <v>0</v>
      </c>
      <c r="G7" s="82">
        <f>SUM('COG-FF'!G379)</f>
        <v>0</v>
      </c>
      <c r="H7" s="82">
        <f>SUM('COG-FF'!H379)</f>
        <v>0</v>
      </c>
      <c r="I7" s="82">
        <f>SUM('COG-FF'!I379)</f>
        <v>0</v>
      </c>
      <c r="J7" s="82">
        <f>SUM('COG-FF'!J379)</f>
        <v>0</v>
      </c>
      <c r="K7" s="82">
        <f>SUM('COG-FF'!K379)</f>
        <v>0</v>
      </c>
      <c r="L7" s="82">
        <f>SUM('COG-FF'!L379)</f>
        <v>0</v>
      </c>
      <c r="M7" s="82">
        <f>SUM(C7:L7)</f>
        <v>0</v>
      </c>
    </row>
    <row r="8" spans="1:13">
      <c r="A8" s="132"/>
      <c r="B8" s="133" t="s">
        <v>454</v>
      </c>
      <c r="C8" s="118">
        <f>SUM(C3:C7)</f>
        <v>31619616</v>
      </c>
      <c r="D8" s="118">
        <f t="shared" ref="D8:M8" si="0">SUM(D3:D7)</f>
        <v>0</v>
      </c>
      <c r="E8" s="118">
        <f t="shared" si="0"/>
        <v>0</v>
      </c>
      <c r="F8" s="118">
        <f t="shared" si="0"/>
        <v>0</v>
      </c>
      <c r="G8" s="118">
        <f t="shared" si="0"/>
        <v>74018248</v>
      </c>
      <c r="H8" s="118">
        <f t="shared" si="0"/>
        <v>768000</v>
      </c>
      <c r="I8" s="118">
        <f t="shared" si="0"/>
        <v>0</v>
      </c>
      <c r="J8" s="118">
        <f t="shared" si="0"/>
        <v>53892234</v>
      </c>
      <c r="K8" s="118">
        <f t="shared" si="0"/>
        <v>5225950</v>
      </c>
      <c r="L8" s="118">
        <f t="shared" si="0"/>
        <v>0</v>
      </c>
      <c r="M8" s="118">
        <f t="shared" si="0"/>
        <v>165524048</v>
      </c>
    </row>
    <row r="9" spans="1:13">
      <c r="A9" s="132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>
      <c r="A10" s="132"/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>
      <c r="A11" s="132"/>
      <c r="B11" s="132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>
      <c r="A12" s="132"/>
      <c r="B12" s="13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63.75" customHeight="1">
      <c r="A13" s="136" t="s">
        <v>707</v>
      </c>
      <c r="B13" s="137" t="s">
        <v>28</v>
      </c>
      <c r="C13" s="126" t="s">
        <v>727</v>
      </c>
      <c r="D13" s="127" t="s">
        <v>728</v>
      </c>
      <c r="E13" s="128" t="s">
        <v>729</v>
      </c>
      <c r="F13" s="128" t="s">
        <v>730</v>
      </c>
      <c r="G13" s="128" t="s">
        <v>731</v>
      </c>
      <c r="H13" s="128" t="s">
        <v>732</v>
      </c>
      <c r="I13" s="128" t="s">
        <v>733</v>
      </c>
      <c r="J13" s="129" t="s">
        <v>734</v>
      </c>
      <c r="K13" s="129" t="s">
        <v>735</v>
      </c>
      <c r="L13" s="138" t="s">
        <v>31</v>
      </c>
      <c r="M13" s="135"/>
    </row>
    <row r="14" spans="1:13">
      <c r="A14" s="130">
        <v>1</v>
      </c>
      <c r="B14" s="131" t="s">
        <v>724</v>
      </c>
      <c r="C14" s="82">
        <f>'COG-FF'!M3</f>
        <v>74044761</v>
      </c>
      <c r="D14" s="82">
        <f>'COG-FF'!M40</f>
        <v>15899500</v>
      </c>
      <c r="E14" s="82">
        <f>'COG-FF'!M105</f>
        <v>30356191</v>
      </c>
      <c r="F14" s="82">
        <f>SUM('COG-FF'!M190-'COG-FF'!M226)</f>
        <v>7090896</v>
      </c>
      <c r="G14" s="82"/>
      <c r="H14" s="82"/>
      <c r="I14" s="82"/>
      <c r="J14" s="82"/>
      <c r="K14" s="82"/>
      <c r="L14" s="82">
        <f>SUM(C14:K14)</f>
        <v>127391348</v>
      </c>
      <c r="M14" s="135"/>
    </row>
    <row r="15" spans="1:13">
      <c r="A15" s="130">
        <v>2</v>
      </c>
      <c r="B15" s="131" t="s">
        <v>725</v>
      </c>
      <c r="C15" s="82"/>
      <c r="D15" s="82"/>
      <c r="E15" s="82"/>
      <c r="F15" s="82"/>
      <c r="G15" s="82">
        <f>'COG-FF'!M250</f>
        <v>1126010</v>
      </c>
      <c r="H15" s="82">
        <f>'COG-FF'!M309</f>
        <v>29597780</v>
      </c>
      <c r="I15" s="82">
        <f>'COG-FF'!M331</f>
        <v>0</v>
      </c>
      <c r="J15" s="82"/>
      <c r="K15" s="82"/>
      <c r="L15" s="82">
        <f>SUM(C15:K15)</f>
        <v>30723790</v>
      </c>
      <c r="M15" s="135"/>
    </row>
    <row r="16" spans="1:13">
      <c r="A16" s="130">
        <v>3</v>
      </c>
      <c r="B16" s="131" t="s">
        <v>726</v>
      </c>
      <c r="C16" s="82"/>
      <c r="D16" s="82"/>
      <c r="E16" s="82"/>
      <c r="F16" s="82"/>
      <c r="G16" s="82"/>
      <c r="H16" s="82"/>
      <c r="I16" s="82"/>
      <c r="J16" s="82"/>
      <c r="K16" s="82">
        <f>'COG-FF'!M397</f>
        <v>2154710</v>
      </c>
      <c r="L16" s="82">
        <f>SUM(C16:K16)</f>
        <v>2154710</v>
      </c>
      <c r="M16" s="135"/>
    </row>
    <row r="17" spans="1:13">
      <c r="A17" s="130">
        <v>4</v>
      </c>
      <c r="B17" s="131" t="s">
        <v>668</v>
      </c>
      <c r="C17" s="82"/>
      <c r="D17" s="82"/>
      <c r="E17" s="82"/>
      <c r="F17" s="82">
        <f>'COG-FF'!M226</f>
        <v>5254200</v>
      </c>
      <c r="G17" s="82"/>
      <c r="H17" s="82"/>
      <c r="I17" s="82"/>
      <c r="J17" s="82"/>
      <c r="K17" s="82"/>
      <c r="L17" s="82">
        <f>SUM(C17:K17)</f>
        <v>5254200</v>
      </c>
      <c r="M17" s="135"/>
    </row>
    <row r="18" spans="1:13">
      <c r="A18" s="130">
        <v>5</v>
      </c>
      <c r="B18" s="131" t="s">
        <v>630</v>
      </c>
      <c r="C18" s="82"/>
      <c r="D18" s="82"/>
      <c r="E18" s="82"/>
      <c r="F18" s="82"/>
      <c r="G18" s="82"/>
      <c r="H18" s="82"/>
      <c r="I18" s="82"/>
      <c r="J18" s="82">
        <f>'COG-FF'!M379</f>
        <v>0</v>
      </c>
      <c r="K18" s="82"/>
      <c r="L18" s="82">
        <f>SUM(C18:K18)</f>
        <v>0</v>
      </c>
      <c r="M18" s="135"/>
    </row>
    <row r="19" spans="1:13">
      <c r="A19" s="132"/>
      <c r="B19" s="133" t="s">
        <v>454</v>
      </c>
      <c r="C19" s="118">
        <f>C14</f>
        <v>74044761</v>
      </c>
      <c r="D19" s="118">
        <f>D14</f>
        <v>15899500</v>
      </c>
      <c r="E19" s="118">
        <f>E14</f>
        <v>30356191</v>
      </c>
      <c r="F19" s="118">
        <f>SUM(F14+F17)</f>
        <v>12345096</v>
      </c>
      <c r="G19" s="118">
        <f>G15</f>
        <v>1126010</v>
      </c>
      <c r="H19" s="118">
        <f>H15</f>
        <v>29597780</v>
      </c>
      <c r="I19" s="118">
        <f>I15</f>
        <v>0</v>
      </c>
      <c r="J19" s="118">
        <f>J18</f>
        <v>0</v>
      </c>
      <c r="K19" s="118">
        <f>K16</f>
        <v>2154710</v>
      </c>
      <c r="L19" s="118">
        <f>SUM(L14:L18)</f>
        <v>165524048</v>
      </c>
      <c r="M19" s="135"/>
    </row>
  </sheetData>
  <sheetProtection sheet="1" objects="1" scenarios="1" selectLockedCells="1"/>
  <mergeCells count="5">
    <mergeCell ref="A1:A2"/>
    <mergeCell ref="B1:B2"/>
    <mergeCell ref="C1:I1"/>
    <mergeCell ref="J1:L1"/>
    <mergeCell ref="M1:M2"/>
  </mergeCells>
  <conditionalFormatting sqref="L14 C3:M3">
    <cfRule type="containsBlanks" dxfId="12" priority="13">
      <formula>LEN(TRIM(C3))=0</formula>
    </cfRule>
  </conditionalFormatting>
  <conditionalFormatting sqref="C4:L7">
    <cfRule type="containsBlanks" dxfId="11" priority="12">
      <formula>LEN(TRIM(C4))=0</formula>
    </cfRule>
  </conditionalFormatting>
  <conditionalFormatting sqref="M4:M7">
    <cfRule type="containsBlanks" dxfId="10" priority="11">
      <formula>LEN(TRIM(M4))=0</formula>
    </cfRule>
  </conditionalFormatting>
  <conditionalFormatting sqref="C14">
    <cfRule type="containsBlanks" dxfId="9" priority="10">
      <formula>LEN(TRIM(C14))=0</formula>
    </cfRule>
  </conditionalFormatting>
  <conditionalFormatting sqref="D14">
    <cfRule type="containsBlanks" dxfId="8" priority="9">
      <formula>LEN(TRIM(D14))=0</formula>
    </cfRule>
  </conditionalFormatting>
  <conditionalFormatting sqref="E14">
    <cfRule type="containsBlanks" dxfId="7" priority="8">
      <formula>LEN(TRIM(E14))=0</formula>
    </cfRule>
  </conditionalFormatting>
  <conditionalFormatting sqref="G15">
    <cfRule type="containsBlanks" dxfId="6" priority="7">
      <formula>LEN(TRIM(G15))=0</formula>
    </cfRule>
  </conditionalFormatting>
  <conditionalFormatting sqref="H15">
    <cfRule type="containsBlanks" dxfId="5" priority="6">
      <formula>LEN(TRIM(H15))=0</formula>
    </cfRule>
  </conditionalFormatting>
  <conditionalFormatting sqref="I15">
    <cfRule type="containsBlanks" dxfId="4" priority="5">
      <formula>LEN(TRIM(I15))=0</formula>
    </cfRule>
  </conditionalFormatting>
  <conditionalFormatting sqref="J18 K16">
    <cfRule type="containsBlanks" dxfId="3" priority="4">
      <formula>LEN(TRIM(J16))=0</formula>
    </cfRule>
  </conditionalFormatting>
  <conditionalFormatting sqref="L15:L18">
    <cfRule type="containsBlanks" dxfId="2" priority="3">
      <formula>LEN(TRIM(L15))=0</formula>
    </cfRule>
  </conditionalFormatting>
  <conditionalFormatting sqref="F17">
    <cfRule type="containsBlanks" dxfId="1" priority="2">
      <formula>LEN(TRIM(F17))=0</formula>
    </cfRule>
  </conditionalFormatting>
  <conditionalFormatting sqref="F14">
    <cfRule type="containsBlanks" dxfId="0" priority="1">
      <formula>LEN(TRIM(F14))=0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14:L18 C3:M7">
      <formula1>0</formula1>
    </dataValidation>
  </dataValidations>
  <printOptions horizontalCentered="1"/>
  <pageMargins left="0.70866141732283472" right="0.70866141732283472" top="1.1417322834645669" bottom="0.74803149606299213" header="0.51181102362204722" footer="0.31496062992125984"/>
  <pageSetup paperSize="5" scale="60" orientation="landscape" horizontalDpi="4294967295" verticalDpi="4294967295" r:id="rId1"/>
  <headerFooter>
    <oddHeader>&amp;C&amp;"-,Negrita"&amp;14PRESUPUESTO DE EGRESOS &amp;"-,Normal"&amp;11&amp;"-,Negrita"&amp;14CLASIFICADOR POR TIPO DE GASTO Y FUENTE DE FINANCIAMIENTOEnte público de &amp;FEjercicio fiscal 2021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Q558"/>
  <sheetViews>
    <sheetView showGridLines="0" zoomScaleNormal="100" workbookViewId="0">
      <selection activeCell="B18" sqref="B18"/>
    </sheetView>
  </sheetViews>
  <sheetFormatPr baseColWidth="10" defaultColWidth="0" defaultRowHeight="0" customHeight="1" zeroHeight="1"/>
  <cols>
    <col min="1" max="40" width="2.85546875" style="1" customWidth="1"/>
    <col min="41" max="42" width="2.42578125" style="1" hidden="1" customWidth="1"/>
    <col min="43" max="43" width="4.42578125" style="1" hidden="1" customWidth="1"/>
    <col min="44" max="16384" width="2.42578125" style="1" hidden="1"/>
  </cols>
  <sheetData>
    <row r="1" spans="2:39" ht="15" customHeight="1"/>
    <row r="2" spans="2:39" ht="15" customHeight="1">
      <c r="AE2" s="193"/>
      <c r="AF2" s="193"/>
      <c r="AG2" s="193"/>
      <c r="AH2" s="193"/>
    </row>
    <row r="3" spans="2:39" ht="15" customHeight="1">
      <c r="K3" s="239" t="s">
        <v>910</v>
      </c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193"/>
      <c r="AF3" s="193"/>
      <c r="AG3" s="193"/>
      <c r="AH3" s="193"/>
      <c r="AI3" s="194"/>
      <c r="AL3" s="195"/>
    </row>
    <row r="4" spans="2:39" ht="15" customHeight="1">
      <c r="K4" s="240" t="s">
        <v>911</v>
      </c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193"/>
      <c r="AF4" s="193"/>
      <c r="AG4" s="193"/>
      <c r="AH4" s="193"/>
      <c r="AI4" s="194"/>
      <c r="AL4" s="195"/>
    </row>
    <row r="5" spans="2:39" ht="15" customHeight="1"/>
    <row r="6" spans="2:39" ht="15" customHeight="1">
      <c r="B6" s="241" t="s">
        <v>6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</row>
    <row r="7" spans="2:39" ht="15" customHeight="1">
      <c r="B7" s="242" t="s">
        <v>14</v>
      </c>
      <c r="C7" s="243"/>
      <c r="D7" s="243"/>
      <c r="E7" s="243"/>
      <c r="F7" s="243"/>
      <c r="G7" s="243"/>
      <c r="H7" s="243"/>
      <c r="I7" s="243"/>
      <c r="J7" s="243"/>
      <c r="K7" s="244"/>
      <c r="L7" s="242" t="s">
        <v>2</v>
      </c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 t="s">
        <v>15</v>
      </c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4"/>
    </row>
    <row r="8" spans="2:39" ht="15" customHeight="1">
      <c r="B8" s="252" t="s">
        <v>1</v>
      </c>
      <c r="C8" s="252"/>
      <c r="D8" s="252"/>
      <c r="E8" s="245" t="s">
        <v>7</v>
      </c>
      <c r="F8" s="246"/>
      <c r="G8" s="246"/>
      <c r="H8" s="246"/>
      <c r="I8" s="246"/>
      <c r="J8" s="246"/>
      <c r="K8" s="247"/>
      <c r="L8" s="245" t="s">
        <v>8</v>
      </c>
      <c r="M8" s="246"/>
      <c r="N8" s="246"/>
      <c r="O8" s="246"/>
      <c r="P8" s="246"/>
      <c r="Q8" s="246"/>
      <c r="R8" s="246"/>
      <c r="S8" s="247"/>
      <c r="T8" s="245" t="s">
        <v>9</v>
      </c>
      <c r="U8" s="246"/>
      <c r="V8" s="246"/>
      <c r="W8" s="246"/>
      <c r="X8" s="247"/>
      <c r="Y8" s="245" t="s">
        <v>16</v>
      </c>
      <c r="Z8" s="246"/>
      <c r="AA8" s="246"/>
      <c r="AB8" s="246"/>
      <c r="AC8" s="247"/>
      <c r="AD8" s="252" t="s">
        <v>1</v>
      </c>
      <c r="AE8" s="252"/>
      <c r="AF8" s="252" t="s">
        <v>3</v>
      </c>
      <c r="AG8" s="252"/>
      <c r="AH8" s="252"/>
      <c r="AI8" s="252"/>
      <c r="AJ8" s="252"/>
      <c r="AK8" s="252"/>
      <c r="AL8" s="252" t="s">
        <v>1</v>
      </c>
      <c r="AM8" s="252"/>
    </row>
    <row r="9" spans="2:39" ht="15" customHeight="1">
      <c r="B9" s="253"/>
      <c r="C9" s="254"/>
      <c r="D9" s="254"/>
      <c r="E9" s="255"/>
      <c r="F9" s="255"/>
      <c r="G9" s="255"/>
      <c r="H9" s="255"/>
      <c r="I9" s="255"/>
      <c r="J9" s="255"/>
      <c r="K9" s="255"/>
      <c r="L9" s="256"/>
      <c r="M9" s="256"/>
      <c r="N9" s="256"/>
      <c r="O9" s="256"/>
      <c r="P9" s="256"/>
      <c r="Q9" s="256"/>
      <c r="R9" s="256"/>
      <c r="S9" s="256"/>
      <c r="T9" s="257"/>
      <c r="U9" s="257"/>
      <c r="V9" s="257"/>
      <c r="W9" s="257"/>
      <c r="X9" s="257"/>
      <c r="Y9" s="258"/>
      <c r="Z9" s="258"/>
      <c r="AA9" s="258"/>
      <c r="AB9" s="258"/>
      <c r="AC9" s="258"/>
      <c r="AD9" s="256"/>
      <c r="AE9" s="256"/>
      <c r="AF9" s="258"/>
      <c r="AG9" s="258"/>
      <c r="AH9" s="258"/>
      <c r="AI9" s="258"/>
      <c r="AJ9" s="258"/>
      <c r="AK9" s="258"/>
      <c r="AL9" s="256"/>
      <c r="AM9" s="259"/>
    </row>
    <row r="10" spans="2:39" ht="15" customHeight="1">
      <c r="B10" s="245" t="s">
        <v>25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7"/>
      <c r="AA10" s="246" t="s">
        <v>4</v>
      </c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7"/>
    </row>
    <row r="11" spans="2:39" ht="15" customHeight="1"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1"/>
    </row>
    <row r="12" spans="2:39" ht="15" customHeight="1">
      <c r="B12" s="19" t="str">
        <f>LOOKUP(K14,M111:M472,N111:N472)</f>
        <v xml:space="preserve">Altos Norte  </v>
      </c>
      <c r="C12" s="19">
        <f>LOOKUP(K14,M111:M472,O111:O472)</f>
        <v>40105</v>
      </c>
      <c r="D12" s="175"/>
      <c r="E12" s="2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2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2:39" ht="15" customHeight="1">
      <c r="B13" s="241" t="s">
        <v>26</v>
      </c>
      <c r="C13" s="241"/>
      <c r="D13" s="241"/>
      <c r="E13" s="241"/>
      <c r="F13" s="241"/>
      <c r="G13" s="241"/>
      <c r="H13" s="241"/>
      <c r="I13" s="241"/>
      <c r="J13" s="241"/>
      <c r="K13" s="241" t="s">
        <v>5</v>
      </c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</row>
    <row r="14" spans="2:39" ht="15" customHeight="1">
      <c r="B14" s="262">
        <f>LOOKUP(K14,M111:M474,L111:L474)</f>
        <v>709100</v>
      </c>
      <c r="C14" s="262"/>
      <c r="D14" s="262"/>
      <c r="E14" s="262"/>
      <c r="F14" s="262"/>
      <c r="G14" s="262"/>
      <c r="H14" s="262"/>
      <c r="I14" s="262"/>
      <c r="J14" s="262"/>
      <c r="K14" s="263" t="str">
        <f>Inconsistencias!B6</f>
        <v>Teocaltiche</v>
      </c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</row>
    <row r="15" spans="2:39" ht="15" customHeight="1">
      <c r="B15" s="262"/>
      <c r="C15" s="262"/>
      <c r="D15" s="262"/>
      <c r="E15" s="262"/>
      <c r="F15" s="262"/>
      <c r="G15" s="262"/>
      <c r="H15" s="262"/>
      <c r="I15" s="262"/>
      <c r="J15" s="262"/>
      <c r="K15" s="263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</row>
    <row r="16" spans="2:39" ht="15" customHeight="1">
      <c r="B16" s="262"/>
      <c r="C16" s="262"/>
      <c r="D16" s="262"/>
      <c r="E16" s="262"/>
      <c r="F16" s="262"/>
      <c r="G16" s="262"/>
      <c r="H16" s="262"/>
      <c r="I16" s="262"/>
      <c r="J16" s="262"/>
      <c r="K16" s="263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</row>
    <row r="17" spans="2:39" ht="15" customHeight="1">
      <c r="B17" s="265" t="s">
        <v>23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5" t="s">
        <v>0</v>
      </c>
      <c r="R17" s="266"/>
      <c r="S17" s="266"/>
      <c r="T17" s="266"/>
      <c r="U17" s="265" t="s">
        <v>23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5" t="s">
        <v>0</v>
      </c>
      <c r="AK17" s="266"/>
      <c r="AL17" s="266"/>
      <c r="AM17" s="266"/>
    </row>
    <row r="18" spans="2:39" ht="15" customHeight="1">
      <c r="B18" s="8"/>
      <c r="C18" s="9" t="s">
        <v>24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7"/>
      <c r="Q18" s="260"/>
      <c r="R18" s="260"/>
      <c r="S18" s="260"/>
      <c r="T18" s="260"/>
      <c r="U18" s="8"/>
      <c r="V18" s="9" t="s">
        <v>22</v>
      </c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8" t="s">
        <v>1</v>
      </c>
      <c r="AH18" s="261"/>
      <c r="AI18" s="261"/>
      <c r="AJ18" s="260"/>
      <c r="AK18" s="260"/>
      <c r="AL18" s="260"/>
      <c r="AM18" s="260"/>
    </row>
    <row r="19" spans="2:39" ht="18" customHeight="1">
      <c r="B19" s="267" t="s">
        <v>912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9"/>
      <c r="T19" s="252" t="s">
        <v>913</v>
      </c>
      <c r="U19" s="252"/>
      <c r="V19" s="252"/>
      <c r="W19" s="252"/>
      <c r="X19" s="252"/>
      <c r="Y19" s="252"/>
      <c r="Z19" s="256"/>
      <c r="AA19" s="259"/>
      <c r="AB19" s="252" t="s">
        <v>914</v>
      </c>
      <c r="AC19" s="252"/>
      <c r="AD19" s="252"/>
      <c r="AE19" s="252"/>
      <c r="AF19" s="252"/>
      <c r="AG19" s="252"/>
      <c r="AH19" s="256"/>
      <c r="AI19" s="259"/>
      <c r="AJ19" s="252" t="s">
        <v>1</v>
      </c>
      <c r="AK19" s="252"/>
      <c r="AL19" s="256"/>
      <c r="AM19" s="259"/>
    </row>
    <row r="20" spans="2:39" ht="1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99"/>
      <c r="X20" s="199"/>
      <c r="Y20" s="199"/>
      <c r="Z20" s="10"/>
      <c r="AA20" s="199"/>
      <c r="AB20" s="199"/>
      <c r="AC20" s="199"/>
      <c r="AD20" s="199"/>
      <c r="AE20" s="199"/>
      <c r="AF20" s="199"/>
      <c r="AG20" s="200"/>
      <c r="AH20" s="201"/>
      <c r="AI20" s="201"/>
      <c r="AJ20" s="201"/>
      <c r="AK20" s="201"/>
      <c r="AL20" s="201"/>
      <c r="AM20" s="201"/>
    </row>
    <row r="21" spans="2:39" ht="15" customHeight="1">
      <c r="B21" s="265" t="s">
        <v>551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</row>
    <row r="22" spans="2:39" ht="15" customHeight="1">
      <c r="B22" s="270" t="s">
        <v>529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  <c r="S22" s="242" t="s">
        <v>915</v>
      </c>
      <c r="T22" s="243"/>
      <c r="U22" s="243"/>
      <c r="V22" s="243"/>
      <c r="W22" s="243"/>
      <c r="X22" s="243"/>
      <c r="Y22" s="244"/>
      <c r="Z22" s="242" t="s">
        <v>552</v>
      </c>
      <c r="AA22" s="243"/>
      <c r="AB22" s="243"/>
      <c r="AC22" s="243"/>
      <c r="AD22" s="243"/>
      <c r="AE22" s="243"/>
      <c r="AF22" s="244"/>
      <c r="AG22" s="242" t="s">
        <v>553</v>
      </c>
      <c r="AH22" s="243"/>
      <c r="AI22" s="243"/>
      <c r="AJ22" s="243"/>
      <c r="AK22" s="243"/>
      <c r="AL22" s="243"/>
      <c r="AM22" s="244"/>
    </row>
    <row r="23" spans="2:39" ht="15" customHeight="1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5"/>
      <c r="S23" s="276" t="s">
        <v>916</v>
      </c>
      <c r="T23" s="277"/>
      <c r="U23" s="277"/>
      <c r="V23" s="277"/>
      <c r="W23" s="277"/>
      <c r="X23" s="277"/>
      <c r="Y23" s="277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</row>
    <row r="24" spans="2:39" ht="15" customHeight="1" thickBot="1">
      <c r="B24" s="252" t="s">
        <v>554</v>
      </c>
      <c r="C24" s="252"/>
      <c r="D24" s="252"/>
      <c r="E24" s="252"/>
      <c r="F24" s="252"/>
      <c r="G24" s="252"/>
      <c r="H24" s="252" t="s">
        <v>556</v>
      </c>
      <c r="I24" s="252"/>
      <c r="J24" s="252"/>
      <c r="K24" s="252"/>
      <c r="L24" s="252"/>
      <c r="M24" s="252" t="s">
        <v>555</v>
      </c>
      <c r="N24" s="252"/>
      <c r="O24" s="252"/>
      <c r="P24" s="252"/>
      <c r="Q24" s="252"/>
      <c r="R24" s="252"/>
      <c r="S24" s="284" t="s">
        <v>917</v>
      </c>
      <c r="T24" s="285"/>
      <c r="U24" s="285"/>
      <c r="V24" s="285"/>
      <c r="W24" s="285"/>
      <c r="X24" s="285"/>
      <c r="Y24" s="286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</row>
    <row r="25" spans="2:39" ht="15" customHeight="1" thickTop="1">
      <c r="B25" s="279"/>
      <c r="C25" s="250"/>
      <c r="D25" s="250"/>
      <c r="E25" s="250"/>
      <c r="F25" s="250"/>
      <c r="G25" s="250"/>
      <c r="H25" s="280"/>
      <c r="I25" s="280"/>
      <c r="J25" s="280"/>
      <c r="K25" s="280"/>
      <c r="L25" s="280"/>
      <c r="M25" s="250"/>
      <c r="N25" s="250"/>
      <c r="O25" s="250"/>
      <c r="P25" s="250"/>
      <c r="Q25" s="250"/>
      <c r="R25" s="250"/>
      <c r="S25" s="281" t="s">
        <v>918</v>
      </c>
      <c r="T25" s="282"/>
      <c r="U25" s="282"/>
      <c r="V25" s="282"/>
      <c r="W25" s="282"/>
      <c r="X25" s="282"/>
      <c r="Y25" s="282"/>
      <c r="Z25" s="283">
        <f>SUM(Z23:AF24)</f>
        <v>0</v>
      </c>
      <c r="AA25" s="283"/>
      <c r="AB25" s="283"/>
      <c r="AC25" s="283"/>
      <c r="AD25" s="283"/>
      <c r="AE25" s="283"/>
      <c r="AF25" s="283"/>
      <c r="AG25" s="283">
        <f>SUM(AG23:AM24)</f>
        <v>0</v>
      </c>
      <c r="AH25" s="283"/>
      <c r="AI25" s="283"/>
      <c r="AJ25" s="283"/>
      <c r="AK25" s="283"/>
      <c r="AL25" s="283"/>
      <c r="AM25" s="283"/>
    </row>
    <row r="26" spans="2:39" ht="15" customHeight="1">
      <c r="B26" s="241" t="s">
        <v>10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</row>
    <row r="27" spans="2:39" ht="15" customHeight="1">
      <c r="B27" s="242" t="s">
        <v>919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4"/>
    </row>
    <row r="28" spans="2:39" ht="15" customHeight="1">
      <c r="B28" s="202" t="str">
        <f>Inconsistencias!B17</f>
        <v>X</v>
      </c>
      <c r="C28" s="9" t="s">
        <v>920</v>
      </c>
      <c r="D28" s="3"/>
      <c r="E28" s="3"/>
      <c r="F28" s="3"/>
      <c r="G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5" customHeight="1">
      <c r="B29" s="202" t="str">
        <f>Inconsistencias!B18</f>
        <v>X</v>
      </c>
      <c r="C29" s="9" t="s">
        <v>921</v>
      </c>
      <c r="D29" s="3"/>
      <c r="E29" s="3"/>
      <c r="F29" s="3"/>
      <c r="G29" s="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5" customHeight="1">
      <c r="B30" s="202" t="str">
        <f>Inconsistencias!B19</f>
        <v>X</v>
      </c>
      <c r="C30" s="9" t="s">
        <v>922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5" customHeight="1">
      <c r="B31" s="202" t="str">
        <f>Inconsistencias!B20</f>
        <v>X</v>
      </c>
      <c r="C31" s="9" t="s">
        <v>923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5" customHeight="1">
      <c r="B32" s="202" t="str">
        <f>Inconsistencias!B21</f>
        <v>X</v>
      </c>
      <c r="C32" s="9" t="s">
        <v>924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5" customHeight="1">
      <c r="B33" s="202" t="str">
        <f>Inconsistencias!B22</f>
        <v>X</v>
      </c>
      <c r="C33" s="9" t="s">
        <v>925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5" customHeight="1">
      <c r="B34" s="202" t="str">
        <f>Inconsistencias!B23</f>
        <v>X</v>
      </c>
      <c r="C34" s="9" t="s">
        <v>926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5" customHeight="1">
      <c r="B35" s="202" t="str">
        <f>Inconsistencias!B24</f>
        <v>X</v>
      </c>
      <c r="C35" s="9" t="s">
        <v>18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5" customHeight="1">
      <c r="B36" s="202" t="str">
        <f>Inconsistencias!B25</f>
        <v>X</v>
      </c>
      <c r="C36" s="9" t="s">
        <v>17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4"/>
    </row>
    <row r="37" spans="2:39" ht="15" customHeight="1">
      <c r="B37" s="8"/>
      <c r="C37" s="9" t="s">
        <v>1349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</row>
    <row r="38" spans="2:39" ht="15" customHeight="1">
      <c r="B38" s="8"/>
      <c r="C38" s="9" t="s">
        <v>1350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"/>
    </row>
    <row r="39" spans="2:39" ht="15" customHeight="1">
      <c r="B39" s="8"/>
      <c r="C39" s="9" t="s">
        <v>1351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4"/>
    </row>
    <row r="40" spans="2:39" ht="15" customHeight="1">
      <c r="B40" s="289" t="s">
        <v>546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</row>
    <row r="41" spans="2:39" ht="15" customHeight="1">
      <c r="B41" s="9"/>
      <c r="C41" s="3" t="s">
        <v>530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288">
        <f>'CRI-DE'!F2</f>
        <v>10134305</v>
      </c>
      <c r="AI41" s="288"/>
      <c r="AJ41" s="288"/>
      <c r="AK41" s="288"/>
      <c r="AL41" s="288"/>
      <c r="AM41" s="288"/>
    </row>
    <row r="42" spans="2:39" ht="15" customHeight="1">
      <c r="B42" s="9"/>
      <c r="C42" s="3" t="s">
        <v>549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288">
        <f>'CRI-DE'!F21</f>
        <v>0</v>
      </c>
      <c r="AI42" s="288"/>
      <c r="AJ42" s="288"/>
      <c r="AK42" s="288"/>
      <c r="AL42" s="288"/>
      <c r="AM42" s="288"/>
    </row>
    <row r="43" spans="2:39" ht="15" customHeight="1">
      <c r="B43" s="9"/>
      <c r="C43" s="3" t="s">
        <v>531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288">
        <f>'CRI-DE'!F27</f>
        <v>0</v>
      </c>
      <c r="AI43" s="288"/>
      <c r="AJ43" s="288"/>
      <c r="AK43" s="288"/>
      <c r="AL43" s="288"/>
      <c r="AM43" s="288"/>
    </row>
    <row r="44" spans="2:39" ht="15" customHeight="1">
      <c r="B44" s="9"/>
      <c r="C44" s="3" t="s">
        <v>337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288">
        <f>'CRI-DE'!F30</f>
        <v>21196414</v>
      </c>
      <c r="AI44" s="288"/>
      <c r="AJ44" s="288"/>
      <c r="AK44" s="288"/>
      <c r="AL44" s="288"/>
      <c r="AM44" s="288"/>
    </row>
    <row r="45" spans="2:39" ht="15" customHeight="1">
      <c r="B45" s="9"/>
      <c r="C45" s="3" t="s">
        <v>532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288">
        <f>'CRI-DE'!F60</f>
        <v>206585</v>
      </c>
      <c r="AI45" s="288"/>
      <c r="AJ45" s="288"/>
      <c r="AK45" s="288"/>
      <c r="AL45" s="288"/>
      <c r="AM45" s="288"/>
    </row>
    <row r="46" spans="2:39" ht="15" customHeight="1">
      <c r="B46" s="9"/>
      <c r="C46" s="3" t="s">
        <v>533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288">
        <f>'CRI-DE'!F65</f>
        <v>82312</v>
      </c>
      <c r="AI46" s="288"/>
      <c r="AJ46" s="288"/>
      <c r="AK46" s="288"/>
      <c r="AL46" s="288"/>
      <c r="AM46" s="288"/>
    </row>
    <row r="47" spans="2:39" ht="15" customHeight="1">
      <c r="B47" s="9"/>
      <c r="C47" s="3" t="s">
        <v>534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288">
        <f>'CRI-DE'!F79</f>
        <v>0</v>
      </c>
      <c r="AI47" s="288"/>
      <c r="AJ47" s="288"/>
      <c r="AK47" s="288"/>
      <c r="AL47" s="288"/>
      <c r="AM47" s="288"/>
    </row>
    <row r="48" spans="2:39" ht="15" customHeight="1">
      <c r="B48" s="9"/>
      <c r="C48" s="3" t="s">
        <v>550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288">
        <f>'CRI-DE'!F93</f>
        <v>133904432</v>
      </c>
      <c r="AI48" s="288"/>
      <c r="AJ48" s="288"/>
      <c r="AK48" s="288"/>
      <c r="AL48" s="288"/>
      <c r="AM48" s="288"/>
    </row>
    <row r="49" spans="2:39" ht="15" customHeight="1">
      <c r="B49" s="9"/>
      <c r="C49" s="3" t="s">
        <v>535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288">
        <f>'CRI-DE'!F124</f>
        <v>0</v>
      </c>
      <c r="AI49" s="288"/>
      <c r="AJ49" s="288"/>
      <c r="AK49" s="288"/>
      <c r="AL49" s="288"/>
      <c r="AM49" s="288"/>
    </row>
    <row r="50" spans="2:39" ht="15" customHeight="1">
      <c r="B50" s="9"/>
      <c r="C50" s="3" t="s">
        <v>536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288">
        <f>'CRI-DE'!F136</f>
        <v>0</v>
      </c>
      <c r="AI50" s="288"/>
      <c r="AJ50" s="288"/>
      <c r="AK50" s="288"/>
      <c r="AL50" s="288"/>
      <c r="AM50" s="288"/>
    </row>
    <row r="51" spans="2:39" ht="15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 t="s">
        <v>547</v>
      </c>
      <c r="AH51" s="290">
        <f>SUM(AH41:AM50)</f>
        <v>165524048</v>
      </c>
      <c r="AI51" s="290"/>
      <c r="AJ51" s="290"/>
      <c r="AK51" s="290"/>
      <c r="AL51" s="290"/>
      <c r="AM51" s="290"/>
    </row>
    <row r="52" spans="2:39" ht="15" customHeight="1">
      <c r="B52" s="289" t="s">
        <v>548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</row>
    <row r="53" spans="2:39" ht="15" customHeight="1">
      <c r="B53" s="9"/>
      <c r="C53" s="3" t="s">
        <v>537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4"/>
      <c r="AH53" s="288">
        <f>'COG-RYP'!E3</f>
        <v>73307754</v>
      </c>
      <c r="AI53" s="288"/>
      <c r="AJ53" s="288"/>
      <c r="AK53" s="288"/>
      <c r="AL53" s="288"/>
      <c r="AM53" s="288"/>
    </row>
    <row r="54" spans="2:39" ht="15" customHeight="1">
      <c r="B54" s="9"/>
      <c r="C54" s="3" t="s">
        <v>538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288">
        <f>'COG-RYP'!E4</f>
        <v>9951000</v>
      </c>
      <c r="AI54" s="288"/>
      <c r="AJ54" s="288"/>
      <c r="AK54" s="288"/>
      <c r="AL54" s="288"/>
      <c r="AM54" s="288"/>
    </row>
    <row r="55" spans="2:39" ht="15" customHeight="1">
      <c r="B55" s="9"/>
      <c r="C55" s="3" t="s">
        <v>539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288">
        <f>'COG-RYP'!E5</f>
        <v>8511304</v>
      </c>
      <c r="AI55" s="288"/>
      <c r="AJ55" s="288"/>
      <c r="AK55" s="288"/>
      <c r="AL55" s="288"/>
      <c r="AM55" s="288"/>
    </row>
    <row r="56" spans="2:39" ht="15" customHeight="1">
      <c r="B56" s="9"/>
      <c r="C56" s="3" t="s">
        <v>540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288">
        <f>'COG-RYP'!E6</f>
        <v>12345096</v>
      </c>
      <c r="AI56" s="288"/>
      <c r="AJ56" s="288"/>
      <c r="AK56" s="288"/>
      <c r="AL56" s="288"/>
      <c r="AM56" s="288"/>
    </row>
    <row r="57" spans="2:39" ht="15" customHeight="1">
      <c r="B57" s="9"/>
      <c r="C57" s="3" t="s">
        <v>541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288">
        <f>'COG-RYP'!E7</f>
        <v>136000</v>
      </c>
      <c r="AI57" s="288"/>
      <c r="AJ57" s="288"/>
      <c r="AK57" s="288"/>
      <c r="AL57" s="288"/>
      <c r="AM57" s="288"/>
    </row>
    <row r="58" spans="2:39" ht="15" customHeight="1">
      <c r="B58" s="9"/>
      <c r="C58" s="3" t="s">
        <v>542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288">
        <f>'COG-RYP'!E8</f>
        <v>0</v>
      </c>
      <c r="AI58" s="288"/>
      <c r="AJ58" s="288"/>
      <c r="AK58" s="288"/>
      <c r="AL58" s="288"/>
      <c r="AM58" s="288"/>
    </row>
    <row r="59" spans="2:39" ht="15" customHeight="1">
      <c r="B59" s="9"/>
      <c r="C59" s="3" t="s">
        <v>543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288">
        <f>'COG-RYP'!E9</f>
        <v>0</v>
      </c>
      <c r="AI59" s="288"/>
      <c r="AJ59" s="288"/>
      <c r="AK59" s="288"/>
      <c r="AL59" s="288"/>
      <c r="AM59" s="288"/>
    </row>
    <row r="60" spans="2:39" ht="15" customHeight="1">
      <c r="B60" s="9"/>
      <c r="C60" s="3" t="s">
        <v>544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288">
        <f>'COG-RYP'!E10</f>
        <v>0</v>
      </c>
      <c r="AI60" s="288"/>
      <c r="AJ60" s="288"/>
      <c r="AK60" s="288"/>
      <c r="AL60" s="288"/>
      <c r="AM60" s="288"/>
    </row>
    <row r="61" spans="2:39" ht="15" customHeight="1">
      <c r="B61" s="9"/>
      <c r="C61" s="3" t="s">
        <v>545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288">
        <f>'COG-RYP'!E11</f>
        <v>2154710</v>
      </c>
      <c r="AI61" s="288"/>
      <c r="AJ61" s="288"/>
      <c r="AK61" s="288"/>
      <c r="AL61" s="288"/>
      <c r="AM61" s="288"/>
    </row>
    <row r="62" spans="2:39" ht="15" customHeight="1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 t="s">
        <v>11</v>
      </c>
      <c r="AH62" s="290">
        <f>SUM(AH53:AM61)</f>
        <v>106405864</v>
      </c>
      <c r="AI62" s="290"/>
      <c r="AJ62" s="290"/>
      <c r="AK62" s="290"/>
      <c r="AL62" s="290"/>
      <c r="AM62" s="290"/>
    </row>
    <row r="63" spans="2:39" ht="15" customHeight="1"/>
    <row r="64" spans="2:39" ht="15" customHeight="1">
      <c r="B64" s="241" t="s">
        <v>12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</row>
    <row r="65" spans="2:39" ht="15" customHeight="1">
      <c r="B65" s="294" t="s">
        <v>13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6"/>
    </row>
    <row r="66" spans="2:39" ht="15" customHeight="1">
      <c r="B66" s="291" t="str">
        <f t="shared" ref="B66:B82" si="0">"• "&amp;L93</f>
        <v xml:space="preserve">• </v>
      </c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3"/>
    </row>
    <row r="67" spans="2:39" ht="15" customHeight="1">
      <c r="B67" s="291" t="str">
        <f t="shared" si="0"/>
        <v>• No se envía el acta de aprobación al presupuesto.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3"/>
    </row>
    <row r="68" spans="2:39" ht="15" customHeight="1">
      <c r="B68" s="291" t="str">
        <f t="shared" si="0"/>
        <v xml:space="preserve">• 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3"/>
    </row>
    <row r="69" spans="2:39" ht="15" customHeight="1">
      <c r="B69" s="291" t="str">
        <f t="shared" si="0"/>
        <v xml:space="preserve">• 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3"/>
    </row>
    <row r="70" spans="2:39" ht="62.25" customHeight="1">
      <c r="B70" s="291" t="str">
        <f t="shared" si="0"/>
        <v xml:space="preserve">• 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3"/>
    </row>
    <row r="71" spans="2:39" ht="11.25">
      <c r="B71" s="291" t="str">
        <f t="shared" si="0"/>
        <v xml:space="preserve">• </v>
      </c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3"/>
    </row>
    <row r="72" spans="2:39" ht="11.25">
      <c r="B72" s="291" t="str">
        <f t="shared" si="0"/>
        <v xml:space="preserve">• 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3"/>
    </row>
    <row r="73" spans="2:39" ht="11.25">
      <c r="B73" s="291" t="str">
        <f t="shared" si="0"/>
        <v xml:space="preserve">• </v>
      </c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3"/>
    </row>
    <row r="74" spans="2:39" ht="11.25">
      <c r="B74" s="291" t="str">
        <f t="shared" si="0"/>
        <v xml:space="preserve">• </v>
      </c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3"/>
    </row>
    <row r="75" spans="2:39" ht="11.25">
      <c r="B75" s="291" t="str">
        <f t="shared" si="0"/>
        <v xml:space="preserve">• </v>
      </c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3"/>
    </row>
    <row r="76" spans="2:39" ht="11.25">
      <c r="B76" s="291" t="str">
        <f t="shared" si="0"/>
        <v xml:space="preserve">• </v>
      </c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3"/>
    </row>
    <row r="77" spans="2:39" ht="15" customHeight="1">
      <c r="B77" s="291" t="str">
        <f t="shared" si="0"/>
        <v xml:space="preserve">• </v>
      </c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3"/>
    </row>
    <row r="78" spans="2:39" ht="15" customHeight="1">
      <c r="B78" s="291" t="str">
        <f t="shared" si="0"/>
        <v xml:space="preserve">• 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3"/>
    </row>
    <row r="79" spans="2:39" ht="15" customHeight="1">
      <c r="B79" s="291" t="str">
        <f t="shared" si="0"/>
        <v xml:space="preserve">• </v>
      </c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3"/>
    </row>
    <row r="80" spans="2:39" ht="15" customHeight="1">
      <c r="B80" s="291" t="str">
        <f t="shared" si="0"/>
        <v xml:space="preserve">• </v>
      </c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3"/>
    </row>
    <row r="81" spans="2:39" ht="15" customHeight="1">
      <c r="B81" s="291" t="str">
        <f t="shared" si="0"/>
        <v xml:space="preserve">• </v>
      </c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3"/>
    </row>
    <row r="82" spans="2:39" ht="15" customHeight="1">
      <c r="B82" s="291" t="str">
        <f t="shared" si="0"/>
        <v xml:space="preserve">• </v>
      </c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3"/>
    </row>
    <row r="83" spans="2:39" ht="15" customHeight="1"/>
    <row r="84" spans="2:39" ht="15" customHeight="1">
      <c r="B84" s="5"/>
      <c r="R84" s="6" t="s">
        <v>21</v>
      </c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</row>
    <row r="85" spans="2:39" ht="15" customHeight="1"/>
    <row r="86" spans="2:39" ht="15" customHeight="1" thickBot="1"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</row>
    <row r="87" spans="2:39" ht="15" customHeight="1">
      <c r="B87" s="238" t="s">
        <v>20</v>
      </c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Z87" s="238" t="s">
        <v>27</v>
      </c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</row>
    <row r="88" spans="2:39" ht="15" customHeight="1"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</row>
    <row r="89" spans="2:39" ht="15" customHeight="1"/>
    <row r="90" spans="2:39" ht="15" hidden="1" customHeight="1"/>
    <row r="91" spans="2:39" ht="15" hidden="1" customHeight="1">
      <c r="AA91" s="12"/>
      <c r="AB91" s="12"/>
      <c r="AC91" s="12"/>
      <c r="AD91" s="12"/>
      <c r="AE91" s="12"/>
      <c r="AF91" s="12"/>
    </row>
    <row r="92" spans="2:39" ht="15" hidden="1" customHeight="1"/>
    <row r="93" spans="2:39" ht="15" hidden="1" customHeight="1">
      <c r="L93" s="1" t="str">
        <f>IF(L94="No se envía el acta de aprobación al presupuesto.","",IF(AF9&gt;0,"","No adjunta la información del presupuesto en formato electrónico."))</f>
        <v/>
      </c>
    </row>
    <row r="94" spans="2:39" ht="15" hidden="1" customHeight="1">
      <c r="F94" s="7"/>
      <c r="G94" s="7"/>
      <c r="H94" s="7"/>
      <c r="L94" s="1" t="str">
        <f>IF(B25="","No se envía el acta de aprobación al presupuesto.","")</f>
        <v>No se envía el acta de aprobación al presupuesto.</v>
      </c>
    </row>
    <row r="95" spans="2:39" ht="15" hidden="1" customHeight="1">
      <c r="F95" s="7"/>
      <c r="G95" s="7"/>
      <c r="H95" s="7"/>
      <c r="L95" s="1" t="str">
        <f>IF(H25&gt;44195,"El presupuesto se aprobó despues del 30 de diciembre, incumpliendo lo establecido en el art. 218 de la LHM.","")</f>
        <v/>
      </c>
      <c r="AD95" s="12"/>
    </row>
    <row r="96" spans="2:39" ht="15" hidden="1" customHeight="1">
      <c r="F96" s="7"/>
      <c r="G96" s="7"/>
      <c r="H96" s="7"/>
      <c r="L96" s="13" t="str">
        <f>IF(L94="No se envía el acta de aprobación al presupuesto.","",IF(H25&gt;0,IF(Z25=0,"En el acta unicamente hace referencia a la aprobación del presupuesto sin indicar por cuanto se aprobo.",IF(Z25=AG25,"","Existe diferencia entre lo establecido en el acta de aprobación y la información remitida en los formatos del presupuesto."))))</f>
        <v/>
      </c>
    </row>
    <row r="97" spans="6:15" ht="15" hidden="1" customHeight="1">
      <c r="F97" s="7"/>
      <c r="G97" s="7"/>
      <c r="H97" s="7"/>
      <c r="L97" s="1" t="str">
        <f>IF(L94="No se envía el acta de aprobación al presupuesto.","",Inconsistencias!B28)</f>
        <v/>
      </c>
    </row>
    <row r="98" spans="6:15" ht="15" hidden="1" customHeight="1">
      <c r="F98" s="7"/>
      <c r="G98" s="7"/>
      <c r="H98" s="7"/>
      <c r="L98" s="1" t="str">
        <f>Inconsistencias!B45</f>
        <v/>
      </c>
    </row>
    <row r="99" spans="6:15" ht="15" hidden="1" customHeight="1">
      <c r="F99" s="7"/>
      <c r="G99" s="7"/>
      <c r="H99" s="7"/>
      <c r="L99" s="1" t="str">
        <f>Inconsistencias!B46</f>
        <v/>
      </c>
    </row>
    <row r="100" spans="6:15" ht="15" hidden="1" customHeight="1">
      <c r="F100" s="7"/>
      <c r="G100" s="7"/>
      <c r="H100" s="7"/>
      <c r="L100" s="1" t="str">
        <f>Inconsistencias!B48</f>
        <v/>
      </c>
    </row>
    <row r="101" spans="6:15" ht="15" hidden="1" customHeight="1">
      <c r="F101" s="7"/>
      <c r="G101" s="7"/>
      <c r="H101" s="7"/>
      <c r="L101" s="1" t="str">
        <f>Inconsistencias!B50</f>
        <v/>
      </c>
    </row>
    <row r="102" spans="6:15" ht="15" hidden="1" customHeight="1">
      <c r="F102" s="7"/>
      <c r="G102" s="7"/>
      <c r="H102" s="7"/>
      <c r="L102" s="1" t="str">
        <f>Inconsistencias!B52</f>
        <v/>
      </c>
    </row>
    <row r="103" spans="6:15" ht="15" hidden="1" customHeight="1">
      <c r="F103" s="7"/>
      <c r="G103" s="7"/>
      <c r="H103" s="7"/>
      <c r="L103" s="1" t="str">
        <f>Inconsistencias!B54</f>
        <v/>
      </c>
    </row>
    <row r="104" spans="6:15" ht="15" hidden="1" customHeight="1">
      <c r="F104" s="7"/>
      <c r="G104" s="7"/>
      <c r="H104" s="7"/>
      <c r="L104" s="1" t="str">
        <f>Inconsistencias!B56</f>
        <v/>
      </c>
    </row>
    <row r="105" spans="6:15" ht="15" hidden="1" customHeight="1">
      <c r="F105" s="7"/>
      <c r="G105" s="7"/>
      <c r="H105" s="7"/>
      <c r="L105" s="1" t="str">
        <f>Inconsistencias!B58</f>
        <v/>
      </c>
    </row>
    <row r="106" spans="6:15" ht="15" hidden="1" customHeight="1">
      <c r="F106" s="7"/>
      <c r="G106" s="7"/>
      <c r="H106" s="7"/>
      <c r="L106" s="1" t="str">
        <f>Inconsistencias!B60</f>
        <v/>
      </c>
    </row>
    <row r="107" spans="6:15" ht="15" hidden="1" customHeight="1">
      <c r="F107" s="7"/>
      <c r="G107" s="7"/>
      <c r="H107" s="7"/>
      <c r="L107" s="1" t="str">
        <f>Inconsistencias!B62</f>
        <v/>
      </c>
    </row>
    <row r="108" spans="6:15" ht="15" hidden="1" customHeight="1">
      <c r="F108" s="7"/>
      <c r="G108" s="7"/>
      <c r="H108" s="7"/>
      <c r="L108" s="1" t="str">
        <f>Inconsistencias!B65</f>
        <v/>
      </c>
    </row>
    <row r="109" spans="6:15" ht="15" hidden="1" customHeight="1">
      <c r="F109" s="7"/>
      <c r="G109" s="7"/>
      <c r="H109" s="7"/>
      <c r="L109" s="1" t="str">
        <f>Inconsistencias!B67</f>
        <v/>
      </c>
    </row>
    <row r="110" spans="6:15" ht="15" hidden="1" customHeight="1">
      <c r="F110" s="7"/>
      <c r="G110" s="7"/>
      <c r="H110" s="7"/>
      <c r="L110" s="18"/>
    </row>
    <row r="111" spans="6:15" ht="15" hidden="1" customHeight="1">
      <c r="F111" s="7"/>
      <c r="G111" s="7"/>
      <c r="H111" s="7"/>
      <c r="L111" s="1">
        <v>700100</v>
      </c>
      <c r="M111" s="1" t="s">
        <v>948</v>
      </c>
      <c r="N111" s="1" t="s">
        <v>949</v>
      </c>
      <c r="O111" s="1">
        <v>21206</v>
      </c>
    </row>
    <row r="112" spans="6:15" ht="15" hidden="1" customHeight="1">
      <c r="F112" s="7"/>
      <c r="G112" s="7"/>
      <c r="H112" s="7"/>
      <c r="L112" s="1">
        <v>700200</v>
      </c>
      <c r="M112" s="1" t="s">
        <v>950</v>
      </c>
      <c r="N112" s="1" t="s">
        <v>951</v>
      </c>
      <c r="O112" s="1">
        <v>23241</v>
      </c>
    </row>
    <row r="113" spans="6:15" ht="15" hidden="1" customHeight="1">
      <c r="F113" s="7"/>
      <c r="G113" s="7"/>
      <c r="H113" s="7"/>
      <c r="L113" s="14">
        <v>702305</v>
      </c>
      <c r="M113" s="1" t="s">
        <v>952</v>
      </c>
      <c r="N113" s="1" t="s">
        <v>953</v>
      </c>
      <c r="O113" s="1">
        <v>100534</v>
      </c>
    </row>
    <row r="114" spans="6:15" ht="15" hidden="1" customHeight="1">
      <c r="F114" s="7"/>
      <c r="G114" s="7"/>
      <c r="H114" s="7"/>
      <c r="L114" s="1">
        <v>700012</v>
      </c>
      <c r="M114" s="1" t="s">
        <v>954</v>
      </c>
      <c r="N114" s="1" t="s">
        <v>955</v>
      </c>
      <c r="O114" s="1">
        <v>1495189</v>
      </c>
    </row>
    <row r="115" spans="6:15" ht="15" hidden="1" customHeight="1">
      <c r="F115" s="7"/>
      <c r="G115" s="7"/>
      <c r="H115" s="7"/>
      <c r="L115" s="1">
        <v>709302</v>
      </c>
      <c r="M115" s="1" t="s">
        <v>956</v>
      </c>
      <c r="N115" s="1" t="s">
        <v>949</v>
      </c>
      <c r="O115" s="1">
        <v>136123</v>
      </c>
    </row>
    <row r="116" spans="6:15" ht="15" hidden="1" customHeight="1">
      <c r="F116" s="7"/>
      <c r="G116" s="7"/>
      <c r="H116" s="7"/>
      <c r="L116" s="1">
        <v>700300</v>
      </c>
      <c r="M116" s="1" t="s">
        <v>957</v>
      </c>
      <c r="N116" s="1" t="s">
        <v>958</v>
      </c>
      <c r="O116" s="1">
        <v>21714</v>
      </c>
    </row>
    <row r="117" spans="6:15" ht="15" hidden="1" customHeight="1">
      <c r="F117" s="7"/>
      <c r="G117" s="7"/>
      <c r="H117" s="7"/>
      <c r="L117" s="1">
        <v>703904</v>
      </c>
      <c r="M117" s="1" t="s">
        <v>959</v>
      </c>
      <c r="N117" s="1" t="s">
        <v>955</v>
      </c>
      <c r="O117" s="1">
        <v>1495189</v>
      </c>
    </row>
    <row r="118" spans="6:15" ht="15" hidden="1" customHeight="1">
      <c r="F118" s="7"/>
      <c r="G118" s="7"/>
      <c r="H118" s="7"/>
      <c r="L118" s="1">
        <v>700400</v>
      </c>
      <c r="M118" s="1" t="s">
        <v>960</v>
      </c>
      <c r="N118" s="1" t="s">
        <v>953</v>
      </c>
      <c r="O118" s="1">
        <v>5545</v>
      </c>
    </row>
    <row r="119" spans="6:15" ht="15" hidden="1" customHeight="1">
      <c r="F119" s="7"/>
      <c r="G119" s="7"/>
      <c r="H119" s="7"/>
      <c r="L119" s="1">
        <v>700500</v>
      </c>
      <c r="M119" s="1" t="s">
        <v>961</v>
      </c>
      <c r="N119" s="1" t="s">
        <v>958</v>
      </c>
      <c r="O119" s="1">
        <v>14648</v>
      </c>
    </row>
    <row r="120" spans="6:15" ht="15" hidden="1" customHeight="1">
      <c r="F120" s="7"/>
      <c r="G120" s="7"/>
      <c r="H120" s="7"/>
      <c r="L120" s="1">
        <v>700600</v>
      </c>
      <c r="M120" s="1" t="s">
        <v>962</v>
      </c>
      <c r="N120" s="1" t="s">
        <v>958</v>
      </c>
      <c r="O120" s="1">
        <v>57340</v>
      </c>
    </row>
    <row r="121" spans="6:15" ht="15" hidden="1" customHeight="1">
      <c r="F121" s="7"/>
      <c r="G121" s="7"/>
      <c r="H121" s="7"/>
      <c r="L121" s="1">
        <v>700800</v>
      </c>
      <c r="M121" s="1" t="s">
        <v>963</v>
      </c>
      <c r="N121" s="1" t="s">
        <v>949</v>
      </c>
      <c r="O121" s="1">
        <v>72812</v>
      </c>
    </row>
    <row r="122" spans="6:15" ht="15" hidden="1" customHeight="1">
      <c r="F122" s="7"/>
      <c r="G122" s="7"/>
      <c r="H122" s="7"/>
      <c r="L122" s="1">
        <v>700003</v>
      </c>
      <c r="M122" s="1" t="s">
        <v>964</v>
      </c>
      <c r="N122" s="1" t="s">
        <v>965</v>
      </c>
      <c r="O122" s="1">
        <v>48839</v>
      </c>
    </row>
    <row r="123" spans="6:15" ht="15" hidden="1" customHeight="1">
      <c r="F123" s="7"/>
      <c r="G123" s="7"/>
      <c r="H123" s="7"/>
      <c r="L123" s="1">
        <v>701000</v>
      </c>
      <c r="M123" s="1" t="s">
        <v>966</v>
      </c>
      <c r="N123" s="1" t="s">
        <v>953</v>
      </c>
      <c r="O123" s="1">
        <v>6655</v>
      </c>
    </row>
    <row r="124" spans="6:15" ht="15" hidden="1" customHeight="1">
      <c r="F124" s="7"/>
      <c r="G124" s="7"/>
      <c r="H124" s="7"/>
      <c r="L124" s="1">
        <v>701100</v>
      </c>
      <c r="M124" s="1" t="s">
        <v>967</v>
      </c>
      <c r="N124" s="1" t="s">
        <v>968</v>
      </c>
      <c r="O124" s="1">
        <v>5400</v>
      </c>
    </row>
    <row r="125" spans="6:15" ht="15" hidden="1" customHeight="1">
      <c r="F125" s="7"/>
      <c r="G125" s="7"/>
      <c r="H125" s="7"/>
      <c r="L125" s="1">
        <v>701200</v>
      </c>
      <c r="M125" s="1" t="s">
        <v>969</v>
      </c>
      <c r="N125" s="1" t="s">
        <v>970</v>
      </c>
      <c r="O125" s="1">
        <v>4115</v>
      </c>
    </row>
    <row r="126" spans="6:15" ht="15" hidden="1" customHeight="1">
      <c r="F126" s="7"/>
      <c r="G126" s="7"/>
      <c r="H126" s="7"/>
      <c r="L126" s="1">
        <v>701300</v>
      </c>
      <c r="M126" s="1" t="s">
        <v>971</v>
      </c>
      <c r="N126" s="1" t="s">
        <v>965</v>
      </c>
      <c r="O126" s="1">
        <v>57717</v>
      </c>
    </row>
    <row r="127" spans="6:15" ht="15" hidden="1" customHeight="1">
      <c r="F127" s="7"/>
      <c r="G127" s="7"/>
      <c r="H127" s="7"/>
      <c r="L127" s="206">
        <v>701400</v>
      </c>
      <c r="M127" s="1" t="s">
        <v>972</v>
      </c>
      <c r="N127" s="1" t="s">
        <v>951</v>
      </c>
      <c r="O127" s="1">
        <v>8276</v>
      </c>
    </row>
    <row r="128" spans="6:15" ht="15" hidden="1" customHeight="1">
      <c r="F128" s="7"/>
      <c r="G128" s="7"/>
      <c r="H128" s="7"/>
      <c r="L128" s="1">
        <v>701500</v>
      </c>
      <c r="M128" s="1" t="s">
        <v>973</v>
      </c>
      <c r="N128" s="1" t="s">
        <v>968</v>
      </c>
      <c r="O128" s="1">
        <v>57559</v>
      </c>
    </row>
    <row r="129" spans="6:20" ht="15" hidden="1" customHeight="1">
      <c r="F129" s="7"/>
      <c r="G129" s="7"/>
      <c r="H129" s="7"/>
      <c r="L129" s="1">
        <v>701600</v>
      </c>
      <c r="M129" s="1" t="s">
        <v>974</v>
      </c>
      <c r="N129" s="1" t="s">
        <v>965</v>
      </c>
      <c r="O129" s="1">
        <v>38291</v>
      </c>
    </row>
    <row r="130" spans="6:20" ht="15" hidden="1" customHeight="1">
      <c r="F130" s="7"/>
      <c r="G130" s="7"/>
      <c r="H130" s="7"/>
      <c r="L130" s="1">
        <v>701700</v>
      </c>
      <c r="M130" s="1" t="s">
        <v>975</v>
      </c>
      <c r="N130" s="1" t="s">
        <v>970</v>
      </c>
      <c r="O130" s="1">
        <v>12664</v>
      </c>
    </row>
    <row r="131" spans="6:20" ht="15" hidden="1" customHeight="1">
      <c r="F131" s="7"/>
      <c r="G131" s="7"/>
      <c r="H131" s="7"/>
      <c r="L131" s="1">
        <v>701900</v>
      </c>
      <c r="M131" s="1" t="s">
        <v>976</v>
      </c>
      <c r="N131" s="1" t="s">
        <v>977</v>
      </c>
      <c r="O131" s="1">
        <v>6820</v>
      </c>
    </row>
    <row r="132" spans="6:20" ht="15" hidden="1" customHeight="1">
      <c r="F132" s="7"/>
      <c r="G132" s="7"/>
      <c r="H132" s="7"/>
      <c r="L132" s="1">
        <v>702000</v>
      </c>
      <c r="M132" s="1" t="s">
        <v>978</v>
      </c>
      <c r="N132" s="1" t="s">
        <v>970</v>
      </c>
      <c r="O132" s="156">
        <v>10029</v>
      </c>
      <c r="P132" s="156"/>
    </row>
    <row r="133" spans="6:20" ht="15" hidden="1" customHeight="1">
      <c r="F133" s="7"/>
      <c r="G133" s="7"/>
      <c r="H133" s="7"/>
      <c r="L133" s="1">
        <v>711700</v>
      </c>
      <c r="M133" s="156" t="s">
        <v>979</v>
      </c>
      <c r="N133" s="14" t="s">
        <v>949</v>
      </c>
      <c r="O133" s="14">
        <v>4152</v>
      </c>
      <c r="P133" s="14"/>
      <c r="Q133" s="14"/>
      <c r="R133" s="14"/>
      <c r="S133" s="14"/>
      <c r="T133" s="14"/>
    </row>
    <row r="134" spans="6:20" ht="15" hidden="1" customHeight="1">
      <c r="F134" s="7"/>
      <c r="G134" s="7"/>
      <c r="H134" s="7"/>
      <c r="L134" s="1">
        <v>702100</v>
      </c>
      <c r="M134" s="14" t="s">
        <v>980</v>
      </c>
      <c r="N134" s="1" t="s">
        <v>981</v>
      </c>
      <c r="O134" s="1">
        <v>21475</v>
      </c>
    </row>
    <row r="135" spans="6:20" ht="15" hidden="1" customHeight="1">
      <c r="F135" s="7"/>
      <c r="G135" s="7"/>
      <c r="H135" s="7"/>
      <c r="L135" s="1">
        <v>709704</v>
      </c>
      <c r="M135" s="1" t="s">
        <v>982</v>
      </c>
      <c r="N135" s="1" t="s">
        <v>955</v>
      </c>
      <c r="O135" s="1">
        <v>416626</v>
      </c>
    </row>
    <row r="136" spans="6:20" ht="15" hidden="1" customHeight="1">
      <c r="F136" s="7"/>
      <c r="G136" s="7"/>
      <c r="H136" s="7"/>
      <c r="L136" s="1">
        <v>703000</v>
      </c>
      <c r="M136" s="1" t="s">
        <v>983</v>
      </c>
      <c r="N136" s="1" t="s">
        <v>984</v>
      </c>
      <c r="O136" s="1">
        <v>48839</v>
      </c>
    </row>
    <row r="137" spans="6:20" ht="15" hidden="1" customHeight="1">
      <c r="F137" s="7"/>
      <c r="G137" s="7"/>
      <c r="H137" s="7"/>
      <c r="L137" s="1">
        <v>703100</v>
      </c>
      <c r="M137" s="1" t="s">
        <v>985</v>
      </c>
      <c r="N137" s="1" t="s">
        <v>977</v>
      </c>
      <c r="O137" s="1">
        <v>3771</v>
      </c>
    </row>
    <row r="138" spans="6:20" ht="15" hidden="1" customHeight="1">
      <c r="F138" s="7"/>
      <c r="G138" s="7"/>
      <c r="H138" s="7"/>
      <c r="L138" s="1">
        <v>703200</v>
      </c>
      <c r="M138" s="1" t="s">
        <v>986</v>
      </c>
      <c r="N138" s="1" t="s">
        <v>968</v>
      </c>
      <c r="O138" s="1">
        <v>5814</v>
      </c>
    </row>
    <row r="139" spans="6:20" ht="15" hidden="1" customHeight="1">
      <c r="F139" s="7"/>
      <c r="G139" s="7"/>
      <c r="H139" s="7"/>
      <c r="L139" s="1">
        <v>702200</v>
      </c>
      <c r="M139" s="1" t="s">
        <v>987</v>
      </c>
      <c r="N139" s="1" t="s">
        <v>981</v>
      </c>
      <c r="O139" s="1">
        <v>39020</v>
      </c>
    </row>
    <row r="140" spans="6:20" ht="15" hidden="1" customHeight="1">
      <c r="F140" s="7"/>
      <c r="G140" s="7"/>
      <c r="H140" s="7"/>
      <c r="L140" s="1">
        <v>702400</v>
      </c>
      <c r="M140" s="1" t="s">
        <v>988</v>
      </c>
      <c r="N140" s="1" t="s">
        <v>951</v>
      </c>
      <c r="O140" s="1">
        <v>26174</v>
      </c>
    </row>
    <row r="141" spans="6:20" ht="15" hidden="1" customHeight="1">
      <c r="F141" s="7"/>
      <c r="G141" s="7"/>
      <c r="H141" s="7"/>
      <c r="L141" s="1">
        <v>702500</v>
      </c>
      <c r="M141" s="1" t="s">
        <v>989</v>
      </c>
      <c r="N141" s="1" t="s">
        <v>977</v>
      </c>
      <c r="O141" s="1">
        <v>18091</v>
      </c>
    </row>
    <row r="142" spans="6:20" ht="15" hidden="1" customHeight="1">
      <c r="F142" s="7"/>
      <c r="G142" s="7"/>
      <c r="H142" s="7"/>
      <c r="L142" s="1">
        <v>702600</v>
      </c>
      <c r="M142" s="1" t="s">
        <v>990</v>
      </c>
      <c r="N142" s="1" t="s">
        <v>984</v>
      </c>
      <c r="O142" s="1">
        <v>5933</v>
      </c>
    </row>
    <row r="143" spans="6:20" ht="15" hidden="1" customHeight="1">
      <c r="F143" s="7"/>
      <c r="G143" s="7"/>
      <c r="H143" s="7"/>
      <c r="L143" s="1">
        <v>709802</v>
      </c>
      <c r="M143" s="1" t="s">
        <v>991</v>
      </c>
      <c r="N143" s="1" t="s">
        <v>955</v>
      </c>
      <c r="O143" s="1">
        <v>608114</v>
      </c>
    </row>
    <row r="144" spans="6:20" ht="15" hidden="1" customHeight="1">
      <c r="F144" s="7"/>
      <c r="G144" s="7"/>
      <c r="H144" s="7"/>
      <c r="L144" s="1">
        <v>700302</v>
      </c>
      <c r="M144" s="1" t="s">
        <v>993</v>
      </c>
      <c r="N144" s="1" t="s">
        <v>958</v>
      </c>
      <c r="O144" s="1">
        <v>21714</v>
      </c>
    </row>
    <row r="145" spans="6:15" ht="15" hidden="1" customHeight="1">
      <c r="F145" s="7"/>
      <c r="G145" s="7"/>
      <c r="H145" s="7"/>
      <c r="L145" s="1">
        <v>703302</v>
      </c>
      <c r="M145" s="1" t="s">
        <v>994</v>
      </c>
      <c r="N145" s="1" t="s">
        <v>965</v>
      </c>
      <c r="O145" s="1">
        <v>21132</v>
      </c>
    </row>
    <row r="146" spans="6:15" ht="15" hidden="1" customHeight="1">
      <c r="F146" s="7"/>
      <c r="G146" s="7"/>
      <c r="H146" s="7"/>
      <c r="L146" s="1">
        <v>703902</v>
      </c>
      <c r="M146" s="1" t="s">
        <v>995</v>
      </c>
      <c r="N146" s="1" t="s">
        <v>955</v>
      </c>
      <c r="O146" s="1">
        <v>1495189</v>
      </c>
    </row>
    <row r="147" spans="6:15" ht="15" hidden="1" customHeight="1">
      <c r="F147" s="7"/>
      <c r="G147" s="7"/>
      <c r="H147" s="7"/>
      <c r="L147" s="1">
        <v>705002</v>
      </c>
      <c r="M147" s="1" t="s">
        <v>996</v>
      </c>
      <c r="N147" s="1" t="s">
        <v>984</v>
      </c>
      <c r="O147" s="1">
        <v>42164</v>
      </c>
    </row>
    <row r="148" spans="6:15" ht="15" hidden="1" customHeight="1">
      <c r="F148" s="7"/>
      <c r="G148" s="7"/>
      <c r="H148" s="7"/>
      <c r="L148" s="1">
        <v>701802</v>
      </c>
      <c r="M148" s="1" t="s">
        <v>997</v>
      </c>
      <c r="N148" s="1" t="s">
        <v>965</v>
      </c>
      <c r="O148" s="1">
        <v>64269</v>
      </c>
    </row>
    <row r="149" spans="6:15" ht="15" hidden="1" customHeight="1">
      <c r="F149" s="7"/>
      <c r="G149" s="7"/>
      <c r="H149" s="7"/>
      <c r="L149" s="1">
        <v>706705</v>
      </c>
      <c r="M149" s="1" t="s">
        <v>998</v>
      </c>
      <c r="N149" s="1" t="s">
        <v>970</v>
      </c>
      <c r="O149" s="1">
        <v>255681</v>
      </c>
    </row>
    <row r="150" spans="6:15" ht="15" hidden="1" customHeight="1">
      <c r="F150" s="7"/>
      <c r="G150" s="7"/>
      <c r="H150" s="7"/>
      <c r="L150" s="1">
        <v>709806</v>
      </c>
      <c r="M150" s="1" t="s">
        <v>999</v>
      </c>
      <c r="N150" s="1" t="s">
        <v>955</v>
      </c>
      <c r="O150" s="1">
        <v>608114</v>
      </c>
    </row>
    <row r="151" spans="6:15" ht="15" hidden="1" customHeight="1">
      <c r="F151" s="7"/>
      <c r="G151" s="7"/>
      <c r="H151" s="7"/>
      <c r="L151" s="1">
        <v>710103</v>
      </c>
      <c r="M151" s="1" t="s">
        <v>1000</v>
      </c>
      <c r="N151" s="1" t="s">
        <v>955</v>
      </c>
      <c r="O151" s="1">
        <v>478689</v>
      </c>
    </row>
    <row r="152" spans="6:15" ht="15" hidden="1" customHeight="1">
      <c r="F152" s="7"/>
      <c r="G152" s="7"/>
      <c r="H152" s="7"/>
      <c r="L152" s="1">
        <v>711804</v>
      </c>
      <c r="M152" s="1" t="s">
        <v>1001</v>
      </c>
      <c r="N152" s="1" t="s">
        <v>1002</v>
      </c>
      <c r="O152" s="1">
        <v>22284</v>
      </c>
    </row>
    <row r="153" spans="6:15" ht="15" hidden="1" customHeight="1">
      <c r="F153" s="7"/>
      <c r="G153" s="7"/>
      <c r="H153" s="7"/>
      <c r="L153" s="1">
        <v>712002</v>
      </c>
      <c r="M153" s="1" t="s">
        <v>1003</v>
      </c>
      <c r="N153" s="1" t="s">
        <v>955</v>
      </c>
      <c r="O153" s="1">
        <v>1243756</v>
      </c>
    </row>
    <row r="154" spans="6:15" ht="15" hidden="1" customHeight="1">
      <c r="F154" s="7"/>
      <c r="G154" s="7"/>
      <c r="H154" s="7"/>
      <c r="L154" s="1">
        <v>703907</v>
      </c>
      <c r="M154" s="1" t="s">
        <v>1004</v>
      </c>
      <c r="N154" s="1" t="s">
        <v>955</v>
      </c>
      <c r="O154" s="1">
        <v>1495189</v>
      </c>
    </row>
    <row r="155" spans="6:15" ht="15" hidden="1" customHeight="1">
      <c r="F155" s="7"/>
      <c r="G155" s="7"/>
      <c r="H155" s="7"/>
      <c r="L155" s="1">
        <v>702700</v>
      </c>
      <c r="M155" s="1" t="s">
        <v>1005</v>
      </c>
      <c r="N155" s="1" t="s">
        <v>1006</v>
      </c>
      <c r="O155" s="1">
        <v>17322</v>
      </c>
    </row>
    <row r="156" spans="6:15" ht="15" hidden="1" customHeight="1">
      <c r="F156" s="7"/>
      <c r="G156" s="7"/>
      <c r="H156" s="7"/>
      <c r="L156" s="1">
        <v>702800</v>
      </c>
      <c r="M156" s="1" t="s">
        <v>1007</v>
      </c>
      <c r="N156" s="1" t="s">
        <v>968</v>
      </c>
      <c r="O156" s="1">
        <v>2171</v>
      </c>
    </row>
    <row r="157" spans="6:15" ht="15" hidden="1" customHeight="1">
      <c r="F157" s="7"/>
      <c r="G157" s="7"/>
      <c r="H157" s="7"/>
      <c r="L157" s="1">
        <v>702900</v>
      </c>
      <c r="M157" s="1" t="s">
        <v>1008</v>
      </c>
      <c r="N157" s="1" t="s">
        <v>955</v>
      </c>
      <c r="O157" s="1">
        <v>17795</v>
      </c>
    </row>
    <row r="158" spans="6:15" ht="15" hidden="1" customHeight="1">
      <c r="F158" s="7"/>
      <c r="G158" s="7"/>
      <c r="H158" s="7"/>
      <c r="L158" s="1">
        <v>703300</v>
      </c>
      <c r="M158" s="1" t="s">
        <v>1009</v>
      </c>
      <c r="N158" s="1" t="s">
        <v>965</v>
      </c>
      <c r="O158" s="1">
        <v>21132</v>
      </c>
    </row>
    <row r="159" spans="6:15" ht="15" hidden="1" customHeight="1">
      <c r="F159" s="7"/>
      <c r="G159" s="7"/>
      <c r="H159" s="7"/>
      <c r="L159" s="1">
        <v>700101</v>
      </c>
      <c r="M159" s="1" t="s">
        <v>1210</v>
      </c>
      <c r="N159" s="1" t="s">
        <v>1010</v>
      </c>
      <c r="O159" s="1">
        <v>21206</v>
      </c>
    </row>
    <row r="160" spans="6:15" ht="15" hidden="1" customHeight="1">
      <c r="F160" s="7"/>
      <c r="G160" s="7"/>
      <c r="H160" s="7"/>
      <c r="L160" s="1">
        <v>700201</v>
      </c>
      <c r="M160" s="1" t="s">
        <v>1211</v>
      </c>
      <c r="N160" s="1" t="s">
        <v>951</v>
      </c>
      <c r="O160" s="1">
        <v>23241</v>
      </c>
    </row>
    <row r="161" spans="6:15" ht="15" hidden="1" customHeight="1">
      <c r="F161" s="7"/>
      <c r="G161" s="7"/>
      <c r="H161" s="7"/>
      <c r="L161" s="1">
        <v>700301</v>
      </c>
      <c r="M161" s="1" t="s">
        <v>1212</v>
      </c>
      <c r="N161" s="1" t="s">
        <v>958</v>
      </c>
      <c r="O161" s="1">
        <v>21714</v>
      </c>
    </row>
    <row r="162" spans="6:15" ht="15" hidden="1" customHeight="1">
      <c r="F162" s="7"/>
      <c r="G162" s="7"/>
      <c r="H162" s="7"/>
      <c r="L162" s="1">
        <v>700401</v>
      </c>
      <c r="M162" s="1" t="s">
        <v>1213</v>
      </c>
      <c r="N162" s="1" t="s">
        <v>951</v>
      </c>
      <c r="O162" s="1">
        <v>5545</v>
      </c>
    </row>
    <row r="163" spans="6:15" ht="15" hidden="1" customHeight="1">
      <c r="F163" s="7"/>
      <c r="G163" s="7"/>
      <c r="H163" s="7"/>
      <c r="L163" s="1">
        <v>700501</v>
      </c>
      <c r="M163" s="1" t="s">
        <v>1214</v>
      </c>
      <c r="N163" s="1" t="s">
        <v>958</v>
      </c>
      <c r="O163" s="1">
        <v>14648</v>
      </c>
    </row>
    <row r="164" spans="6:15" ht="15" hidden="1" customHeight="1">
      <c r="F164" s="7"/>
      <c r="G164" s="7"/>
      <c r="H164" s="7"/>
      <c r="L164" s="1">
        <v>700601</v>
      </c>
      <c r="M164" s="1" t="s">
        <v>1215</v>
      </c>
      <c r="N164" s="1" t="s">
        <v>958</v>
      </c>
      <c r="O164" s="1">
        <v>57340</v>
      </c>
    </row>
    <row r="165" spans="6:15" ht="15" hidden="1" customHeight="1">
      <c r="F165" s="7"/>
      <c r="G165" s="7"/>
      <c r="H165" s="7"/>
      <c r="L165" s="1">
        <v>700801</v>
      </c>
      <c r="M165" s="1" t="s">
        <v>1216</v>
      </c>
      <c r="N165" s="1" t="s">
        <v>1010</v>
      </c>
      <c r="O165" s="1">
        <v>72812</v>
      </c>
    </row>
    <row r="166" spans="6:15" ht="15" hidden="1" customHeight="1">
      <c r="F166" s="7"/>
      <c r="G166" s="7"/>
      <c r="H166" s="7"/>
      <c r="L166" s="1">
        <v>701001</v>
      </c>
      <c r="M166" s="1" t="s">
        <v>1217</v>
      </c>
      <c r="N166" s="1" t="s">
        <v>951</v>
      </c>
      <c r="O166" s="1">
        <v>6655</v>
      </c>
    </row>
    <row r="167" spans="6:15" ht="15" hidden="1" customHeight="1">
      <c r="F167" s="7"/>
      <c r="G167" s="7"/>
      <c r="H167" s="7"/>
      <c r="L167" s="1">
        <v>701101</v>
      </c>
      <c r="M167" s="1" t="s">
        <v>1218</v>
      </c>
      <c r="N167" s="1" t="s">
        <v>968</v>
      </c>
      <c r="O167" s="1">
        <v>5400</v>
      </c>
    </row>
    <row r="168" spans="6:15" ht="15" hidden="1" customHeight="1">
      <c r="F168" s="7"/>
      <c r="G168" s="7"/>
      <c r="H168" s="7"/>
      <c r="L168" s="1">
        <v>701201</v>
      </c>
      <c r="M168" s="1" t="s">
        <v>1219</v>
      </c>
      <c r="N168" s="1" t="s">
        <v>1011</v>
      </c>
      <c r="O168" s="1">
        <v>4115</v>
      </c>
    </row>
    <row r="169" spans="6:15" ht="15" hidden="1" customHeight="1">
      <c r="F169" s="7"/>
      <c r="G169" s="7"/>
      <c r="H169" s="7"/>
      <c r="L169" s="1">
        <v>701301</v>
      </c>
      <c r="M169" s="1" t="s">
        <v>1220</v>
      </c>
      <c r="N169" s="1" t="s">
        <v>1012</v>
      </c>
      <c r="O169" s="1">
        <v>57717</v>
      </c>
    </row>
    <row r="170" spans="6:15" ht="15" hidden="1" customHeight="1">
      <c r="F170" s="7"/>
      <c r="G170" s="7"/>
      <c r="H170" s="7"/>
      <c r="L170" s="1">
        <v>701401</v>
      </c>
      <c r="M170" s="1" t="s">
        <v>1221</v>
      </c>
      <c r="N170" s="1" t="s">
        <v>951</v>
      </c>
      <c r="O170" s="1">
        <v>8276</v>
      </c>
    </row>
    <row r="171" spans="6:15" ht="15" hidden="1" customHeight="1">
      <c r="F171" s="7"/>
      <c r="G171" s="7"/>
      <c r="H171" s="7"/>
      <c r="L171" s="1">
        <v>701501</v>
      </c>
      <c r="M171" s="1" t="s">
        <v>1222</v>
      </c>
      <c r="N171" s="1" t="s">
        <v>968</v>
      </c>
      <c r="O171" s="1">
        <v>57559</v>
      </c>
    </row>
    <row r="172" spans="6:15" ht="15" hidden="1" customHeight="1">
      <c r="F172" s="7"/>
      <c r="G172" s="7"/>
      <c r="H172" s="7"/>
      <c r="L172" s="1">
        <v>701601</v>
      </c>
      <c r="M172" s="1" t="s">
        <v>1223</v>
      </c>
      <c r="N172" s="1" t="s">
        <v>1012</v>
      </c>
      <c r="O172" s="1">
        <v>38291</v>
      </c>
    </row>
    <row r="173" spans="6:15" ht="15" hidden="1" customHeight="1">
      <c r="F173" s="7"/>
      <c r="G173" s="7"/>
      <c r="H173" s="7"/>
      <c r="L173" s="1">
        <v>701701</v>
      </c>
      <c r="M173" s="1" t="s">
        <v>1224</v>
      </c>
      <c r="N173" s="1" t="s">
        <v>1011</v>
      </c>
      <c r="O173" s="1">
        <v>12664</v>
      </c>
    </row>
    <row r="174" spans="6:15" ht="15" hidden="1" customHeight="1">
      <c r="F174" s="7"/>
      <c r="G174" s="7"/>
      <c r="H174" s="7"/>
      <c r="L174" s="1">
        <v>701901</v>
      </c>
      <c r="M174" s="1" t="s">
        <v>1225</v>
      </c>
      <c r="N174" s="1" t="s">
        <v>977</v>
      </c>
      <c r="O174" s="1">
        <v>6820</v>
      </c>
    </row>
    <row r="175" spans="6:15" ht="15" hidden="1" customHeight="1">
      <c r="F175" s="7"/>
      <c r="G175" s="7"/>
      <c r="H175" s="7"/>
      <c r="L175" s="1">
        <v>702001</v>
      </c>
      <c r="M175" s="1" t="s">
        <v>1226</v>
      </c>
      <c r="N175" s="1" t="s">
        <v>1011</v>
      </c>
      <c r="O175" s="1">
        <v>10029</v>
      </c>
    </row>
    <row r="176" spans="6:15" ht="15" hidden="1" customHeight="1">
      <c r="F176" s="7"/>
      <c r="G176" s="7"/>
      <c r="H176" s="7"/>
      <c r="L176" s="1">
        <v>711701</v>
      </c>
      <c r="M176" s="1" t="s">
        <v>1227</v>
      </c>
      <c r="N176" s="1" t="s">
        <v>1010</v>
      </c>
      <c r="O176" s="1">
        <v>4152</v>
      </c>
    </row>
    <row r="177" spans="6:15" ht="15" hidden="1" customHeight="1">
      <c r="F177" s="7"/>
      <c r="G177" s="7"/>
      <c r="H177" s="7"/>
      <c r="L177" s="1">
        <v>702101</v>
      </c>
      <c r="M177" s="1" t="s">
        <v>1228</v>
      </c>
      <c r="N177" s="1" t="s">
        <v>1006</v>
      </c>
      <c r="O177" s="1">
        <v>21475</v>
      </c>
    </row>
    <row r="178" spans="6:15" ht="15" hidden="1" customHeight="1">
      <c r="F178" s="7"/>
      <c r="G178" s="7"/>
      <c r="H178" s="7"/>
      <c r="L178" s="1">
        <v>703001</v>
      </c>
      <c r="M178" s="1" t="s">
        <v>1229</v>
      </c>
      <c r="N178" s="1" t="s">
        <v>984</v>
      </c>
      <c r="O178" s="1">
        <v>48839</v>
      </c>
    </row>
    <row r="179" spans="6:15" ht="15" hidden="1" customHeight="1">
      <c r="F179" s="7"/>
      <c r="G179" s="7"/>
      <c r="H179" s="7"/>
      <c r="L179" s="1">
        <v>703101</v>
      </c>
      <c r="M179" s="1" t="s">
        <v>1230</v>
      </c>
      <c r="N179" s="1" t="s">
        <v>977</v>
      </c>
      <c r="O179" s="1">
        <v>3771</v>
      </c>
    </row>
    <row r="180" spans="6:15" ht="15" hidden="1" customHeight="1">
      <c r="F180" s="7"/>
      <c r="G180" s="7"/>
      <c r="H180" s="7"/>
      <c r="L180" s="1">
        <v>703201</v>
      </c>
      <c r="M180" s="1" t="s">
        <v>1231</v>
      </c>
      <c r="N180" s="1" t="s">
        <v>968</v>
      </c>
      <c r="O180" s="1">
        <v>5814</v>
      </c>
    </row>
    <row r="181" spans="6:15" ht="15" hidden="1" customHeight="1">
      <c r="F181" s="7"/>
      <c r="G181" s="7"/>
      <c r="H181" s="7"/>
      <c r="L181" s="1">
        <v>702201</v>
      </c>
      <c r="M181" s="1" t="s">
        <v>1232</v>
      </c>
      <c r="N181" s="1" t="s">
        <v>1006</v>
      </c>
      <c r="O181" s="1">
        <v>39020</v>
      </c>
    </row>
    <row r="182" spans="6:15" ht="15" hidden="1" customHeight="1">
      <c r="F182" s="7"/>
      <c r="G182" s="7"/>
      <c r="H182" s="7"/>
      <c r="L182" s="1">
        <v>702401</v>
      </c>
      <c r="M182" s="1" t="s">
        <v>1233</v>
      </c>
      <c r="N182" s="1" t="s">
        <v>951</v>
      </c>
      <c r="O182" s="1">
        <v>26174</v>
      </c>
    </row>
    <row r="183" spans="6:15" ht="15" hidden="1" customHeight="1">
      <c r="F183" s="7"/>
      <c r="G183" s="7"/>
      <c r="H183" s="7"/>
      <c r="L183" s="1">
        <v>702501</v>
      </c>
      <c r="M183" s="1" t="s">
        <v>1234</v>
      </c>
      <c r="N183" s="1" t="s">
        <v>977</v>
      </c>
      <c r="O183" s="1">
        <v>18091</v>
      </c>
    </row>
    <row r="184" spans="6:15" ht="15" hidden="1" customHeight="1">
      <c r="F184" s="7"/>
      <c r="G184" s="7"/>
      <c r="H184" s="7"/>
      <c r="L184" s="1">
        <v>702601</v>
      </c>
      <c r="M184" s="1" t="s">
        <v>1235</v>
      </c>
      <c r="N184" s="1" t="s">
        <v>984</v>
      </c>
      <c r="O184" s="1">
        <v>5933</v>
      </c>
    </row>
    <row r="185" spans="6:15" ht="15" hidden="1" customHeight="1">
      <c r="F185" s="7"/>
      <c r="G185" s="7"/>
      <c r="H185" s="7"/>
      <c r="L185" s="1">
        <v>702701</v>
      </c>
      <c r="M185" s="1" t="s">
        <v>1236</v>
      </c>
      <c r="N185" s="1" t="s">
        <v>1006</v>
      </c>
      <c r="O185" s="1">
        <v>17322</v>
      </c>
    </row>
    <row r="186" spans="6:15" ht="15" hidden="1" customHeight="1">
      <c r="F186" s="7"/>
      <c r="G186" s="7"/>
      <c r="H186" s="7"/>
      <c r="L186" s="1">
        <v>702801</v>
      </c>
      <c r="M186" s="1" t="s">
        <v>1237</v>
      </c>
      <c r="N186" s="1" t="s">
        <v>968</v>
      </c>
      <c r="O186" s="1">
        <v>2171</v>
      </c>
    </row>
    <row r="187" spans="6:15" ht="15" hidden="1" customHeight="1">
      <c r="F187" s="7"/>
      <c r="G187" s="7"/>
      <c r="H187" s="7"/>
      <c r="L187" s="1">
        <v>702901</v>
      </c>
      <c r="M187" s="1" t="s">
        <v>1238</v>
      </c>
      <c r="N187" s="1" t="s">
        <v>955</v>
      </c>
      <c r="O187" s="1">
        <v>17795</v>
      </c>
    </row>
    <row r="188" spans="6:15" ht="15" hidden="1" customHeight="1">
      <c r="F188" s="7"/>
      <c r="G188" s="7"/>
      <c r="H188" s="7"/>
      <c r="L188" s="1">
        <v>703301</v>
      </c>
      <c r="M188" s="1" t="s">
        <v>1239</v>
      </c>
      <c r="N188" s="1" t="s">
        <v>1012</v>
      </c>
      <c r="O188" s="1">
        <v>21132</v>
      </c>
    </row>
    <row r="189" spans="6:15" ht="15" hidden="1" customHeight="1">
      <c r="F189" s="7"/>
      <c r="G189" s="7"/>
      <c r="H189" s="7"/>
      <c r="L189" s="1">
        <v>703401</v>
      </c>
      <c r="M189" s="1" t="s">
        <v>1240</v>
      </c>
      <c r="N189" s="1" t="s">
        <v>968</v>
      </c>
      <c r="O189" s="1">
        <v>2082</v>
      </c>
    </row>
    <row r="190" spans="6:15" ht="15" hidden="1" customHeight="1">
      <c r="F190" s="7"/>
      <c r="G190" s="7"/>
      <c r="H190" s="7"/>
      <c r="L190" s="1">
        <v>700901</v>
      </c>
      <c r="M190" s="1" t="s">
        <v>1241</v>
      </c>
      <c r="N190" s="1" t="s">
        <v>958</v>
      </c>
      <c r="O190" s="1">
        <v>17545</v>
      </c>
    </row>
    <row r="191" spans="6:15" ht="15" hidden="1" customHeight="1">
      <c r="F191" s="7"/>
      <c r="G191" s="7"/>
      <c r="H191" s="7"/>
      <c r="L191" s="1">
        <v>703701</v>
      </c>
      <c r="M191" s="1" t="s">
        <v>1242</v>
      </c>
      <c r="N191" s="1" t="s">
        <v>968</v>
      </c>
      <c r="O191" s="1">
        <v>23845</v>
      </c>
    </row>
    <row r="192" spans="6:15" ht="15" hidden="1" customHeight="1">
      <c r="F192" s="7"/>
      <c r="G192" s="7"/>
      <c r="H192" s="7"/>
      <c r="L192" s="1">
        <v>705401</v>
      </c>
      <c r="M192" s="1" t="s">
        <v>1243</v>
      </c>
      <c r="N192" s="1" t="s">
        <v>968</v>
      </c>
      <c r="O192" s="1">
        <v>5499</v>
      </c>
    </row>
    <row r="193" spans="6:15" ht="15" hidden="1" customHeight="1">
      <c r="F193" s="7"/>
      <c r="G193" s="7"/>
      <c r="H193" s="7"/>
      <c r="L193" s="1">
        <v>707001</v>
      </c>
      <c r="M193" s="1" t="s">
        <v>1244</v>
      </c>
      <c r="N193" s="1" t="s">
        <v>955</v>
      </c>
      <c r="O193" s="1">
        <v>138226</v>
      </c>
    </row>
    <row r="194" spans="6:15" ht="15" hidden="1" customHeight="1">
      <c r="F194" s="7"/>
      <c r="G194" s="7"/>
      <c r="H194" s="7"/>
      <c r="L194" s="1">
        <v>703501</v>
      </c>
      <c r="M194" s="1" t="s">
        <v>1245</v>
      </c>
      <c r="N194" s="1" t="s">
        <v>1013</v>
      </c>
      <c r="O194" s="1">
        <v>51396</v>
      </c>
    </row>
    <row r="195" spans="6:15" ht="15" hidden="1" customHeight="1">
      <c r="F195" s="7"/>
      <c r="G195" s="7"/>
      <c r="H195" s="7"/>
      <c r="L195" s="1">
        <v>703601</v>
      </c>
      <c r="M195" s="1" t="s">
        <v>1246</v>
      </c>
      <c r="N195" s="1" t="s">
        <v>958</v>
      </c>
      <c r="O195" s="1">
        <v>18632</v>
      </c>
    </row>
    <row r="196" spans="6:15" ht="15" hidden="1" customHeight="1">
      <c r="F196" s="7"/>
      <c r="G196" s="7"/>
      <c r="H196" s="7"/>
      <c r="L196" s="1">
        <v>707901</v>
      </c>
      <c r="M196" s="1" t="s">
        <v>1247</v>
      </c>
      <c r="N196" s="1" t="s">
        <v>953</v>
      </c>
      <c r="O196" s="1">
        <v>14011</v>
      </c>
    </row>
    <row r="197" spans="6:15" ht="15" hidden="1" customHeight="1">
      <c r="F197" s="7"/>
      <c r="G197" s="7"/>
      <c r="H197" s="7"/>
      <c r="L197" s="1">
        <v>703801</v>
      </c>
      <c r="M197" s="1" t="s">
        <v>1248</v>
      </c>
      <c r="N197" s="1" t="s">
        <v>1011</v>
      </c>
      <c r="O197" s="1">
        <v>4323</v>
      </c>
    </row>
    <row r="198" spans="6:15" ht="15" hidden="1" customHeight="1">
      <c r="F198" s="7"/>
      <c r="G198" s="7"/>
      <c r="H198" s="7"/>
      <c r="L198" s="1">
        <v>703901</v>
      </c>
      <c r="M198" s="1" t="s">
        <v>1249</v>
      </c>
      <c r="N198" s="1" t="s">
        <v>955</v>
      </c>
      <c r="O198" s="1">
        <v>1495189</v>
      </c>
    </row>
    <row r="199" spans="6:15" ht="15" hidden="1" customHeight="1">
      <c r="F199" s="7"/>
      <c r="G199" s="7"/>
      <c r="H199" s="7"/>
      <c r="L199" s="1">
        <v>704001</v>
      </c>
      <c r="M199" s="1" t="s">
        <v>1250</v>
      </c>
      <c r="N199" s="1" t="s">
        <v>958</v>
      </c>
      <c r="O199" s="1">
        <v>10284</v>
      </c>
    </row>
    <row r="200" spans="6:15" ht="15" hidden="1" customHeight="1">
      <c r="F200" s="7"/>
      <c r="G200" s="7"/>
      <c r="H200" s="7"/>
      <c r="L200" s="1">
        <v>704101</v>
      </c>
      <c r="M200" s="1" t="s">
        <v>1251</v>
      </c>
      <c r="N200" s="1" t="s">
        <v>977</v>
      </c>
      <c r="O200" s="1">
        <v>6084</v>
      </c>
    </row>
    <row r="201" spans="6:15" ht="15" hidden="1" customHeight="1">
      <c r="F201" s="7"/>
      <c r="G201" s="7"/>
      <c r="H201" s="7"/>
      <c r="L201" s="1">
        <v>704201</v>
      </c>
      <c r="M201" s="1" t="s">
        <v>1252</v>
      </c>
      <c r="N201" s="1" t="s">
        <v>977</v>
      </c>
      <c r="O201" s="1">
        <v>8781</v>
      </c>
    </row>
    <row r="202" spans="6:15" ht="15" hidden="1" customHeight="1">
      <c r="F202" s="7"/>
      <c r="G202" s="7"/>
      <c r="H202" s="7"/>
      <c r="L202" s="1">
        <v>704401</v>
      </c>
      <c r="M202" s="1" t="s">
        <v>1253</v>
      </c>
      <c r="N202" s="1" t="s">
        <v>955</v>
      </c>
      <c r="O202" s="1">
        <v>41060</v>
      </c>
    </row>
    <row r="203" spans="6:15" ht="15" hidden="1" customHeight="1">
      <c r="F203" s="7"/>
      <c r="G203" s="7"/>
      <c r="H203" s="7"/>
      <c r="L203" s="1">
        <v>704501</v>
      </c>
      <c r="M203" s="1" t="s">
        <v>1254</v>
      </c>
      <c r="N203" s="1" t="s">
        <v>955</v>
      </c>
      <c r="O203" s="1">
        <v>19005</v>
      </c>
    </row>
    <row r="204" spans="6:15" ht="15" hidden="1" customHeight="1">
      <c r="F204" s="7"/>
      <c r="G204" s="7"/>
      <c r="H204" s="7"/>
      <c r="L204" s="1">
        <v>704601</v>
      </c>
      <c r="M204" s="1" t="s">
        <v>1255</v>
      </c>
      <c r="N204" s="1" t="s">
        <v>1010</v>
      </c>
      <c r="O204" s="1">
        <v>31948</v>
      </c>
    </row>
    <row r="205" spans="6:15" ht="15" hidden="1" customHeight="1">
      <c r="F205" s="7"/>
      <c r="G205" s="7"/>
      <c r="H205" s="7"/>
      <c r="L205" s="1">
        <v>704701</v>
      </c>
      <c r="M205" s="1" t="s">
        <v>1256</v>
      </c>
      <c r="N205" s="1" t="s">
        <v>1012</v>
      </c>
      <c r="O205" s="1">
        <v>22881</v>
      </c>
    </row>
    <row r="206" spans="6:15" ht="15" hidden="1" customHeight="1">
      <c r="F206" s="7"/>
      <c r="G206" s="7"/>
      <c r="H206" s="7"/>
      <c r="L206" s="1">
        <v>704801</v>
      </c>
      <c r="M206" s="1" t="s">
        <v>1257</v>
      </c>
      <c r="N206" s="1" t="s">
        <v>1010</v>
      </c>
      <c r="O206" s="1">
        <v>18634</v>
      </c>
    </row>
    <row r="207" spans="6:15" ht="15" hidden="1" customHeight="1">
      <c r="F207" s="7"/>
      <c r="G207" s="7"/>
      <c r="H207" s="7"/>
      <c r="L207" s="1">
        <v>704901</v>
      </c>
      <c r="M207" s="1" t="s">
        <v>1258</v>
      </c>
      <c r="N207" s="1" t="s">
        <v>953</v>
      </c>
      <c r="O207" s="1">
        <v>9545</v>
      </c>
    </row>
    <row r="208" spans="6:15" ht="15" hidden="1" customHeight="1">
      <c r="F208" s="7"/>
      <c r="G208" s="7"/>
      <c r="H208" s="7"/>
      <c r="L208" s="1">
        <v>705001</v>
      </c>
      <c r="M208" s="1" t="s">
        <v>1259</v>
      </c>
      <c r="N208" s="1" t="s">
        <v>984</v>
      </c>
      <c r="O208" s="1">
        <v>42164</v>
      </c>
    </row>
    <row r="209" spans="6:15" ht="15" hidden="1" customHeight="1">
      <c r="F209" s="7"/>
      <c r="G209" s="7"/>
      <c r="H209" s="7"/>
      <c r="L209" s="1">
        <v>705101</v>
      </c>
      <c r="M209" s="1" t="s">
        <v>1260</v>
      </c>
      <c r="N209" s="1" t="s">
        <v>955</v>
      </c>
      <c r="O209" s="1">
        <v>13218</v>
      </c>
    </row>
    <row r="210" spans="6:15" ht="15" hidden="1" customHeight="1">
      <c r="F210" s="7"/>
      <c r="G210" s="7"/>
      <c r="H210" s="7"/>
      <c r="L210" s="1">
        <v>705201</v>
      </c>
      <c r="M210" s="1" t="s">
        <v>1261</v>
      </c>
      <c r="N210" s="1" t="s">
        <v>968</v>
      </c>
      <c r="O210" s="1">
        <v>5515</v>
      </c>
    </row>
    <row r="211" spans="6:15" ht="15" hidden="1" customHeight="1">
      <c r="F211" s="7"/>
      <c r="G211" s="7"/>
      <c r="H211" s="7"/>
      <c r="L211" s="1">
        <v>701801</v>
      </c>
      <c r="M211" s="1" t="s">
        <v>1262</v>
      </c>
      <c r="N211" s="1" t="s">
        <v>1012</v>
      </c>
      <c r="O211" s="1">
        <v>64269</v>
      </c>
    </row>
    <row r="212" spans="6:15" ht="15" hidden="1" customHeight="1">
      <c r="F212" s="7"/>
      <c r="G212" s="7"/>
      <c r="H212" s="7"/>
      <c r="L212" s="1">
        <v>704301</v>
      </c>
      <c r="M212" s="1" t="s">
        <v>1263</v>
      </c>
      <c r="N212" s="1" t="s">
        <v>1006</v>
      </c>
      <c r="O212" s="1">
        <v>23428</v>
      </c>
    </row>
    <row r="213" spans="6:15" ht="15" hidden="1" customHeight="1">
      <c r="F213" s="7"/>
      <c r="G213" s="7"/>
      <c r="H213" s="7"/>
      <c r="L213" s="1">
        <v>705701</v>
      </c>
      <c r="M213" s="1" t="s">
        <v>1264</v>
      </c>
      <c r="N213" s="1" t="s">
        <v>984</v>
      </c>
      <c r="O213" s="1">
        <v>3755</v>
      </c>
    </row>
    <row r="214" spans="6:15" ht="15" hidden="1" customHeight="1">
      <c r="F214" s="7"/>
      <c r="G214" s="7"/>
      <c r="H214" s="7"/>
      <c r="L214" s="1">
        <v>705301</v>
      </c>
      <c r="M214" s="1" t="s">
        <v>1265</v>
      </c>
      <c r="N214" s="1" t="s">
        <v>1013</v>
      </c>
      <c r="O214" s="1">
        <v>153817</v>
      </c>
    </row>
    <row r="215" spans="6:15" ht="15" hidden="1" customHeight="1">
      <c r="F215" s="7"/>
      <c r="G215" s="7"/>
      <c r="H215" s="7"/>
      <c r="L215" s="1">
        <v>705501</v>
      </c>
      <c r="M215" s="1" t="s">
        <v>1266</v>
      </c>
      <c r="N215" s="1" t="s">
        <v>958</v>
      </c>
      <c r="O215" s="1">
        <v>21321</v>
      </c>
    </row>
    <row r="216" spans="6:15" ht="15" hidden="1" customHeight="1">
      <c r="F216" s="7"/>
      <c r="G216" s="7"/>
      <c r="H216" s="7"/>
      <c r="L216" s="1">
        <v>705801</v>
      </c>
      <c r="M216" s="1" t="s">
        <v>1267</v>
      </c>
      <c r="N216" s="1" t="s">
        <v>1011</v>
      </c>
      <c r="O216" s="1">
        <v>14245</v>
      </c>
    </row>
    <row r="217" spans="6:15" ht="15" hidden="1" customHeight="1">
      <c r="F217" s="7"/>
      <c r="G217" s="7"/>
      <c r="H217" s="7"/>
      <c r="L217" s="1">
        <v>705901</v>
      </c>
      <c r="M217" s="1" t="s">
        <v>1268</v>
      </c>
      <c r="N217" s="1" t="s">
        <v>984</v>
      </c>
      <c r="O217" s="1">
        <v>13225</v>
      </c>
    </row>
    <row r="218" spans="6:15" ht="15" hidden="1" customHeight="1">
      <c r="F218" s="7"/>
      <c r="G218" s="7"/>
      <c r="H218" s="7"/>
      <c r="L218" s="1">
        <v>706001</v>
      </c>
      <c r="M218" s="1" t="s">
        <v>1269</v>
      </c>
      <c r="N218" s="1" t="s">
        <v>1010</v>
      </c>
      <c r="O218" s="1">
        <v>6034</v>
      </c>
    </row>
    <row r="219" spans="6:15" ht="15" hidden="1" customHeight="1">
      <c r="F219" s="7"/>
      <c r="G219" s="7"/>
      <c r="H219" s="7"/>
      <c r="L219" s="1">
        <v>706101</v>
      </c>
      <c r="M219" s="1" t="s">
        <v>1270</v>
      </c>
      <c r="N219" s="1" t="s">
        <v>977</v>
      </c>
      <c r="O219" s="1">
        <v>18084</v>
      </c>
    </row>
    <row r="220" spans="6:15" ht="15" hidden="1" customHeight="1">
      <c r="F220" s="7"/>
      <c r="G220" s="7"/>
      <c r="H220" s="7"/>
      <c r="L220" s="1">
        <v>706201</v>
      </c>
      <c r="M220" s="1" t="s">
        <v>1271</v>
      </c>
      <c r="N220" s="1" t="s">
        <v>1011</v>
      </c>
      <c r="O220" s="1">
        <v>3574</v>
      </c>
    </row>
    <row r="221" spans="6:15" ht="15" hidden="1" customHeight="1">
      <c r="F221" s="7"/>
      <c r="G221" s="7"/>
      <c r="H221" s="7"/>
      <c r="L221" s="1">
        <v>706301</v>
      </c>
      <c r="M221" s="1" t="s">
        <v>1272</v>
      </c>
      <c r="N221" s="1" t="s">
        <v>1012</v>
      </c>
      <c r="O221" s="1">
        <v>92967</v>
      </c>
    </row>
    <row r="222" spans="6:15" ht="15" hidden="1" customHeight="1">
      <c r="F222" s="7"/>
      <c r="G222" s="7"/>
      <c r="H222" s="7"/>
      <c r="L222" s="1">
        <v>706401</v>
      </c>
      <c r="M222" s="1" t="s">
        <v>1273</v>
      </c>
      <c r="N222" s="1" t="s">
        <v>1013</v>
      </c>
      <c r="O222" s="1">
        <v>30097</v>
      </c>
    </row>
    <row r="223" spans="6:15" ht="15" hidden="1" customHeight="1">
      <c r="F223" s="7"/>
      <c r="G223" s="7"/>
      <c r="H223" s="7"/>
      <c r="L223" s="1">
        <v>706501</v>
      </c>
      <c r="M223" s="1" t="s">
        <v>1274</v>
      </c>
      <c r="N223" s="1" t="s">
        <v>1014</v>
      </c>
      <c r="O223" s="1">
        <v>12119</v>
      </c>
    </row>
    <row r="224" spans="6:15" ht="15" hidden="1" customHeight="1">
      <c r="F224" s="7"/>
      <c r="G224" s="7"/>
      <c r="H224" s="7"/>
      <c r="L224" s="1">
        <v>706601</v>
      </c>
      <c r="M224" s="1" t="s">
        <v>1275</v>
      </c>
      <c r="N224" s="1" t="s">
        <v>1012</v>
      </c>
      <c r="O224" s="1">
        <v>48408</v>
      </c>
    </row>
    <row r="225" spans="6:15" ht="15" hidden="1" customHeight="1">
      <c r="F225" s="7"/>
      <c r="G225" s="7"/>
      <c r="H225" s="7"/>
      <c r="L225" s="1">
        <v>706701</v>
      </c>
      <c r="M225" s="1" t="s">
        <v>1276</v>
      </c>
      <c r="N225" s="1" t="s">
        <v>1011</v>
      </c>
      <c r="O225" s="1">
        <v>255681</v>
      </c>
    </row>
    <row r="226" spans="6:15" ht="15" hidden="1" customHeight="1">
      <c r="F226" s="7"/>
      <c r="G226" s="7"/>
      <c r="H226" s="7"/>
      <c r="L226" s="1">
        <v>706901</v>
      </c>
      <c r="M226" s="1" t="s">
        <v>1277</v>
      </c>
      <c r="N226" s="1" t="s">
        <v>984</v>
      </c>
      <c r="O226" s="1">
        <v>8691</v>
      </c>
    </row>
    <row r="227" spans="6:15" ht="15" hidden="1" customHeight="1">
      <c r="F227" s="7"/>
      <c r="G227" s="7"/>
      <c r="H227" s="7"/>
      <c r="L227" s="1">
        <v>707101</v>
      </c>
      <c r="M227" s="1" t="s">
        <v>1278</v>
      </c>
      <c r="N227" s="1" t="s">
        <v>955</v>
      </c>
      <c r="O227" s="1">
        <v>3176</v>
      </c>
    </row>
    <row r="228" spans="6:15" ht="15" hidden="1" customHeight="1">
      <c r="F228" s="7"/>
      <c r="G228" s="7"/>
      <c r="H228" s="7"/>
      <c r="L228" s="1">
        <v>707201</v>
      </c>
      <c r="M228" s="1" t="s">
        <v>1279</v>
      </c>
      <c r="N228" s="1" t="s">
        <v>1013</v>
      </c>
      <c r="O228" s="1">
        <v>6647</v>
      </c>
    </row>
    <row r="229" spans="6:15" ht="15" hidden="1" customHeight="1">
      <c r="F229" s="7"/>
      <c r="G229" s="7"/>
      <c r="H229" s="7"/>
      <c r="L229" s="1">
        <v>711301</v>
      </c>
      <c r="M229" s="1" t="s">
        <v>1280</v>
      </c>
      <c r="N229" s="1" t="s">
        <v>953</v>
      </c>
      <c r="O229" s="1">
        <v>15310</v>
      </c>
    </row>
    <row r="230" spans="6:15" ht="15" hidden="1" customHeight="1">
      <c r="F230" s="7"/>
      <c r="G230" s="7"/>
      <c r="H230" s="7"/>
      <c r="L230" s="1">
        <v>712501</v>
      </c>
      <c r="M230" s="1" t="s">
        <v>1281</v>
      </c>
      <c r="N230" s="1" t="s">
        <v>1010</v>
      </c>
      <c r="O230" s="1">
        <v>17626</v>
      </c>
    </row>
    <row r="231" spans="6:15" ht="15" hidden="1" customHeight="1">
      <c r="F231" s="7"/>
      <c r="G231" s="7"/>
      <c r="H231" s="7"/>
      <c r="L231" s="1">
        <v>707301</v>
      </c>
      <c r="M231" s="1" t="s">
        <v>1282</v>
      </c>
      <c r="N231" s="1" t="s">
        <v>1013</v>
      </c>
      <c r="O231" s="1">
        <v>65219</v>
      </c>
    </row>
    <row r="232" spans="6:15" ht="15" hidden="1" customHeight="1">
      <c r="F232" s="7"/>
      <c r="G232" s="7"/>
      <c r="H232" s="7"/>
      <c r="L232" s="1">
        <v>700701</v>
      </c>
      <c r="M232" s="1" t="s">
        <v>1283</v>
      </c>
      <c r="N232" s="1" t="s">
        <v>958</v>
      </c>
      <c r="O232" s="1">
        <v>8896</v>
      </c>
    </row>
    <row r="233" spans="6:15" ht="15" hidden="1" customHeight="1">
      <c r="F233" s="7"/>
      <c r="G233" s="7"/>
      <c r="H233" s="7"/>
      <c r="L233" s="1">
        <v>707401</v>
      </c>
      <c r="M233" s="1" t="s">
        <v>1284</v>
      </c>
      <c r="N233" s="1" t="s">
        <v>1010</v>
      </c>
      <c r="O233" s="1">
        <v>15454</v>
      </c>
    </row>
    <row r="234" spans="6:15" ht="15" hidden="1" customHeight="1">
      <c r="F234" s="7"/>
      <c r="G234" s="7"/>
      <c r="H234" s="7"/>
      <c r="L234" s="1">
        <v>707501</v>
      </c>
      <c r="M234" s="1" t="s">
        <v>1285</v>
      </c>
      <c r="N234" s="1" t="s">
        <v>958</v>
      </c>
      <c r="O234" s="1">
        <v>3762</v>
      </c>
    </row>
    <row r="235" spans="6:15" ht="15" hidden="1" customHeight="1">
      <c r="F235" s="7"/>
      <c r="G235" s="7"/>
      <c r="H235" s="7"/>
      <c r="L235" s="1">
        <v>707601</v>
      </c>
      <c r="M235" s="1" t="s">
        <v>1286</v>
      </c>
      <c r="N235" s="1" t="s">
        <v>977</v>
      </c>
      <c r="O235" s="1">
        <v>3405</v>
      </c>
    </row>
    <row r="236" spans="6:15" ht="15" hidden="1" customHeight="1">
      <c r="F236" s="7"/>
      <c r="G236" s="7"/>
      <c r="H236" s="7"/>
      <c r="L236" s="1">
        <v>707701</v>
      </c>
      <c r="M236" s="1" t="s">
        <v>1287</v>
      </c>
      <c r="N236" s="1" t="s">
        <v>951</v>
      </c>
      <c r="O236" s="1">
        <v>26306</v>
      </c>
    </row>
    <row r="237" spans="6:15" ht="15" hidden="1" customHeight="1">
      <c r="F237" s="7"/>
      <c r="G237" s="7"/>
      <c r="H237" s="7"/>
      <c r="L237" s="1">
        <v>707801</v>
      </c>
      <c r="M237" s="1" t="s">
        <v>1288</v>
      </c>
      <c r="N237" s="1" t="s">
        <v>1010</v>
      </c>
      <c r="O237" s="1">
        <v>31166</v>
      </c>
    </row>
    <row r="238" spans="6:15" ht="15" hidden="1" customHeight="1">
      <c r="F238" s="7"/>
      <c r="G238" s="7"/>
      <c r="H238" s="7"/>
      <c r="L238" s="1">
        <v>709801</v>
      </c>
      <c r="M238" s="1" t="s">
        <v>1289</v>
      </c>
      <c r="N238" s="1" t="s">
        <v>955</v>
      </c>
      <c r="O238" s="1">
        <v>608114</v>
      </c>
    </row>
    <row r="239" spans="6:15" ht="15" hidden="1" customHeight="1">
      <c r="F239" s="7"/>
      <c r="G239" s="7"/>
      <c r="H239" s="7"/>
      <c r="L239" s="1">
        <v>708001</v>
      </c>
      <c r="M239" s="1" t="s">
        <v>1290</v>
      </c>
      <c r="N239" s="1" t="s">
        <v>1011</v>
      </c>
      <c r="O239" s="1">
        <v>5755</v>
      </c>
    </row>
    <row r="240" spans="6:15" ht="15" hidden="1" customHeight="1">
      <c r="F240" s="7"/>
      <c r="G240" s="7"/>
      <c r="H240" s="7"/>
      <c r="L240" s="1">
        <v>708101</v>
      </c>
      <c r="M240" s="1" t="s">
        <v>1291</v>
      </c>
      <c r="N240" s="1" t="s">
        <v>977</v>
      </c>
      <c r="O240" s="1">
        <v>3726</v>
      </c>
    </row>
    <row r="241" spans="6:15" ht="15" hidden="1" customHeight="1">
      <c r="F241" s="7"/>
      <c r="G241" s="7"/>
      <c r="H241" s="7"/>
      <c r="L241" s="1">
        <v>705601</v>
      </c>
      <c r="M241" s="1" t="s">
        <v>1292</v>
      </c>
      <c r="N241" s="1" t="s">
        <v>984</v>
      </c>
      <c r="O241" s="1">
        <v>2517</v>
      </c>
    </row>
    <row r="242" spans="6:15" ht="15" hidden="1" customHeight="1">
      <c r="F242" s="7"/>
      <c r="G242" s="7"/>
      <c r="H242" s="7"/>
      <c r="L242" s="1">
        <v>708201</v>
      </c>
      <c r="M242" s="1" t="s">
        <v>1293</v>
      </c>
      <c r="N242" s="1" t="s">
        <v>951</v>
      </c>
      <c r="O242" s="1">
        <v>34829</v>
      </c>
    </row>
    <row r="243" spans="6:15" ht="15" hidden="1" customHeight="1">
      <c r="F243" s="7"/>
      <c r="G243" s="7"/>
      <c r="H243" s="7"/>
      <c r="L243" s="1">
        <v>708301</v>
      </c>
      <c r="M243" s="1" t="s">
        <v>1294</v>
      </c>
      <c r="N243" s="1" t="s">
        <v>958</v>
      </c>
      <c r="O243" s="1">
        <v>69031</v>
      </c>
    </row>
    <row r="244" spans="6:15" ht="15" hidden="1" customHeight="1">
      <c r="F244" s="7"/>
      <c r="G244" s="7"/>
      <c r="H244" s="7"/>
      <c r="L244" s="1">
        <v>708401</v>
      </c>
      <c r="M244" s="1" t="s">
        <v>1295</v>
      </c>
      <c r="N244" s="1" t="s">
        <v>1011</v>
      </c>
      <c r="O244" s="1">
        <v>14410</v>
      </c>
    </row>
    <row r="245" spans="6:15" ht="15" hidden="1" customHeight="1">
      <c r="F245" s="7"/>
      <c r="G245" s="7"/>
      <c r="H245" s="7"/>
      <c r="L245" s="1">
        <v>708501</v>
      </c>
      <c r="M245" s="1" t="s">
        <v>1296</v>
      </c>
      <c r="N245" s="1" t="s">
        <v>953</v>
      </c>
      <c r="O245" s="1">
        <v>37986</v>
      </c>
    </row>
    <row r="246" spans="6:15" ht="15" hidden="1" customHeight="1">
      <c r="F246" s="7"/>
      <c r="G246" s="7"/>
      <c r="H246" s="7"/>
      <c r="L246" s="1">
        <v>708601</v>
      </c>
      <c r="M246" s="1" t="s">
        <v>1297</v>
      </c>
      <c r="N246" s="1" t="s">
        <v>951</v>
      </c>
      <c r="O246" s="1">
        <v>18096</v>
      </c>
    </row>
    <row r="247" spans="6:15" ht="15" hidden="1" customHeight="1">
      <c r="F247" s="7"/>
      <c r="G247" s="7"/>
      <c r="H247" s="7"/>
      <c r="L247" s="1">
        <v>708701</v>
      </c>
      <c r="M247" s="1" t="s">
        <v>1298</v>
      </c>
      <c r="N247" s="1" t="s">
        <v>953</v>
      </c>
      <c r="O247" s="1">
        <v>16847</v>
      </c>
    </row>
    <row r="248" spans="6:15" ht="15" hidden="1" customHeight="1">
      <c r="F248" s="7"/>
      <c r="G248" s="7"/>
      <c r="H248" s="7"/>
      <c r="L248" s="1">
        <v>708901</v>
      </c>
      <c r="M248" s="1" t="s">
        <v>1299</v>
      </c>
      <c r="N248" s="1" t="s">
        <v>951</v>
      </c>
      <c r="O248" s="1">
        <v>3511</v>
      </c>
    </row>
    <row r="249" spans="6:15" ht="15" hidden="1" customHeight="1">
      <c r="F249" s="7"/>
      <c r="G249" s="7"/>
      <c r="H249" s="7"/>
      <c r="L249" s="1">
        <v>708801</v>
      </c>
      <c r="M249" s="1" t="s">
        <v>1300</v>
      </c>
      <c r="N249" s="1" t="s">
        <v>968</v>
      </c>
      <c r="O249" s="1">
        <v>16573</v>
      </c>
    </row>
    <row r="250" spans="6:15" ht="15" hidden="1" customHeight="1">
      <c r="F250" s="7"/>
      <c r="G250" s="7"/>
      <c r="H250" s="7"/>
      <c r="L250" s="1">
        <v>709001</v>
      </c>
      <c r="M250" s="1" t="s">
        <v>1301</v>
      </c>
      <c r="N250" s="1" t="s">
        <v>968</v>
      </c>
      <c r="O250" s="1">
        <v>7051</v>
      </c>
    </row>
    <row r="251" spans="6:15" ht="15" hidden="1" customHeight="1">
      <c r="F251" s="7"/>
      <c r="G251" s="7"/>
      <c r="H251" s="7"/>
      <c r="L251" s="1">
        <v>709101</v>
      </c>
      <c r="M251" s="1" t="s">
        <v>1302</v>
      </c>
      <c r="N251" s="1" t="s">
        <v>1013</v>
      </c>
      <c r="O251" s="1">
        <v>40105</v>
      </c>
    </row>
    <row r="252" spans="6:15" ht="15" hidden="1" customHeight="1">
      <c r="F252" s="7"/>
      <c r="G252" s="7"/>
      <c r="H252" s="7"/>
      <c r="L252" s="1">
        <v>709201</v>
      </c>
      <c r="M252" s="1" t="s">
        <v>1303</v>
      </c>
      <c r="N252" s="1" t="s">
        <v>951</v>
      </c>
      <c r="O252" s="1">
        <v>10837</v>
      </c>
    </row>
    <row r="253" spans="6:15" ht="15" hidden="1" customHeight="1">
      <c r="F253" s="7"/>
      <c r="G253" s="7"/>
      <c r="H253" s="7"/>
      <c r="L253" s="1">
        <v>709301</v>
      </c>
      <c r="M253" s="1" t="s">
        <v>1304</v>
      </c>
      <c r="N253" s="1" t="s">
        <v>1010</v>
      </c>
      <c r="O253" s="1">
        <v>136123</v>
      </c>
    </row>
    <row r="254" spans="6:15" ht="15" hidden="1" customHeight="1">
      <c r="F254" s="7"/>
      <c r="G254" s="7"/>
      <c r="H254" s="7"/>
      <c r="L254" s="1">
        <v>709401</v>
      </c>
      <c r="M254" s="1" t="s">
        <v>1305</v>
      </c>
      <c r="N254" s="1" t="s">
        <v>1015</v>
      </c>
      <c r="O254" s="1">
        <v>40697</v>
      </c>
    </row>
    <row r="255" spans="6:15" ht="15" hidden="1" customHeight="1">
      <c r="F255" s="7"/>
      <c r="G255" s="7"/>
      <c r="H255" s="7"/>
      <c r="L255" s="1">
        <v>709501</v>
      </c>
      <c r="M255" s="1" t="s">
        <v>1306</v>
      </c>
      <c r="N255" s="1" t="s">
        <v>958</v>
      </c>
      <c r="O255" s="1">
        <v>9088</v>
      </c>
    </row>
    <row r="256" spans="6:15" ht="15" hidden="1" customHeight="1">
      <c r="F256" s="7"/>
      <c r="G256" s="7"/>
      <c r="H256" s="7"/>
      <c r="L256" s="1">
        <v>709601</v>
      </c>
      <c r="M256" s="1" t="s">
        <v>1307</v>
      </c>
      <c r="N256" s="1" t="s">
        <v>984</v>
      </c>
      <c r="O256" s="1">
        <v>20857</v>
      </c>
    </row>
    <row r="257" spans="6:15" ht="15" hidden="1" customHeight="1">
      <c r="F257" s="7"/>
      <c r="G257" s="7"/>
      <c r="H257" s="7"/>
      <c r="L257" s="1">
        <v>709701</v>
      </c>
      <c r="M257" s="1" t="s">
        <v>1308</v>
      </c>
      <c r="N257" s="1" t="s">
        <v>955</v>
      </c>
      <c r="O257" s="1">
        <v>416626</v>
      </c>
    </row>
    <row r="258" spans="6:15" ht="15" hidden="1" customHeight="1">
      <c r="F258" s="7"/>
      <c r="G258" s="7"/>
      <c r="H258" s="7"/>
      <c r="L258" s="1">
        <v>709901</v>
      </c>
      <c r="M258" s="1" t="s">
        <v>1309</v>
      </c>
      <c r="N258" s="1" t="s">
        <v>953</v>
      </c>
      <c r="O258" s="1">
        <v>9591</v>
      </c>
    </row>
    <row r="259" spans="6:15" ht="15" hidden="1" customHeight="1">
      <c r="F259" s="7"/>
      <c r="G259" s="7"/>
      <c r="H259" s="7"/>
      <c r="L259" s="1">
        <v>710001</v>
      </c>
      <c r="M259" s="1" t="s">
        <v>1310</v>
      </c>
      <c r="N259" s="1" t="s">
        <v>1006</v>
      </c>
      <c r="O259" s="1">
        <v>35050</v>
      </c>
    </row>
    <row r="260" spans="6:15" ht="15" hidden="1" customHeight="1">
      <c r="F260" s="7"/>
      <c r="G260" s="7"/>
      <c r="H260" s="7"/>
      <c r="L260" s="1">
        <v>710101</v>
      </c>
      <c r="M260" s="1" t="s">
        <v>1311</v>
      </c>
      <c r="N260" s="1" t="s">
        <v>955</v>
      </c>
      <c r="O260" s="1">
        <v>478689</v>
      </c>
    </row>
    <row r="261" spans="6:15" ht="15" hidden="1" customHeight="1">
      <c r="F261" s="7"/>
      <c r="G261" s="7"/>
      <c r="H261" s="7"/>
      <c r="L261" s="1">
        <v>710201</v>
      </c>
      <c r="M261" s="1" t="s">
        <v>1312</v>
      </c>
      <c r="N261" s="1" t="s">
        <v>968</v>
      </c>
      <c r="O261" s="1">
        <v>5930</v>
      </c>
    </row>
    <row r="262" spans="6:15" ht="15" hidden="1" customHeight="1">
      <c r="F262" s="7"/>
      <c r="G262" s="7"/>
      <c r="H262" s="7"/>
      <c r="L262" s="1">
        <v>710301</v>
      </c>
      <c r="M262" s="1" t="s">
        <v>1313</v>
      </c>
      <c r="N262" s="1" t="s">
        <v>953</v>
      </c>
      <c r="O262" s="1">
        <v>7256</v>
      </c>
    </row>
    <row r="263" spans="6:15" ht="15" hidden="1" customHeight="1">
      <c r="F263" s="7"/>
      <c r="G263" s="7"/>
      <c r="H263" s="7"/>
      <c r="L263" s="1">
        <v>710401</v>
      </c>
      <c r="M263" s="1" t="s">
        <v>1314</v>
      </c>
      <c r="N263" s="1" t="s">
        <v>1016</v>
      </c>
      <c r="O263" s="1">
        <v>4435</v>
      </c>
    </row>
    <row r="264" spans="6:15" ht="15" hidden="1" customHeight="1">
      <c r="F264" s="7"/>
      <c r="G264" s="7"/>
      <c r="H264" s="7"/>
      <c r="L264" s="1">
        <v>710501</v>
      </c>
      <c r="M264" s="1" t="s">
        <v>1315</v>
      </c>
      <c r="N264" s="1" t="s">
        <v>1012</v>
      </c>
      <c r="O264" s="1">
        <v>21871</v>
      </c>
    </row>
    <row r="265" spans="6:15" ht="15" hidden="1" customHeight="1">
      <c r="F265" s="7"/>
      <c r="G265" s="7"/>
      <c r="H265" s="7"/>
      <c r="L265" s="1">
        <v>710601</v>
      </c>
      <c r="M265" s="1" t="s">
        <v>1316</v>
      </c>
      <c r="N265" s="1" t="s">
        <v>968</v>
      </c>
      <c r="O265" s="1">
        <v>4234</v>
      </c>
    </row>
    <row r="266" spans="6:15" ht="15" hidden="1" customHeight="1">
      <c r="F266" s="7"/>
      <c r="G266" s="7"/>
      <c r="H266" s="7"/>
      <c r="L266" s="1">
        <v>710701</v>
      </c>
      <c r="M266" s="1" t="s">
        <v>1317</v>
      </c>
      <c r="N266" s="1" t="s">
        <v>984</v>
      </c>
      <c r="O266" s="1">
        <v>6316</v>
      </c>
    </row>
    <row r="267" spans="6:15" ht="15" hidden="1" customHeight="1">
      <c r="F267" s="7"/>
      <c r="G267" s="7"/>
      <c r="H267" s="7"/>
      <c r="L267" s="1">
        <v>710801</v>
      </c>
      <c r="M267" s="1" t="s">
        <v>1318</v>
      </c>
      <c r="N267" s="1" t="s">
        <v>953</v>
      </c>
      <c r="O267" s="1">
        <v>34182</v>
      </c>
    </row>
    <row r="268" spans="6:15" ht="15" hidden="1" customHeight="1">
      <c r="F268" s="7"/>
      <c r="G268" s="7"/>
      <c r="H268" s="7"/>
      <c r="L268" s="1">
        <v>710901</v>
      </c>
      <c r="M268" s="1" t="s">
        <v>1319</v>
      </c>
      <c r="N268" s="1" t="s">
        <v>1013</v>
      </c>
      <c r="O268" s="1">
        <v>17325</v>
      </c>
    </row>
    <row r="269" spans="6:15" ht="15" hidden="1" customHeight="1">
      <c r="F269" s="7"/>
      <c r="G269" s="7"/>
      <c r="H269" s="7"/>
      <c r="L269" s="1">
        <v>711001</v>
      </c>
      <c r="M269" s="1" t="s">
        <v>1320</v>
      </c>
      <c r="N269" s="1" t="s">
        <v>968</v>
      </c>
      <c r="O269" s="1">
        <v>13737</v>
      </c>
    </row>
    <row r="270" spans="6:15" ht="15" hidden="1" customHeight="1">
      <c r="F270" s="7"/>
      <c r="G270" s="7"/>
      <c r="H270" s="7"/>
      <c r="L270" s="1">
        <v>711101</v>
      </c>
      <c r="M270" s="1" t="s">
        <v>1321</v>
      </c>
      <c r="N270" s="1" t="s">
        <v>1010</v>
      </c>
      <c r="O270" s="1">
        <v>6705</v>
      </c>
    </row>
    <row r="271" spans="6:15" ht="15" hidden="1" customHeight="1">
      <c r="F271" s="7"/>
      <c r="G271" s="7"/>
      <c r="H271" s="7"/>
      <c r="L271" s="1">
        <v>711201</v>
      </c>
      <c r="M271" s="1" t="s">
        <v>1322</v>
      </c>
      <c r="N271" s="1" t="s">
        <v>984</v>
      </c>
      <c r="O271" s="1">
        <v>5798</v>
      </c>
    </row>
    <row r="272" spans="6:15" ht="15" hidden="1" customHeight="1">
      <c r="F272" s="7"/>
      <c r="G272" s="7"/>
      <c r="H272" s="7"/>
      <c r="L272" s="1">
        <v>711401</v>
      </c>
      <c r="M272" s="1" t="s">
        <v>1323</v>
      </c>
      <c r="N272" s="1" t="s">
        <v>951</v>
      </c>
      <c r="O272" s="1">
        <v>16969</v>
      </c>
    </row>
    <row r="273" spans="6:15" ht="15" hidden="1" customHeight="1">
      <c r="F273" s="7"/>
      <c r="G273" s="7"/>
      <c r="H273" s="7"/>
      <c r="L273" s="1">
        <v>711501</v>
      </c>
      <c r="M273" s="1" t="s">
        <v>1324</v>
      </c>
      <c r="N273" s="1" t="s">
        <v>1016</v>
      </c>
      <c r="O273" s="1">
        <v>5638</v>
      </c>
    </row>
    <row r="274" spans="6:15" ht="15" hidden="1" customHeight="1">
      <c r="F274" s="7"/>
      <c r="G274" s="7"/>
      <c r="H274" s="7"/>
      <c r="L274" s="1">
        <v>711601</v>
      </c>
      <c r="M274" s="1" t="s">
        <v>1325</v>
      </c>
      <c r="N274" s="1" t="s">
        <v>1013</v>
      </c>
      <c r="O274" s="1">
        <v>18711</v>
      </c>
    </row>
    <row r="275" spans="6:15" ht="15" hidden="1" customHeight="1">
      <c r="F275" s="7"/>
      <c r="G275" s="7"/>
      <c r="H275" s="7"/>
      <c r="L275" s="1">
        <v>706801</v>
      </c>
      <c r="M275" s="1" t="s">
        <v>1326</v>
      </c>
      <c r="N275" s="1" t="s">
        <v>1017</v>
      </c>
      <c r="O275" s="1">
        <v>11623</v>
      </c>
    </row>
    <row r="276" spans="6:15" ht="15" hidden="1" customHeight="1">
      <c r="F276" s="7"/>
      <c r="G276" s="7"/>
      <c r="H276" s="7"/>
      <c r="L276" s="1">
        <v>711801</v>
      </c>
      <c r="M276" s="1" t="s">
        <v>1327</v>
      </c>
      <c r="N276" s="1" t="s">
        <v>1002</v>
      </c>
      <c r="O276" s="1">
        <v>22284</v>
      </c>
    </row>
    <row r="277" spans="6:15" ht="15" hidden="1" customHeight="1">
      <c r="F277" s="7"/>
      <c r="G277" s="7"/>
      <c r="H277" s="7"/>
      <c r="L277" s="1">
        <v>711901</v>
      </c>
      <c r="M277" s="1" t="s">
        <v>1328</v>
      </c>
      <c r="N277" s="1" t="s">
        <v>951</v>
      </c>
      <c r="O277" s="1">
        <v>27901</v>
      </c>
    </row>
    <row r="278" spans="6:15" ht="15" hidden="1" customHeight="1">
      <c r="F278" s="7"/>
      <c r="G278" s="7"/>
      <c r="H278" s="7"/>
      <c r="L278" s="1">
        <v>712001</v>
      </c>
      <c r="M278" s="1" t="s">
        <v>1329</v>
      </c>
      <c r="N278" s="1" t="s">
        <v>955</v>
      </c>
      <c r="O278" s="1">
        <v>1243756</v>
      </c>
    </row>
    <row r="279" spans="6:15" ht="15" hidden="1" customHeight="1">
      <c r="F279" s="7"/>
      <c r="G279" s="7"/>
      <c r="H279" s="7"/>
      <c r="L279" s="1">
        <v>712101</v>
      </c>
      <c r="M279" s="1" t="s">
        <v>1330</v>
      </c>
      <c r="N279" s="1" t="s">
        <v>1014</v>
      </c>
      <c r="O279" s="1">
        <v>29192</v>
      </c>
    </row>
    <row r="280" spans="6:15" ht="15" hidden="1" customHeight="1">
      <c r="F280" s="7"/>
      <c r="G280" s="7"/>
      <c r="H280" s="7"/>
      <c r="L280" s="1">
        <v>712201</v>
      </c>
      <c r="M280" s="1" t="s">
        <v>1331</v>
      </c>
      <c r="N280" s="1" t="s">
        <v>953</v>
      </c>
      <c r="O280" s="1">
        <v>6685</v>
      </c>
    </row>
    <row r="281" spans="6:15" ht="15" hidden="1" customHeight="1">
      <c r="F281" s="7"/>
      <c r="G281" s="7"/>
      <c r="H281" s="7"/>
      <c r="L281" s="1">
        <v>712301</v>
      </c>
      <c r="M281" s="1" t="s">
        <v>1332</v>
      </c>
      <c r="N281" s="1" t="s">
        <v>1012</v>
      </c>
      <c r="O281" s="1">
        <v>17585</v>
      </c>
    </row>
    <row r="282" spans="6:15" ht="15" hidden="1" customHeight="1">
      <c r="F282" s="7"/>
      <c r="G282" s="7"/>
      <c r="H282" s="7"/>
      <c r="L282" s="1">
        <v>702301</v>
      </c>
      <c r="M282" s="1" t="s">
        <v>1333</v>
      </c>
      <c r="N282" s="1" t="s">
        <v>953</v>
      </c>
      <c r="O282" s="1">
        <v>100534</v>
      </c>
    </row>
    <row r="283" spans="6:15" ht="15" hidden="1" customHeight="1">
      <c r="F283" s="7"/>
      <c r="G283" s="7"/>
      <c r="H283" s="7"/>
      <c r="L283" s="1">
        <v>712401</v>
      </c>
      <c r="M283" s="1" t="s">
        <v>1334</v>
      </c>
      <c r="N283" s="1" t="s">
        <v>955</v>
      </c>
      <c r="O283" s="1">
        <v>63636</v>
      </c>
    </row>
    <row r="284" spans="6:15" ht="15" hidden="1" customHeight="1">
      <c r="F284" s="7"/>
      <c r="G284" s="7"/>
      <c r="H284" s="7"/>
      <c r="L284" s="1">
        <v>703400</v>
      </c>
      <c r="M284" s="1" t="s">
        <v>1018</v>
      </c>
      <c r="N284" s="1" t="s">
        <v>968</v>
      </c>
      <c r="O284" s="1">
        <v>2082</v>
      </c>
    </row>
    <row r="285" spans="6:15" ht="15" hidden="1" customHeight="1">
      <c r="F285" s="7"/>
      <c r="G285" s="7"/>
      <c r="H285" s="7"/>
      <c r="L285" s="1">
        <v>700900</v>
      </c>
      <c r="M285" s="1" t="s">
        <v>1019</v>
      </c>
      <c r="N285" s="1" t="s">
        <v>958</v>
      </c>
      <c r="O285" s="1">
        <v>17545</v>
      </c>
    </row>
    <row r="286" spans="6:15" ht="15" hidden="1" customHeight="1">
      <c r="F286" s="7"/>
      <c r="G286" s="7"/>
      <c r="H286" s="7"/>
      <c r="L286" s="1">
        <v>703700</v>
      </c>
      <c r="M286" s="1" t="s">
        <v>1020</v>
      </c>
      <c r="N286" s="1" t="s">
        <v>968</v>
      </c>
      <c r="O286" s="1">
        <v>23845</v>
      </c>
    </row>
    <row r="287" spans="6:15" ht="15" hidden="1" customHeight="1">
      <c r="F287" s="7"/>
      <c r="G287" s="7"/>
      <c r="H287" s="7"/>
      <c r="L287" s="1">
        <v>705400</v>
      </c>
      <c r="M287" s="1" t="s">
        <v>1021</v>
      </c>
      <c r="N287" s="1" t="s">
        <v>968</v>
      </c>
      <c r="O287" s="1">
        <v>5499</v>
      </c>
    </row>
    <row r="288" spans="6:15" ht="15" hidden="1" customHeight="1">
      <c r="F288" s="7"/>
      <c r="G288" s="7"/>
      <c r="H288" s="7"/>
      <c r="L288" s="1">
        <v>707000</v>
      </c>
      <c r="M288" s="1" t="s">
        <v>1022</v>
      </c>
      <c r="N288" s="1" t="s">
        <v>955</v>
      </c>
      <c r="O288" s="1">
        <v>138226</v>
      </c>
    </row>
    <row r="289" spans="6:15" ht="15" hidden="1" customHeight="1">
      <c r="F289" s="7"/>
      <c r="G289" s="7"/>
      <c r="H289" s="7"/>
      <c r="L289" s="1">
        <v>703500</v>
      </c>
      <c r="M289" s="1" t="s">
        <v>1023</v>
      </c>
      <c r="N289" s="1" t="s">
        <v>1013</v>
      </c>
      <c r="O289" s="1">
        <v>51396</v>
      </c>
    </row>
    <row r="290" spans="6:15" ht="15" hidden="1" customHeight="1">
      <c r="F290" s="7"/>
      <c r="G290" s="7"/>
      <c r="H290" s="7"/>
      <c r="L290" s="1">
        <v>703600</v>
      </c>
      <c r="M290" s="1" t="s">
        <v>1024</v>
      </c>
      <c r="N290" s="1" t="s">
        <v>958</v>
      </c>
      <c r="O290" s="1">
        <v>18632</v>
      </c>
    </row>
    <row r="291" spans="6:15" ht="15" hidden="1" customHeight="1">
      <c r="F291" s="7"/>
      <c r="G291" s="7"/>
      <c r="H291" s="7"/>
      <c r="L291" s="1">
        <v>712009</v>
      </c>
      <c r="M291" s="1" t="s">
        <v>1025</v>
      </c>
      <c r="N291" s="1" t="s">
        <v>955</v>
      </c>
      <c r="O291" s="1">
        <v>1495189</v>
      </c>
    </row>
    <row r="292" spans="6:15" ht="15" hidden="1" customHeight="1">
      <c r="F292" s="7"/>
      <c r="G292" s="7"/>
      <c r="H292" s="7"/>
      <c r="L292" s="1">
        <v>712011</v>
      </c>
      <c r="M292" s="1" t="s">
        <v>1026</v>
      </c>
      <c r="N292" s="1" t="s">
        <v>955</v>
      </c>
      <c r="O292" s="1">
        <v>1243756</v>
      </c>
    </row>
    <row r="293" spans="6:15" ht="15" hidden="1" customHeight="1">
      <c r="F293" s="7"/>
      <c r="G293" s="7"/>
      <c r="H293" s="7"/>
      <c r="L293" s="1">
        <v>712006</v>
      </c>
      <c r="M293" s="1" t="s">
        <v>1027</v>
      </c>
      <c r="N293" s="1" t="s">
        <v>958</v>
      </c>
      <c r="O293" s="1">
        <v>57340</v>
      </c>
    </row>
    <row r="294" spans="6:15" ht="15" hidden="1" customHeight="1">
      <c r="F294" s="7"/>
      <c r="G294" s="7"/>
      <c r="H294" s="7"/>
      <c r="L294" s="1">
        <v>706702</v>
      </c>
      <c r="M294" s="1" t="s">
        <v>1028</v>
      </c>
      <c r="N294" s="1" t="s">
        <v>1011</v>
      </c>
      <c r="O294" s="1">
        <v>255681</v>
      </c>
    </row>
    <row r="295" spans="6:15" ht="15" hidden="1" customHeight="1">
      <c r="F295" s="7"/>
      <c r="G295" s="7"/>
      <c r="H295" s="7"/>
      <c r="L295" s="1">
        <v>712010</v>
      </c>
      <c r="M295" s="1" t="s">
        <v>1029</v>
      </c>
      <c r="N295" s="1" t="s">
        <v>955</v>
      </c>
      <c r="O295" s="1">
        <v>1243756</v>
      </c>
    </row>
    <row r="296" spans="6:15" ht="15" hidden="1" customHeight="1">
      <c r="F296" s="7"/>
      <c r="G296" s="7"/>
      <c r="H296" s="7"/>
      <c r="L296" s="1">
        <v>712004</v>
      </c>
      <c r="M296" s="1" t="s">
        <v>1030</v>
      </c>
      <c r="N296" s="1" t="s">
        <v>955</v>
      </c>
      <c r="O296" s="1">
        <v>1243756</v>
      </c>
    </row>
    <row r="297" spans="6:15" ht="15" hidden="1" customHeight="1">
      <c r="F297" s="7"/>
      <c r="G297" s="7"/>
      <c r="H297" s="7"/>
      <c r="L297" s="1">
        <v>712007</v>
      </c>
      <c r="M297" s="1" t="s">
        <v>1031</v>
      </c>
      <c r="N297" s="1" t="s">
        <v>955</v>
      </c>
      <c r="O297" s="1">
        <v>1243756</v>
      </c>
    </row>
    <row r="298" spans="6:15" ht="15" hidden="1" customHeight="1">
      <c r="F298" s="7"/>
      <c r="G298" s="7"/>
      <c r="H298" s="7"/>
      <c r="L298" s="1">
        <v>712008</v>
      </c>
      <c r="M298" s="1" t="s">
        <v>1032</v>
      </c>
      <c r="N298" s="1" t="s">
        <v>955</v>
      </c>
      <c r="O298" s="1">
        <v>1495189</v>
      </c>
    </row>
    <row r="299" spans="6:15" ht="15" hidden="1" customHeight="1">
      <c r="F299" s="7"/>
      <c r="G299" s="7"/>
      <c r="H299" s="7"/>
      <c r="L299" s="1">
        <v>707900</v>
      </c>
      <c r="M299" s="1" t="s">
        <v>1033</v>
      </c>
      <c r="N299" s="1" t="s">
        <v>953</v>
      </c>
      <c r="O299" s="1">
        <v>14011</v>
      </c>
    </row>
    <row r="300" spans="6:15" ht="15" hidden="1" customHeight="1">
      <c r="F300" s="7"/>
      <c r="G300" s="7"/>
      <c r="H300" s="7"/>
      <c r="L300" s="1">
        <v>703800</v>
      </c>
      <c r="M300" s="1" t="s">
        <v>1034</v>
      </c>
      <c r="N300" s="1" t="s">
        <v>1011</v>
      </c>
      <c r="O300" s="1">
        <v>4323</v>
      </c>
    </row>
    <row r="301" spans="6:15" ht="15" hidden="1" customHeight="1">
      <c r="F301" s="7"/>
      <c r="G301" s="7"/>
      <c r="H301" s="7"/>
      <c r="L301" s="1">
        <v>703900</v>
      </c>
      <c r="M301" s="1" t="s">
        <v>1035</v>
      </c>
      <c r="N301" s="1" t="s">
        <v>955</v>
      </c>
      <c r="O301" s="1">
        <v>1495189</v>
      </c>
    </row>
    <row r="302" spans="6:15" ht="15" hidden="1" customHeight="1">
      <c r="F302" s="7"/>
      <c r="G302" s="7"/>
      <c r="H302" s="7"/>
      <c r="L302" s="1">
        <v>704000</v>
      </c>
      <c r="M302" s="1" t="s">
        <v>1036</v>
      </c>
      <c r="N302" s="1" t="s">
        <v>958</v>
      </c>
      <c r="O302" s="1">
        <v>10284</v>
      </c>
    </row>
    <row r="303" spans="6:15" ht="15" hidden="1" customHeight="1">
      <c r="F303" s="7"/>
      <c r="G303" s="7"/>
      <c r="H303" s="7"/>
      <c r="L303" s="1">
        <v>704100</v>
      </c>
      <c r="M303" s="1" t="s">
        <v>1037</v>
      </c>
      <c r="N303" s="1" t="s">
        <v>977</v>
      </c>
      <c r="O303" s="1">
        <v>6084</v>
      </c>
    </row>
    <row r="304" spans="6:15" ht="15" hidden="1" customHeight="1">
      <c r="F304" s="7"/>
      <c r="G304" s="7"/>
      <c r="H304" s="7"/>
      <c r="L304" s="1">
        <v>704200</v>
      </c>
      <c r="M304" s="1" t="s">
        <v>1038</v>
      </c>
      <c r="N304" s="1" t="s">
        <v>977</v>
      </c>
      <c r="O304" s="1">
        <v>8781</v>
      </c>
    </row>
    <row r="305" spans="6:15" ht="15" hidden="1" customHeight="1">
      <c r="F305" s="7"/>
      <c r="G305" s="7"/>
      <c r="H305" s="7"/>
      <c r="L305" s="1">
        <v>709705</v>
      </c>
      <c r="M305" s="1" t="s">
        <v>1039</v>
      </c>
      <c r="N305" s="1" t="s">
        <v>955</v>
      </c>
      <c r="O305" s="1">
        <v>416626</v>
      </c>
    </row>
    <row r="306" spans="6:15" ht="15" hidden="1" customHeight="1">
      <c r="F306" s="7"/>
      <c r="G306" s="7"/>
      <c r="H306" s="7"/>
      <c r="L306" s="1">
        <v>710102</v>
      </c>
      <c r="M306" s="1" t="s">
        <v>1040</v>
      </c>
      <c r="N306" s="1" t="s">
        <v>955</v>
      </c>
      <c r="O306" s="1">
        <v>478689</v>
      </c>
    </row>
    <row r="307" spans="6:15" ht="15" hidden="1" customHeight="1">
      <c r="F307" s="7"/>
      <c r="G307" s="7"/>
      <c r="H307" s="7"/>
      <c r="L307" s="1">
        <v>709102</v>
      </c>
      <c r="M307" s="1" t="s">
        <v>1041</v>
      </c>
      <c r="N307" s="1" t="s">
        <v>1013</v>
      </c>
      <c r="O307" s="1">
        <v>40105</v>
      </c>
    </row>
    <row r="308" spans="6:15" ht="15" hidden="1" customHeight="1">
      <c r="F308" s="7"/>
      <c r="G308" s="7"/>
      <c r="H308" s="7"/>
      <c r="L308" s="1">
        <v>709702</v>
      </c>
      <c r="M308" s="1" t="s">
        <v>1042</v>
      </c>
      <c r="N308" s="1" t="s">
        <v>955</v>
      </c>
      <c r="O308" s="1">
        <v>416626</v>
      </c>
    </row>
    <row r="309" spans="6:15" ht="15" hidden="1" customHeight="1">
      <c r="F309" s="7"/>
      <c r="G309" s="7"/>
      <c r="H309" s="7"/>
      <c r="L309" s="1" t="s">
        <v>992</v>
      </c>
      <c r="M309" s="1" t="s">
        <v>1043</v>
      </c>
      <c r="N309" s="1" t="s">
        <v>1012</v>
      </c>
      <c r="O309" s="1">
        <v>64269</v>
      </c>
    </row>
    <row r="310" spans="6:15" ht="15" hidden="1" customHeight="1">
      <c r="F310" s="7"/>
      <c r="G310" s="7"/>
      <c r="H310" s="7"/>
      <c r="L310" s="1" t="s">
        <v>992</v>
      </c>
      <c r="M310" s="1" t="s">
        <v>1044</v>
      </c>
      <c r="N310" s="1" t="s">
        <v>984</v>
      </c>
      <c r="O310" s="1">
        <v>42164</v>
      </c>
    </row>
    <row r="311" spans="6:15" ht="15" hidden="1" customHeight="1">
      <c r="F311" s="7"/>
      <c r="G311" s="7"/>
      <c r="H311" s="7"/>
      <c r="L311" s="1">
        <v>711302</v>
      </c>
      <c r="M311" s="1" t="s">
        <v>1045</v>
      </c>
      <c r="N311" s="1" t="s">
        <v>953</v>
      </c>
      <c r="O311" s="1">
        <v>15310</v>
      </c>
    </row>
    <row r="312" spans="6:15" ht="15" hidden="1" customHeight="1">
      <c r="F312" s="7"/>
      <c r="G312" s="7"/>
      <c r="H312" s="7"/>
      <c r="L312" s="1">
        <v>711802</v>
      </c>
      <c r="M312" s="1" t="s">
        <v>1046</v>
      </c>
      <c r="N312" s="1" t="s">
        <v>1002</v>
      </c>
      <c r="O312" s="1">
        <v>22284</v>
      </c>
    </row>
    <row r="313" spans="6:15" ht="15" hidden="1" customHeight="1">
      <c r="F313" s="7"/>
      <c r="G313" s="7"/>
      <c r="H313" s="7"/>
      <c r="L313" s="1">
        <v>709103</v>
      </c>
      <c r="M313" s="1" t="s">
        <v>1047</v>
      </c>
      <c r="N313" s="1" t="s">
        <v>1013</v>
      </c>
      <c r="O313" s="1">
        <v>40105</v>
      </c>
    </row>
    <row r="314" spans="6:15" ht="15" hidden="1" customHeight="1">
      <c r="F314" s="7"/>
      <c r="G314" s="7"/>
      <c r="H314" s="7"/>
      <c r="L314" s="1">
        <v>709002</v>
      </c>
      <c r="M314" s="1" t="s">
        <v>1048</v>
      </c>
      <c r="N314" s="1" t="s">
        <v>968</v>
      </c>
      <c r="O314" s="1">
        <v>7051</v>
      </c>
    </row>
    <row r="315" spans="6:15" ht="15" hidden="1" customHeight="1">
      <c r="F315" s="7"/>
      <c r="G315" s="7"/>
      <c r="H315" s="7"/>
      <c r="L315" s="1" t="s">
        <v>992</v>
      </c>
      <c r="M315" s="1" t="s">
        <v>1049</v>
      </c>
      <c r="N315" s="1" t="s">
        <v>955</v>
      </c>
      <c r="O315" s="1">
        <v>17795</v>
      </c>
    </row>
    <row r="316" spans="6:15" ht="15" hidden="1" customHeight="1">
      <c r="F316" s="7"/>
      <c r="G316" s="7"/>
      <c r="H316" s="7"/>
      <c r="L316" s="1">
        <v>700004</v>
      </c>
      <c r="M316" s="1" t="s">
        <v>1050</v>
      </c>
      <c r="N316" s="1" t="s">
        <v>955</v>
      </c>
      <c r="O316" s="1">
        <v>1495189</v>
      </c>
    </row>
    <row r="317" spans="6:15" ht="15" hidden="1" customHeight="1">
      <c r="F317" s="7"/>
      <c r="G317" s="7"/>
      <c r="H317" s="7"/>
      <c r="L317" s="1">
        <v>703906</v>
      </c>
      <c r="M317" s="1" t="s">
        <v>1051</v>
      </c>
      <c r="N317" s="1" t="s">
        <v>955</v>
      </c>
      <c r="O317" s="1">
        <v>1495189</v>
      </c>
    </row>
    <row r="318" spans="6:15" ht="15" hidden="1" customHeight="1">
      <c r="F318" s="7"/>
      <c r="G318" s="7"/>
      <c r="H318" s="7"/>
      <c r="L318" s="1">
        <v>709803</v>
      </c>
      <c r="M318" s="1" t="s">
        <v>1052</v>
      </c>
      <c r="N318" s="1" t="s">
        <v>955</v>
      </c>
      <c r="O318" s="1">
        <v>608114</v>
      </c>
    </row>
    <row r="319" spans="6:15" ht="15" hidden="1" customHeight="1">
      <c r="F319" s="7"/>
      <c r="G319" s="7"/>
      <c r="H319" s="7"/>
      <c r="L319" s="1" t="s">
        <v>992</v>
      </c>
      <c r="M319" s="1" t="s">
        <v>1053</v>
      </c>
      <c r="N319" s="1" t="s">
        <v>984</v>
      </c>
      <c r="O319" s="1">
        <v>13225</v>
      </c>
    </row>
    <row r="320" spans="6:15" ht="15" hidden="1" customHeight="1">
      <c r="F320" s="7"/>
      <c r="G320" s="7"/>
      <c r="H320" s="7"/>
      <c r="L320" s="1">
        <v>704902</v>
      </c>
      <c r="M320" s="1" t="s">
        <v>1054</v>
      </c>
      <c r="N320" s="1" t="s">
        <v>953</v>
      </c>
      <c r="O320" s="1">
        <v>9545</v>
      </c>
    </row>
    <row r="321" spans="6:15" ht="15" hidden="1" customHeight="1">
      <c r="F321" s="7"/>
      <c r="G321" s="7"/>
      <c r="H321" s="7"/>
      <c r="L321" s="1">
        <v>710104</v>
      </c>
      <c r="M321" s="1" t="s">
        <v>1055</v>
      </c>
      <c r="N321" s="1" t="s">
        <v>955</v>
      </c>
      <c r="O321" s="1">
        <v>478689</v>
      </c>
    </row>
    <row r="322" spans="6:15" ht="15" hidden="1" customHeight="1">
      <c r="F322" s="7"/>
      <c r="G322" s="7"/>
      <c r="H322" s="7"/>
      <c r="L322" s="1" t="s">
        <v>992</v>
      </c>
      <c r="M322" s="1" t="s">
        <v>1056</v>
      </c>
      <c r="N322" s="1" t="s">
        <v>953</v>
      </c>
      <c r="O322" s="1">
        <v>6685</v>
      </c>
    </row>
    <row r="323" spans="6:15" ht="15" hidden="1" customHeight="1">
      <c r="F323" s="7"/>
      <c r="G323" s="7"/>
      <c r="H323" s="7"/>
      <c r="L323" s="1">
        <v>701502</v>
      </c>
      <c r="M323" s="1" t="s">
        <v>1057</v>
      </c>
      <c r="N323" s="1" t="s">
        <v>968</v>
      </c>
      <c r="O323" s="1">
        <v>57559</v>
      </c>
    </row>
    <row r="324" spans="6:15" ht="15" hidden="1" customHeight="1">
      <c r="F324" s="7"/>
      <c r="G324" s="7"/>
      <c r="H324" s="7"/>
      <c r="L324" s="1">
        <v>701804</v>
      </c>
      <c r="M324" s="1" t="s">
        <v>1058</v>
      </c>
      <c r="N324" s="1" t="s">
        <v>1012</v>
      </c>
      <c r="O324" s="1">
        <v>64269</v>
      </c>
    </row>
    <row r="325" spans="6:15" ht="15" hidden="1" customHeight="1">
      <c r="F325" s="7"/>
      <c r="G325" s="7"/>
      <c r="H325" s="7"/>
      <c r="L325" s="1">
        <v>707202</v>
      </c>
      <c r="M325" s="1" t="s">
        <v>1059</v>
      </c>
      <c r="N325" s="1" t="s">
        <v>1013</v>
      </c>
      <c r="O325" s="1">
        <v>6647</v>
      </c>
    </row>
    <row r="326" spans="6:15" ht="15" hidden="1" customHeight="1">
      <c r="F326" s="7"/>
      <c r="G326" s="7"/>
      <c r="H326" s="7"/>
      <c r="L326" s="1">
        <v>712503</v>
      </c>
      <c r="M326" s="1" t="s">
        <v>1060</v>
      </c>
      <c r="N326" s="1" t="s">
        <v>1010</v>
      </c>
      <c r="O326" s="1">
        <v>17626</v>
      </c>
    </row>
    <row r="327" spans="6:15" ht="15" hidden="1" customHeight="1">
      <c r="F327" s="7"/>
      <c r="G327" s="7"/>
      <c r="H327" s="7"/>
      <c r="L327" s="1">
        <v>702304</v>
      </c>
      <c r="M327" s="1" t="s">
        <v>1061</v>
      </c>
      <c r="N327" s="1" t="s">
        <v>953</v>
      </c>
      <c r="O327" s="1">
        <v>100534</v>
      </c>
    </row>
    <row r="328" spans="6:15" ht="15" hidden="1" customHeight="1">
      <c r="F328" s="7"/>
      <c r="G328" s="7"/>
      <c r="H328" s="7"/>
      <c r="L328" s="1">
        <v>706502</v>
      </c>
      <c r="M328" s="1" t="s">
        <v>1062</v>
      </c>
      <c r="N328" s="1" t="s">
        <v>1014</v>
      </c>
      <c r="O328" s="1">
        <v>12119</v>
      </c>
    </row>
    <row r="329" spans="6:15" ht="15" hidden="1" customHeight="1">
      <c r="F329" s="7"/>
      <c r="G329" s="7"/>
      <c r="H329" s="7"/>
      <c r="L329" s="1">
        <v>709703</v>
      </c>
      <c r="M329" s="1" t="s">
        <v>1063</v>
      </c>
      <c r="N329" s="1" t="s">
        <v>955</v>
      </c>
      <c r="O329" s="1">
        <v>416626</v>
      </c>
    </row>
    <row r="330" spans="6:15" ht="15" hidden="1" customHeight="1">
      <c r="F330" s="7"/>
      <c r="G330" s="7"/>
      <c r="H330" s="7"/>
      <c r="L330" s="1">
        <v>711803</v>
      </c>
      <c r="M330" s="1" t="s">
        <v>1064</v>
      </c>
      <c r="N330" s="1" t="s">
        <v>1002</v>
      </c>
      <c r="O330" s="1">
        <v>22284</v>
      </c>
    </row>
    <row r="331" spans="6:15" ht="15" hidden="1" customHeight="1">
      <c r="F331" s="7"/>
      <c r="G331" s="7"/>
      <c r="H331" s="7"/>
      <c r="L331" s="1">
        <v>703909</v>
      </c>
      <c r="M331" s="1" t="s">
        <v>1065</v>
      </c>
      <c r="N331" s="1" t="s">
        <v>955</v>
      </c>
      <c r="O331" s="1">
        <v>1495189</v>
      </c>
    </row>
    <row r="332" spans="6:15" ht="15" hidden="1" customHeight="1">
      <c r="F332" s="7"/>
      <c r="G332" s="7"/>
      <c r="H332" s="7"/>
      <c r="L332" s="1">
        <v>703702</v>
      </c>
      <c r="M332" s="1" t="s">
        <v>1066</v>
      </c>
      <c r="N332" s="1" t="s">
        <v>968</v>
      </c>
      <c r="O332" s="1">
        <v>23845</v>
      </c>
    </row>
    <row r="333" spans="6:15" ht="15" hidden="1" customHeight="1">
      <c r="F333" s="7"/>
      <c r="G333" s="7"/>
      <c r="H333" s="7"/>
      <c r="L333" s="1" t="s">
        <v>992</v>
      </c>
      <c r="M333" s="1" t="s">
        <v>1067</v>
      </c>
      <c r="N333" s="1" t="s">
        <v>984</v>
      </c>
      <c r="O333" s="1">
        <v>13225</v>
      </c>
    </row>
    <row r="334" spans="6:15" ht="15" hidden="1" customHeight="1">
      <c r="F334" s="7"/>
      <c r="G334" s="7"/>
      <c r="H334" s="7"/>
      <c r="L334" s="1">
        <v>707402</v>
      </c>
      <c r="M334" s="1" t="s">
        <v>1068</v>
      </c>
      <c r="N334" s="1" t="s">
        <v>1010</v>
      </c>
      <c r="O334" s="1">
        <v>15454</v>
      </c>
    </row>
    <row r="335" spans="6:15" ht="15" hidden="1" customHeight="1">
      <c r="F335" s="7"/>
      <c r="G335" s="7"/>
      <c r="H335" s="7"/>
      <c r="L335" s="1">
        <v>703905</v>
      </c>
      <c r="M335" s="1" t="s">
        <v>1069</v>
      </c>
      <c r="N335" s="1" t="s">
        <v>955</v>
      </c>
      <c r="O335" s="1">
        <v>1495189</v>
      </c>
    </row>
    <row r="336" spans="6:15" ht="15" hidden="1" customHeight="1">
      <c r="F336" s="7"/>
      <c r="G336" s="7"/>
      <c r="H336" s="7"/>
      <c r="L336" s="1">
        <v>704703</v>
      </c>
      <c r="M336" s="1" t="s">
        <v>1070</v>
      </c>
      <c r="N336" s="1" t="s">
        <v>1012</v>
      </c>
      <c r="O336" s="1">
        <v>22881</v>
      </c>
    </row>
    <row r="337" spans="6:15" ht="15" hidden="1" customHeight="1">
      <c r="F337" s="7"/>
      <c r="G337" s="7"/>
      <c r="H337" s="7"/>
      <c r="L337" s="1">
        <v>708502</v>
      </c>
      <c r="M337" s="1" t="s">
        <v>1071</v>
      </c>
      <c r="N337" s="1" t="s">
        <v>953</v>
      </c>
      <c r="O337" s="1">
        <v>37986</v>
      </c>
    </row>
    <row r="338" spans="6:15" ht="15" hidden="1" customHeight="1">
      <c r="F338" s="7"/>
      <c r="G338" s="7"/>
      <c r="H338" s="7"/>
      <c r="L338" s="1">
        <v>709804</v>
      </c>
      <c r="M338" s="1" t="s">
        <v>1072</v>
      </c>
      <c r="N338" s="1" t="s">
        <v>955</v>
      </c>
      <c r="O338" s="1">
        <v>608114</v>
      </c>
    </row>
    <row r="339" spans="6:15" ht="15" hidden="1" customHeight="1">
      <c r="F339" s="7"/>
      <c r="G339" s="7"/>
      <c r="H339" s="7"/>
      <c r="L339" s="1">
        <v>712005</v>
      </c>
      <c r="M339" s="1" t="s">
        <v>1073</v>
      </c>
      <c r="N339" s="1" t="s">
        <v>955</v>
      </c>
      <c r="O339" s="1">
        <v>1243756</v>
      </c>
    </row>
    <row r="340" spans="6:15" ht="15" hidden="1" customHeight="1">
      <c r="F340" s="7"/>
      <c r="G340" s="7"/>
      <c r="H340" s="7"/>
      <c r="L340" s="1">
        <v>705303</v>
      </c>
      <c r="M340" s="1" t="s">
        <v>1074</v>
      </c>
      <c r="N340" s="1" t="s">
        <v>1013</v>
      </c>
      <c r="O340" s="1">
        <v>153817</v>
      </c>
    </row>
    <row r="341" spans="6:15" ht="15" hidden="1" customHeight="1">
      <c r="F341" s="7"/>
      <c r="G341" s="7"/>
      <c r="H341" s="7"/>
      <c r="L341" s="1">
        <v>705003</v>
      </c>
      <c r="M341" s="1" t="s">
        <v>1335</v>
      </c>
      <c r="N341" s="1" t="s">
        <v>984</v>
      </c>
      <c r="O341" s="1">
        <v>42164</v>
      </c>
    </row>
    <row r="342" spans="6:15" ht="15" hidden="1" customHeight="1">
      <c r="F342" s="7"/>
      <c r="G342" s="7"/>
      <c r="H342" s="7"/>
      <c r="L342" s="1">
        <v>708702</v>
      </c>
      <c r="M342" s="1" t="s">
        <v>1075</v>
      </c>
      <c r="N342" s="1" t="s">
        <v>953</v>
      </c>
      <c r="O342" s="1">
        <v>16847</v>
      </c>
    </row>
    <row r="343" spans="6:15" ht="15" hidden="1" customHeight="1">
      <c r="F343" s="7"/>
      <c r="G343" s="7"/>
      <c r="H343" s="7"/>
      <c r="L343" s="1">
        <v>706706</v>
      </c>
      <c r="M343" s="1" t="s">
        <v>1076</v>
      </c>
      <c r="N343" s="1" t="s">
        <v>1011</v>
      </c>
      <c r="O343" s="1">
        <v>255681</v>
      </c>
    </row>
    <row r="344" spans="6:15" ht="15" hidden="1" customHeight="1">
      <c r="F344" s="7"/>
      <c r="G344" s="7"/>
      <c r="H344" s="7"/>
      <c r="L344" s="1">
        <v>702302</v>
      </c>
      <c r="M344" s="1" t="s">
        <v>1077</v>
      </c>
      <c r="N344" s="1" t="s">
        <v>953</v>
      </c>
      <c r="O344" s="1">
        <v>100534</v>
      </c>
    </row>
    <row r="345" spans="6:15" ht="15" hidden="1" customHeight="1">
      <c r="F345" s="7"/>
      <c r="G345" s="7"/>
      <c r="H345" s="7"/>
      <c r="L345" s="1">
        <v>704400</v>
      </c>
      <c r="M345" s="1" t="s">
        <v>1078</v>
      </c>
      <c r="N345" s="1" t="s">
        <v>955</v>
      </c>
      <c r="O345" s="1">
        <v>41060</v>
      </c>
    </row>
    <row r="346" spans="6:15" ht="15" hidden="1" customHeight="1">
      <c r="F346" s="7"/>
      <c r="G346" s="7"/>
      <c r="H346" s="7"/>
      <c r="L346" s="1">
        <v>704500</v>
      </c>
      <c r="M346" s="1" t="s">
        <v>1079</v>
      </c>
      <c r="N346" s="1" t="s">
        <v>955</v>
      </c>
      <c r="O346" s="1">
        <v>19005</v>
      </c>
    </row>
    <row r="347" spans="6:15" ht="15" hidden="1" customHeight="1">
      <c r="F347" s="7"/>
      <c r="G347" s="7"/>
      <c r="H347" s="7"/>
      <c r="L347" s="1">
        <v>704600</v>
      </c>
      <c r="M347" s="1" t="s">
        <v>1080</v>
      </c>
      <c r="N347" s="1" t="s">
        <v>1010</v>
      </c>
      <c r="O347" s="1">
        <v>31948</v>
      </c>
    </row>
    <row r="348" spans="6:15" ht="15" hidden="1" customHeight="1">
      <c r="F348" s="7"/>
      <c r="G348" s="7"/>
      <c r="H348" s="7"/>
      <c r="L348" s="1">
        <v>704700</v>
      </c>
      <c r="M348" s="1" t="s">
        <v>1081</v>
      </c>
      <c r="N348" s="1" t="s">
        <v>1012</v>
      </c>
      <c r="O348" s="1">
        <v>22881</v>
      </c>
    </row>
    <row r="349" spans="6:15" ht="15" hidden="1" customHeight="1">
      <c r="F349" s="7"/>
      <c r="G349" s="7"/>
      <c r="H349" s="7"/>
      <c r="L349" s="1">
        <v>704800</v>
      </c>
      <c r="M349" s="1" t="s">
        <v>1082</v>
      </c>
      <c r="N349" s="1" t="s">
        <v>1010</v>
      </c>
      <c r="O349" s="1">
        <v>18634</v>
      </c>
    </row>
    <row r="350" spans="6:15" ht="15" hidden="1" customHeight="1">
      <c r="F350" s="7"/>
      <c r="G350" s="7"/>
      <c r="H350" s="7"/>
      <c r="L350" s="1">
        <v>704900</v>
      </c>
      <c r="M350" s="1" t="s">
        <v>1083</v>
      </c>
      <c r="N350" s="1" t="s">
        <v>953</v>
      </c>
      <c r="O350" s="1">
        <v>9545</v>
      </c>
    </row>
    <row r="351" spans="6:15" ht="15" hidden="1" customHeight="1">
      <c r="F351" s="7"/>
      <c r="G351" s="7"/>
      <c r="H351" s="7"/>
      <c r="L351" s="1">
        <v>705000</v>
      </c>
      <c r="M351" s="1" t="s">
        <v>1084</v>
      </c>
      <c r="N351" s="1" t="s">
        <v>984</v>
      </c>
      <c r="O351" s="1">
        <v>42164</v>
      </c>
    </row>
    <row r="352" spans="6:15" ht="15" hidden="1" customHeight="1">
      <c r="F352" s="7"/>
      <c r="G352" s="7"/>
      <c r="H352" s="7"/>
      <c r="L352" s="1">
        <v>705100</v>
      </c>
      <c r="M352" s="1" t="s">
        <v>1085</v>
      </c>
      <c r="N352" s="1" t="s">
        <v>955</v>
      </c>
      <c r="O352" s="1">
        <v>13218</v>
      </c>
    </row>
    <row r="353" spans="6:15" ht="15" hidden="1" customHeight="1">
      <c r="F353" s="7"/>
      <c r="G353" s="7"/>
      <c r="H353" s="7"/>
      <c r="L353" s="1">
        <v>705200</v>
      </c>
      <c r="M353" s="1" t="s">
        <v>1086</v>
      </c>
      <c r="N353" s="1" t="s">
        <v>968</v>
      </c>
      <c r="O353" s="1">
        <v>5515</v>
      </c>
    </row>
    <row r="354" spans="6:15" ht="15" hidden="1" customHeight="1">
      <c r="F354" s="7"/>
      <c r="G354" s="7"/>
      <c r="H354" s="7"/>
      <c r="L354" s="1">
        <v>700011</v>
      </c>
      <c r="M354" s="1" t="s">
        <v>1087</v>
      </c>
    </row>
    <row r="355" spans="6:15" ht="15" hidden="1" customHeight="1">
      <c r="F355" s="7"/>
      <c r="G355" s="7"/>
      <c r="H355" s="7"/>
      <c r="L355" s="1">
        <v>700009</v>
      </c>
      <c r="M355" s="1" t="s">
        <v>1088</v>
      </c>
    </row>
    <row r="356" spans="6:15" ht="15" hidden="1" customHeight="1">
      <c r="F356" s="7"/>
      <c r="G356" s="7"/>
      <c r="H356" s="7"/>
      <c r="L356" s="1">
        <v>700008</v>
      </c>
      <c r="M356" s="1" t="s">
        <v>1089</v>
      </c>
    </row>
    <row r="357" spans="6:15" ht="15" hidden="1" customHeight="1">
      <c r="F357" s="7"/>
      <c r="G357" s="7"/>
      <c r="H357" s="7"/>
      <c r="L357" s="1">
        <v>700015</v>
      </c>
      <c r="M357" s="1" t="s">
        <v>1336</v>
      </c>
    </row>
    <row r="358" spans="6:15" ht="15" hidden="1" customHeight="1">
      <c r="F358" s="7"/>
      <c r="G358" s="7"/>
      <c r="H358" s="7"/>
      <c r="L358" s="1">
        <v>700005</v>
      </c>
      <c r="M358" s="1" t="s">
        <v>1090</v>
      </c>
    </row>
    <row r="359" spans="6:15" ht="15" hidden="1" customHeight="1">
      <c r="F359" s="7"/>
      <c r="G359" s="7"/>
      <c r="H359" s="7"/>
      <c r="L359" s="1">
        <v>700013</v>
      </c>
      <c r="M359" s="1" t="s">
        <v>1091</v>
      </c>
    </row>
    <row r="360" spans="6:15" ht="15" hidden="1" customHeight="1">
      <c r="F360" s="7"/>
      <c r="G360" s="7"/>
      <c r="H360" s="7"/>
      <c r="L360" s="1">
        <v>700014</v>
      </c>
      <c r="M360" s="1" t="s">
        <v>1092</v>
      </c>
    </row>
    <row r="361" spans="6:15" ht="15" hidden="1" customHeight="1">
      <c r="F361" s="7"/>
      <c r="G361" s="7"/>
      <c r="H361" s="7"/>
      <c r="L361" s="1">
        <v>700001</v>
      </c>
      <c r="M361" s="1" t="s">
        <v>1093</v>
      </c>
    </row>
    <row r="362" spans="6:15" ht="15" hidden="1" customHeight="1">
      <c r="F362" s="7"/>
      <c r="G362" s="7"/>
      <c r="H362" s="7"/>
      <c r="L362" s="1">
        <v>701800</v>
      </c>
      <c r="M362" s="1" t="s">
        <v>1094</v>
      </c>
      <c r="N362" s="1" t="s">
        <v>1012</v>
      </c>
      <c r="O362" s="1">
        <v>64269</v>
      </c>
    </row>
    <row r="363" spans="6:15" ht="15" hidden="1" customHeight="1">
      <c r="F363" s="7"/>
      <c r="G363" s="7"/>
      <c r="H363" s="7"/>
      <c r="L363" s="1">
        <v>704300</v>
      </c>
      <c r="M363" s="1" t="s">
        <v>1095</v>
      </c>
      <c r="N363" s="1" t="s">
        <v>1006</v>
      </c>
      <c r="O363" s="1">
        <v>23428</v>
      </c>
    </row>
    <row r="364" spans="6:15" ht="15" hidden="1" customHeight="1">
      <c r="F364" s="7"/>
      <c r="G364" s="7"/>
      <c r="H364" s="7"/>
      <c r="L364" s="1">
        <v>705700</v>
      </c>
      <c r="M364" s="1" t="s">
        <v>1096</v>
      </c>
      <c r="N364" s="1" t="s">
        <v>984</v>
      </c>
      <c r="O364" s="1">
        <v>3755</v>
      </c>
    </row>
    <row r="365" spans="6:15" ht="15" hidden="1" customHeight="1">
      <c r="F365" s="7"/>
      <c r="G365" s="7"/>
      <c r="H365" s="7"/>
      <c r="L365" s="1">
        <v>705300</v>
      </c>
      <c r="M365" s="1" t="s">
        <v>1097</v>
      </c>
      <c r="N365" s="1" t="s">
        <v>1013</v>
      </c>
      <c r="O365" s="1">
        <v>153817</v>
      </c>
    </row>
    <row r="366" spans="6:15" ht="15" hidden="1" customHeight="1">
      <c r="F366" s="7"/>
      <c r="G366" s="7"/>
      <c r="H366" s="7"/>
      <c r="L366" s="1">
        <v>705500</v>
      </c>
      <c r="M366" s="1" t="s">
        <v>1098</v>
      </c>
      <c r="N366" s="1" t="s">
        <v>958</v>
      </c>
      <c r="O366" s="1">
        <v>21321</v>
      </c>
    </row>
    <row r="367" spans="6:15" ht="15" hidden="1" customHeight="1">
      <c r="F367" s="7"/>
      <c r="G367" s="7"/>
      <c r="H367" s="7"/>
      <c r="L367" s="1">
        <v>705800</v>
      </c>
      <c r="M367" s="1" t="s">
        <v>1099</v>
      </c>
      <c r="N367" s="1" t="s">
        <v>1011</v>
      </c>
      <c r="O367" s="1">
        <v>14245</v>
      </c>
    </row>
    <row r="368" spans="6:15" ht="15" hidden="1" customHeight="1">
      <c r="F368" s="7"/>
      <c r="G368" s="7"/>
      <c r="H368" s="7"/>
      <c r="L368" s="1">
        <v>705900</v>
      </c>
      <c r="M368" s="1" t="s">
        <v>1100</v>
      </c>
      <c r="N368" s="1" t="s">
        <v>984</v>
      </c>
      <c r="O368" s="1">
        <v>13225</v>
      </c>
    </row>
    <row r="369" spans="6:15" ht="15" hidden="1" customHeight="1">
      <c r="F369" s="7"/>
      <c r="G369" s="7"/>
      <c r="H369" s="7"/>
      <c r="L369" s="1">
        <v>706000</v>
      </c>
      <c r="M369" s="1" t="s">
        <v>1101</v>
      </c>
      <c r="N369" s="1" t="s">
        <v>1010</v>
      </c>
      <c r="O369" s="1">
        <v>6034</v>
      </c>
    </row>
    <row r="370" spans="6:15" ht="15" hidden="1" customHeight="1">
      <c r="F370" s="7"/>
      <c r="G370" s="7"/>
      <c r="H370" s="7"/>
      <c r="L370" s="1">
        <v>706100</v>
      </c>
      <c r="M370" s="1" t="s">
        <v>1102</v>
      </c>
      <c r="N370" s="1" t="s">
        <v>977</v>
      </c>
      <c r="O370" s="1">
        <v>18084</v>
      </c>
    </row>
    <row r="371" spans="6:15" ht="15" hidden="1" customHeight="1">
      <c r="F371" s="7"/>
      <c r="G371" s="7"/>
      <c r="H371" s="7"/>
      <c r="L371" s="1">
        <v>706200</v>
      </c>
      <c r="M371" s="1" t="s">
        <v>1103</v>
      </c>
      <c r="N371" s="1" t="s">
        <v>1011</v>
      </c>
      <c r="O371" s="1">
        <v>3574</v>
      </c>
    </row>
    <row r="372" spans="6:15" ht="15" hidden="1" customHeight="1">
      <c r="F372" s="7"/>
      <c r="G372" s="7"/>
      <c r="H372" s="7"/>
      <c r="L372" s="1">
        <v>708202</v>
      </c>
      <c r="M372" s="1" t="s">
        <v>1337</v>
      </c>
      <c r="N372" s="1" t="s">
        <v>951</v>
      </c>
      <c r="O372" s="1">
        <v>34829</v>
      </c>
    </row>
    <row r="373" spans="6:15" ht="15" hidden="1" customHeight="1">
      <c r="F373" s="7"/>
      <c r="G373" s="7"/>
      <c r="H373" s="7"/>
      <c r="L373" s="1">
        <v>706300</v>
      </c>
      <c r="M373" s="1" t="s">
        <v>1104</v>
      </c>
      <c r="N373" s="1" t="s">
        <v>1012</v>
      </c>
      <c r="O373" s="1">
        <v>92967</v>
      </c>
    </row>
    <row r="374" spans="6:15" ht="15" hidden="1" customHeight="1">
      <c r="F374" s="7"/>
      <c r="G374" s="7"/>
      <c r="H374" s="7"/>
      <c r="L374" s="1">
        <v>706400</v>
      </c>
      <c r="M374" s="1" t="s">
        <v>1105</v>
      </c>
      <c r="N374" s="1" t="s">
        <v>1013</v>
      </c>
      <c r="O374" s="1">
        <v>30097</v>
      </c>
    </row>
    <row r="375" spans="6:15" ht="15" hidden="1" customHeight="1">
      <c r="F375" s="7"/>
      <c r="G375" s="7"/>
      <c r="H375" s="7"/>
      <c r="L375" s="1">
        <v>702306</v>
      </c>
      <c r="M375" s="1" t="s">
        <v>1338</v>
      </c>
      <c r="N375" s="1" t="s">
        <v>953</v>
      </c>
      <c r="O375" s="1">
        <v>100534</v>
      </c>
    </row>
    <row r="376" spans="6:15" ht="15" hidden="1" customHeight="1">
      <c r="F376" s="7"/>
      <c r="G376" s="7"/>
      <c r="H376" s="7"/>
      <c r="L376" s="1">
        <v>712003</v>
      </c>
      <c r="M376" s="1" t="s">
        <v>1339</v>
      </c>
      <c r="N376" s="1" t="s">
        <v>955</v>
      </c>
      <c r="O376" s="1">
        <v>1243756</v>
      </c>
    </row>
    <row r="377" spans="6:15" ht="15" hidden="1" customHeight="1">
      <c r="F377" s="7"/>
      <c r="G377" s="7"/>
      <c r="H377" s="7"/>
      <c r="L377" s="1">
        <v>703903</v>
      </c>
      <c r="M377" s="1" t="s">
        <v>1340</v>
      </c>
      <c r="N377" s="1" t="s">
        <v>955</v>
      </c>
      <c r="O377" s="1">
        <v>1495189</v>
      </c>
    </row>
    <row r="378" spans="6:15" ht="15" hidden="1" customHeight="1">
      <c r="F378" s="7"/>
      <c r="G378" s="7"/>
      <c r="H378" s="7"/>
      <c r="L378" s="1">
        <v>705302</v>
      </c>
      <c r="M378" s="1" t="s">
        <v>1106</v>
      </c>
      <c r="N378" s="1" t="s">
        <v>1013</v>
      </c>
      <c r="O378" s="1">
        <v>153817</v>
      </c>
    </row>
    <row r="379" spans="6:15" ht="15" hidden="1" customHeight="1">
      <c r="F379" s="7"/>
      <c r="G379" s="7"/>
      <c r="H379" s="7"/>
      <c r="L379" s="1">
        <v>710105</v>
      </c>
      <c r="M379" s="1" t="s">
        <v>1107</v>
      </c>
      <c r="N379" s="1" t="s">
        <v>955</v>
      </c>
      <c r="O379" s="1">
        <v>478689</v>
      </c>
    </row>
    <row r="380" spans="6:15" ht="15" hidden="1" customHeight="1">
      <c r="F380" s="7"/>
      <c r="G380" s="7"/>
      <c r="H380" s="7"/>
      <c r="L380" s="1">
        <v>706704</v>
      </c>
      <c r="M380" s="1" t="s">
        <v>1108</v>
      </c>
      <c r="N380" s="1" t="s">
        <v>1011</v>
      </c>
      <c r="O380" s="1">
        <v>255681</v>
      </c>
    </row>
    <row r="381" spans="6:15" ht="15" hidden="1" customHeight="1">
      <c r="F381" s="7"/>
      <c r="G381" s="7"/>
      <c r="H381" s="7"/>
      <c r="L381" s="1">
        <v>703908</v>
      </c>
      <c r="M381" s="1" t="s">
        <v>1109</v>
      </c>
      <c r="N381" s="1" t="s">
        <v>955</v>
      </c>
      <c r="O381" s="1">
        <v>1495189</v>
      </c>
    </row>
    <row r="382" spans="6:15" ht="15" hidden="1" customHeight="1">
      <c r="F382" s="7"/>
      <c r="G382" s="7"/>
      <c r="H382" s="7"/>
      <c r="L382" s="1">
        <v>709805</v>
      </c>
      <c r="M382" s="1" t="s">
        <v>1110</v>
      </c>
      <c r="N382" s="1" t="s">
        <v>955</v>
      </c>
      <c r="O382" s="1">
        <v>608114</v>
      </c>
    </row>
    <row r="383" spans="6:15" ht="15" hidden="1" customHeight="1">
      <c r="F383" s="7"/>
      <c r="G383" s="7"/>
      <c r="H383" s="7"/>
      <c r="L383" s="1">
        <v>706500</v>
      </c>
      <c r="M383" s="1" t="s">
        <v>1111</v>
      </c>
      <c r="N383" s="1" t="s">
        <v>1014</v>
      </c>
      <c r="O383" s="1">
        <v>12119</v>
      </c>
    </row>
    <row r="384" spans="6:15" ht="15" hidden="1" customHeight="1">
      <c r="F384" s="7"/>
      <c r="G384" s="7"/>
      <c r="H384" s="7"/>
      <c r="L384" s="1">
        <v>706600</v>
      </c>
      <c r="M384" s="1" t="s">
        <v>1112</v>
      </c>
      <c r="N384" s="1" t="s">
        <v>1012</v>
      </c>
      <c r="O384" s="1">
        <v>48408</v>
      </c>
    </row>
    <row r="385" spans="6:15" ht="15" hidden="1" customHeight="1">
      <c r="F385" s="7"/>
      <c r="G385" s="7"/>
      <c r="H385" s="7"/>
      <c r="L385" s="1">
        <v>706700</v>
      </c>
      <c r="M385" s="1" t="s">
        <v>1113</v>
      </c>
      <c r="N385" s="1" t="s">
        <v>1011</v>
      </c>
      <c r="O385" s="1">
        <v>255681</v>
      </c>
    </row>
    <row r="386" spans="6:15" ht="15" hidden="1" customHeight="1">
      <c r="F386" s="7"/>
      <c r="G386" s="7"/>
      <c r="H386" s="7"/>
      <c r="L386" s="1">
        <v>706900</v>
      </c>
      <c r="M386" s="1" t="s">
        <v>1114</v>
      </c>
      <c r="N386" s="1" t="s">
        <v>984</v>
      </c>
      <c r="O386" s="1">
        <v>8691</v>
      </c>
    </row>
    <row r="387" spans="6:15" ht="15" hidden="1" customHeight="1">
      <c r="F387" s="7"/>
      <c r="G387" s="7"/>
      <c r="H387" s="7"/>
      <c r="L387" s="1">
        <v>703910</v>
      </c>
      <c r="M387" s="1" t="s">
        <v>1115</v>
      </c>
      <c r="N387" s="1" t="s">
        <v>955</v>
      </c>
      <c r="O387" s="1">
        <v>1495189</v>
      </c>
    </row>
    <row r="388" spans="6:15" ht="15" hidden="1" customHeight="1">
      <c r="F388" s="7"/>
      <c r="G388" s="7"/>
      <c r="H388" s="7"/>
      <c r="L388" s="1">
        <v>707100</v>
      </c>
      <c r="M388" s="1" t="s">
        <v>1116</v>
      </c>
      <c r="N388" s="1" t="s">
        <v>955</v>
      </c>
      <c r="O388" s="1">
        <v>3176</v>
      </c>
    </row>
    <row r="389" spans="6:15" ht="15" hidden="1" customHeight="1">
      <c r="F389" s="7"/>
      <c r="G389" s="7"/>
      <c r="H389" s="7"/>
      <c r="L389" s="1">
        <v>707200</v>
      </c>
      <c r="M389" s="1" t="s">
        <v>1117</v>
      </c>
      <c r="N389" s="1" t="s">
        <v>1013</v>
      </c>
      <c r="O389" s="1">
        <v>6647</v>
      </c>
    </row>
    <row r="390" spans="6:15" ht="15" hidden="1" customHeight="1">
      <c r="F390" s="7"/>
      <c r="G390" s="7"/>
      <c r="H390" s="7"/>
      <c r="L390" s="1">
        <v>711300</v>
      </c>
      <c r="M390" s="1" t="s">
        <v>1118</v>
      </c>
      <c r="N390" s="1" t="s">
        <v>953</v>
      </c>
      <c r="O390" s="1">
        <v>15310</v>
      </c>
    </row>
    <row r="391" spans="6:15" ht="15" hidden="1" customHeight="1">
      <c r="F391" s="7"/>
      <c r="G391" s="7"/>
      <c r="H391" s="7"/>
      <c r="L391" s="1">
        <v>712500</v>
      </c>
      <c r="M391" s="1" t="s">
        <v>1119</v>
      </c>
      <c r="N391" s="1" t="s">
        <v>1010</v>
      </c>
      <c r="O391" s="1">
        <v>17626</v>
      </c>
    </row>
    <row r="392" spans="6:15" ht="15" hidden="1" customHeight="1">
      <c r="F392" s="7"/>
      <c r="G392" s="7"/>
      <c r="H392" s="7"/>
      <c r="L392" s="1">
        <v>707300</v>
      </c>
      <c r="M392" s="1" t="s">
        <v>1120</v>
      </c>
      <c r="N392" s="1" t="s">
        <v>1013</v>
      </c>
      <c r="O392" s="1">
        <v>65219</v>
      </c>
    </row>
    <row r="393" spans="6:15" ht="15" hidden="1" customHeight="1">
      <c r="F393" s="7"/>
      <c r="G393" s="7"/>
      <c r="H393" s="7"/>
      <c r="L393" s="1">
        <v>700700</v>
      </c>
      <c r="M393" s="1" t="s">
        <v>1121</v>
      </c>
      <c r="N393" s="1" t="s">
        <v>958</v>
      </c>
      <c r="O393" s="1">
        <v>8896</v>
      </c>
    </row>
    <row r="394" spans="6:15" ht="15" hidden="1" customHeight="1">
      <c r="F394" s="7"/>
      <c r="G394" s="7"/>
      <c r="H394" s="7"/>
      <c r="L394" s="1">
        <v>707400</v>
      </c>
      <c r="M394" s="1" t="s">
        <v>1122</v>
      </c>
      <c r="N394" s="1" t="s">
        <v>1010</v>
      </c>
      <c r="O394" s="1">
        <v>15454</v>
      </c>
    </row>
    <row r="395" spans="6:15" ht="15" hidden="1" customHeight="1">
      <c r="F395" s="7"/>
      <c r="G395" s="7"/>
      <c r="H395" s="7"/>
      <c r="L395" s="1">
        <v>707500</v>
      </c>
      <c r="M395" s="1" t="s">
        <v>1123</v>
      </c>
      <c r="N395" s="1" t="s">
        <v>958</v>
      </c>
      <c r="O395" s="1">
        <v>3762</v>
      </c>
    </row>
    <row r="396" spans="6:15" ht="15" hidden="1" customHeight="1">
      <c r="F396" s="7"/>
      <c r="G396" s="7"/>
      <c r="H396" s="7"/>
      <c r="L396" s="1">
        <v>707600</v>
      </c>
      <c r="M396" s="1" t="s">
        <v>1124</v>
      </c>
      <c r="N396" s="1" t="s">
        <v>977</v>
      </c>
      <c r="O396" s="1">
        <v>3405</v>
      </c>
    </row>
    <row r="397" spans="6:15" ht="15" hidden="1" customHeight="1">
      <c r="F397" s="7"/>
      <c r="G397" s="7"/>
      <c r="H397" s="7"/>
      <c r="L397" s="1">
        <v>707700</v>
      </c>
      <c r="M397" s="1" t="s">
        <v>1125</v>
      </c>
      <c r="N397" s="1" t="s">
        <v>951</v>
      </c>
      <c r="O397" s="1">
        <v>26306</v>
      </c>
    </row>
    <row r="398" spans="6:15" ht="15" hidden="1" customHeight="1">
      <c r="F398" s="7"/>
      <c r="G398" s="7"/>
      <c r="H398" s="7"/>
      <c r="L398" s="1">
        <v>707800</v>
      </c>
      <c r="M398" s="1" t="s">
        <v>1126</v>
      </c>
      <c r="N398" s="1" t="s">
        <v>1010</v>
      </c>
      <c r="O398" s="1">
        <v>31166</v>
      </c>
    </row>
    <row r="399" spans="6:15" ht="15" hidden="1" customHeight="1">
      <c r="F399" s="7"/>
      <c r="G399" s="7"/>
      <c r="H399" s="7"/>
      <c r="L399" s="1">
        <v>709800</v>
      </c>
      <c r="M399" s="1" t="s">
        <v>1127</v>
      </c>
      <c r="N399" s="1" t="s">
        <v>955</v>
      </c>
      <c r="O399" s="1">
        <v>608114</v>
      </c>
    </row>
    <row r="400" spans="6:15" ht="15" hidden="1" customHeight="1">
      <c r="F400" s="7"/>
      <c r="G400" s="7"/>
      <c r="H400" s="7"/>
      <c r="L400" s="1">
        <v>708000</v>
      </c>
      <c r="M400" s="1" t="s">
        <v>1128</v>
      </c>
      <c r="N400" s="1" t="s">
        <v>1011</v>
      </c>
      <c r="O400" s="1">
        <v>5755</v>
      </c>
    </row>
    <row r="401" spans="6:15" ht="15" hidden="1" customHeight="1">
      <c r="F401" s="7"/>
      <c r="G401" s="7"/>
      <c r="H401" s="7"/>
      <c r="L401" s="1">
        <v>708100</v>
      </c>
      <c r="M401" s="1" t="s">
        <v>1129</v>
      </c>
      <c r="N401" s="1" t="s">
        <v>977</v>
      </c>
      <c r="O401" s="1">
        <v>3726</v>
      </c>
    </row>
    <row r="402" spans="6:15" ht="15" hidden="1" customHeight="1">
      <c r="F402" s="7"/>
      <c r="G402" s="7"/>
      <c r="H402" s="7"/>
      <c r="L402" s="1">
        <v>705600</v>
      </c>
      <c r="M402" s="1" t="s">
        <v>1130</v>
      </c>
      <c r="N402" s="1" t="s">
        <v>984</v>
      </c>
      <c r="O402" s="1">
        <v>2517</v>
      </c>
    </row>
    <row r="403" spans="6:15" ht="15" hidden="1" customHeight="1">
      <c r="F403" s="7"/>
      <c r="G403" s="7"/>
      <c r="H403" s="7"/>
      <c r="L403" s="1">
        <v>708200</v>
      </c>
      <c r="M403" s="1" t="s">
        <v>1131</v>
      </c>
      <c r="N403" s="1" t="s">
        <v>951</v>
      </c>
      <c r="O403" s="1">
        <v>34829</v>
      </c>
    </row>
    <row r="404" spans="6:15" ht="15" hidden="1" customHeight="1">
      <c r="F404" s="7"/>
      <c r="G404" s="7"/>
      <c r="H404" s="7"/>
      <c r="L404" s="1" t="s">
        <v>992</v>
      </c>
      <c r="M404" s="1" t="s">
        <v>1132</v>
      </c>
      <c r="N404" s="1" t="s">
        <v>955</v>
      </c>
      <c r="O404" s="1">
        <v>41060</v>
      </c>
    </row>
    <row r="405" spans="6:15" ht="15" hidden="1" customHeight="1">
      <c r="F405" s="7"/>
      <c r="G405" s="7"/>
      <c r="H405" s="7"/>
      <c r="L405" s="1">
        <v>701803</v>
      </c>
      <c r="M405" s="1" t="s">
        <v>1133</v>
      </c>
      <c r="N405" s="1" t="s">
        <v>1012</v>
      </c>
      <c r="O405" s="1">
        <v>64269</v>
      </c>
    </row>
    <row r="406" spans="6:15" ht="15" hidden="1" customHeight="1">
      <c r="F406" s="7"/>
      <c r="G406" s="7"/>
      <c r="H406" s="7"/>
      <c r="L406" s="1">
        <v>700602</v>
      </c>
      <c r="M406" s="1" t="s">
        <v>1134</v>
      </c>
      <c r="N406" s="1" t="s">
        <v>958</v>
      </c>
      <c r="O406" s="1">
        <v>57340</v>
      </c>
    </row>
    <row r="407" spans="6:15" ht="15" hidden="1" customHeight="1">
      <c r="F407" s="7"/>
      <c r="G407" s="7"/>
      <c r="H407" s="7"/>
      <c r="L407" s="1">
        <v>705802</v>
      </c>
      <c r="M407" s="1" t="s">
        <v>1135</v>
      </c>
      <c r="N407" s="1" t="s">
        <v>1011</v>
      </c>
      <c r="O407" s="1">
        <v>14245</v>
      </c>
    </row>
    <row r="408" spans="6:15" ht="15" hidden="1" customHeight="1">
      <c r="F408" s="7"/>
      <c r="G408" s="7"/>
      <c r="H408" s="7"/>
      <c r="L408" s="1">
        <v>708503</v>
      </c>
      <c r="M408" s="1" t="s">
        <v>1341</v>
      </c>
      <c r="N408" s="1" t="s">
        <v>953</v>
      </c>
      <c r="O408" s="1">
        <v>37986</v>
      </c>
    </row>
    <row r="409" spans="6:15" ht="15" hidden="1" customHeight="1">
      <c r="F409" s="7"/>
      <c r="G409" s="7"/>
      <c r="H409" s="7"/>
      <c r="L409" s="1">
        <v>711002</v>
      </c>
      <c r="M409" s="1" t="s">
        <v>1136</v>
      </c>
      <c r="N409" s="1" t="s">
        <v>968</v>
      </c>
      <c r="O409" s="1">
        <v>13737</v>
      </c>
    </row>
    <row r="410" spans="6:15" ht="15" hidden="1" customHeight="1">
      <c r="F410" s="7"/>
      <c r="G410" s="7"/>
      <c r="H410" s="7"/>
      <c r="L410" s="1">
        <v>705502</v>
      </c>
      <c r="M410" s="1" t="s">
        <v>1137</v>
      </c>
      <c r="N410" s="1" t="s">
        <v>958</v>
      </c>
      <c r="O410" s="1">
        <v>21321</v>
      </c>
    </row>
    <row r="411" spans="6:15" ht="15" hidden="1" customHeight="1">
      <c r="F411" s="7"/>
      <c r="G411" s="7"/>
      <c r="H411" s="7"/>
      <c r="L411" s="1">
        <v>700402</v>
      </c>
      <c r="M411" s="1" t="s">
        <v>1138</v>
      </c>
      <c r="N411" s="1" t="s">
        <v>951</v>
      </c>
      <c r="O411" s="1">
        <v>5545</v>
      </c>
    </row>
    <row r="412" spans="6:15" ht="15" hidden="1" customHeight="1">
      <c r="F412" s="7"/>
      <c r="G412" s="7"/>
      <c r="H412" s="7"/>
      <c r="L412" s="1">
        <v>700802</v>
      </c>
      <c r="M412" s="1" t="s">
        <v>1139</v>
      </c>
      <c r="N412" s="1" t="s">
        <v>1010</v>
      </c>
      <c r="O412" s="1">
        <v>72812</v>
      </c>
    </row>
    <row r="413" spans="6:15" ht="15" hidden="1" customHeight="1">
      <c r="F413" s="7"/>
      <c r="G413" s="7"/>
      <c r="H413" s="7"/>
      <c r="L413" s="1">
        <v>701302</v>
      </c>
      <c r="M413" s="1" t="s">
        <v>1140</v>
      </c>
      <c r="N413" s="1" t="s">
        <v>1012</v>
      </c>
      <c r="O413" s="1">
        <v>57717</v>
      </c>
    </row>
    <row r="414" spans="6:15" ht="15" hidden="1" customHeight="1">
      <c r="F414" s="7"/>
      <c r="G414" s="7"/>
      <c r="H414" s="7"/>
      <c r="L414" s="1" t="s">
        <v>992</v>
      </c>
      <c r="M414" s="1" t="s">
        <v>1141</v>
      </c>
      <c r="N414" s="1" t="s">
        <v>984</v>
      </c>
      <c r="O414" s="1">
        <v>48839</v>
      </c>
    </row>
    <row r="415" spans="6:15" ht="15" hidden="1" customHeight="1">
      <c r="F415" s="7"/>
      <c r="G415" s="7"/>
      <c r="H415" s="7"/>
      <c r="L415" s="1">
        <v>702502</v>
      </c>
      <c r="M415" s="1" t="s">
        <v>1142</v>
      </c>
      <c r="N415" s="1" t="s">
        <v>977</v>
      </c>
      <c r="O415" s="1">
        <v>18091</v>
      </c>
    </row>
    <row r="416" spans="6:15" ht="15" hidden="1" customHeight="1">
      <c r="F416" s="7"/>
      <c r="G416" s="7"/>
      <c r="H416" s="7"/>
      <c r="L416" s="1" t="s">
        <v>992</v>
      </c>
      <c r="M416" s="1" t="s">
        <v>1143</v>
      </c>
      <c r="N416" s="1" t="s">
        <v>1012</v>
      </c>
      <c r="O416" s="1">
        <v>21132</v>
      </c>
    </row>
    <row r="417" spans="6:15" ht="15" hidden="1" customHeight="1">
      <c r="F417" s="7"/>
      <c r="G417" s="7"/>
      <c r="H417" s="7"/>
      <c r="L417" s="1">
        <v>704702</v>
      </c>
      <c r="M417" s="1" t="s">
        <v>1144</v>
      </c>
      <c r="N417" s="1" t="s">
        <v>1012</v>
      </c>
      <c r="O417" s="1">
        <v>22881</v>
      </c>
    </row>
    <row r="418" spans="6:15" ht="15" hidden="1" customHeight="1">
      <c r="F418" s="7"/>
      <c r="G418" s="7"/>
      <c r="H418" s="7"/>
      <c r="L418" s="1">
        <v>704302</v>
      </c>
      <c r="M418" s="1" t="s">
        <v>1342</v>
      </c>
      <c r="N418" s="1" t="s">
        <v>1006</v>
      </c>
      <c r="O418" s="1">
        <v>23428</v>
      </c>
    </row>
    <row r="419" spans="6:15" ht="15" hidden="1" customHeight="1">
      <c r="F419" s="7"/>
      <c r="G419" s="7"/>
      <c r="H419" s="7"/>
      <c r="L419" s="1">
        <v>712502</v>
      </c>
      <c r="M419" s="1" t="s">
        <v>1145</v>
      </c>
      <c r="N419" s="1" t="s">
        <v>1010</v>
      </c>
      <c r="O419" s="1">
        <v>17626</v>
      </c>
    </row>
    <row r="420" spans="6:15" ht="15" hidden="1" customHeight="1">
      <c r="F420" s="7"/>
      <c r="G420" s="7"/>
      <c r="H420" s="7"/>
      <c r="L420" s="1">
        <v>707403</v>
      </c>
      <c r="M420" s="1" t="s">
        <v>1146</v>
      </c>
      <c r="N420" s="1" t="s">
        <v>1010</v>
      </c>
      <c r="O420" s="1">
        <v>15454</v>
      </c>
    </row>
    <row r="421" spans="6:15" ht="15" hidden="1" customHeight="1">
      <c r="F421" s="7"/>
      <c r="G421" s="7"/>
      <c r="H421" s="7"/>
      <c r="L421" s="1">
        <v>707702</v>
      </c>
      <c r="M421" s="1" t="s">
        <v>1147</v>
      </c>
      <c r="N421" s="1" t="s">
        <v>951</v>
      </c>
      <c r="O421" s="1">
        <v>26306</v>
      </c>
    </row>
    <row r="422" spans="6:15" ht="15" hidden="1" customHeight="1">
      <c r="F422" s="7"/>
      <c r="G422" s="7"/>
      <c r="H422" s="7"/>
      <c r="L422" s="1">
        <v>707802</v>
      </c>
      <c r="M422" s="1" t="s">
        <v>1148</v>
      </c>
      <c r="N422" s="1" t="s">
        <v>1010</v>
      </c>
      <c r="O422" s="1">
        <v>31166</v>
      </c>
    </row>
    <row r="423" spans="6:15" ht="15" hidden="1" customHeight="1">
      <c r="F423" s="7"/>
      <c r="G423" s="7"/>
      <c r="H423" s="7"/>
      <c r="L423" s="1">
        <v>708402</v>
      </c>
      <c r="M423" s="1" t="s">
        <v>1149</v>
      </c>
      <c r="N423" s="1" t="s">
        <v>1011</v>
      </c>
      <c r="O423" s="1">
        <v>14410</v>
      </c>
    </row>
    <row r="424" spans="6:15" ht="15" hidden="1" customHeight="1">
      <c r="F424" s="7"/>
      <c r="G424" s="7"/>
      <c r="H424" s="7"/>
      <c r="L424" s="1">
        <v>710502</v>
      </c>
      <c r="M424" s="1" t="s">
        <v>1150</v>
      </c>
      <c r="N424" s="1" t="s">
        <v>1012</v>
      </c>
      <c r="O424" s="1">
        <v>21871</v>
      </c>
    </row>
    <row r="425" spans="6:15" ht="15" hidden="1" customHeight="1">
      <c r="F425" s="7"/>
      <c r="G425" s="7"/>
      <c r="H425" s="7"/>
      <c r="L425" s="1">
        <v>711602</v>
      </c>
      <c r="M425" s="1" t="s">
        <v>1151</v>
      </c>
      <c r="N425" s="1" t="s">
        <v>1013</v>
      </c>
      <c r="O425" s="1">
        <v>18711</v>
      </c>
    </row>
    <row r="426" spans="6:15" ht="15" hidden="1" customHeight="1">
      <c r="F426" s="7"/>
      <c r="G426" s="7"/>
      <c r="H426" s="7"/>
      <c r="L426" s="1">
        <v>702303</v>
      </c>
      <c r="M426" s="1" t="s">
        <v>1152</v>
      </c>
      <c r="N426" s="1" t="s">
        <v>953</v>
      </c>
      <c r="O426" s="1">
        <v>100534</v>
      </c>
    </row>
    <row r="427" spans="6:15" ht="15" hidden="1" customHeight="1">
      <c r="F427" s="7"/>
      <c r="G427" s="7"/>
      <c r="H427" s="7"/>
      <c r="L427" s="1">
        <v>705902</v>
      </c>
      <c r="M427" s="1" t="s">
        <v>1153</v>
      </c>
      <c r="N427" s="1" t="s">
        <v>984</v>
      </c>
      <c r="O427" s="1">
        <v>13225</v>
      </c>
    </row>
    <row r="428" spans="6:15" ht="15" hidden="1" customHeight="1">
      <c r="F428" s="7"/>
      <c r="G428" s="7"/>
      <c r="H428" s="7"/>
      <c r="L428" s="1">
        <v>706703</v>
      </c>
      <c r="M428" s="1" t="s">
        <v>1154</v>
      </c>
      <c r="N428" s="1" t="s">
        <v>1011</v>
      </c>
      <c r="O428" s="1">
        <v>255681</v>
      </c>
    </row>
    <row r="429" spans="6:15" ht="15" hidden="1" customHeight="1">
      <c r="F429" s="7"/>
      <c r="G429" s="7"/>
      <c r="H429" s="7"/>
      <c r="L429" s="1">
        <v>708602</v>
      </c>
      <c r="M429" s="1" t="s">
        <v>1155</v>
      </c>
      <c r="N429" s="1" t="s">
        <v>951</v>
      </c>
      <c r="O429" s="1">
        <v>18096</v>
      </c>
    </row>
    <row r="430" spans="6:15" ht="15" hidden="1" customHeight="1">
      <c r="F430" s="7"/>
      <c r="G430" s="7"/>
      <c r="H430" s="7"/>
      <c r="L430" s="1">
        <v>700006</v>
      </c>
      <c r="M430" s="1" t="s">
        <v>1156</v>
      </c>
    </row>
    <row r="431" spans="6:15" ht="15" hidden="1" customHeight="1">
      <c r="F431" s="7"/>
      <c r="G431" s="7"/>
      <c r="H431" s="7"/>
      <c r="L431" s="1">
        <v>700002</v>
      </c>
      <c r="M431" s="1" t="s">
        <v>1157</v>
      </c>
    </row>
    <row r="432" spans="6:15" ht="15" hidden="1" customHeight="1">
      <c r="F432" s="7"/>
      <c r="G432" s="7"/>
      <c r="H432" s="7"/>
      <c r="L432" s="1">
        <v>700010</v>
      </c>
      <c r="M432" s="1" t="s">
        <v>1158</v>
      </c>
    </row>
    <row r="433" spans="6:15" ht="15" hidden="1" customHeight="1">
      <c r="F433" s="7"/>
      <c r="G433" s="7"/>
      <c r="H433" s="7"/>
      <c r="L433" s="1">
        <v>700007</v>
      </c>
      <c r="M433" s="1" t="s">
        <v>1159</v>
      </c>
    </row>
    <row r="434" spans="6:15" ht="15" hidden="1" customHeight="1">
      <c r="F434" s="7"/>
      <c r="G434" s="7"/>
      <c r="H434" s="7"/>
      <c r="L434" s="1">
        <v>708300</v>
      </c>
      <c r="M434" s="1" t="s">
        <v>1160</v>
      </c>
      <c r="N434" s="1" t="s">
        <v>958</v>
      </c>
      <c r="O434" s="1">
        <v>69031</v>
      </c>
    </row>
    <row r="435" spans="6:15" ht="15" hidden="1" customHeight="1">
      <c r="F435" s="7"/>
      <c r="G435" s="7"/>
      <c r="H435" s="7"/>
      <c r="L435" s="1">
        <v>708400</v>
      </c>
      <c r="M435" s="1" t="s">
        <v>1161</v>
      </c>
      <c r="N435" s="1" t="s">
        <v>1011</v>
      </c>
      <c r="O435" s="1">
        <v>14410</v>
      </c>
    </row>
    <row r="436" spans="6:15" ht="15" hidden="1" customHeight="1">
      <c r="F436" s="7"/>
      <c r="G436" s="7"/>
      <c r="H436" s="7"/>
      <c r="L436" s="1">
        <v>708500</v>
      </c>
      <c r="M436" s="1" t="s">
        <v>1162</v>
      </c>
      <c r="N436" s="1" t="s">
        <v>953</v>
      </c>
      <c r="O436" s="1">
        <v>37986</v>
      </c>
    </row>
    <row r="437" spans="6:15" ht="15" hidden="1" customHeight="1">
      <c r="F437" s="7"/>
      <c r="G437" s="7"/>
      <c r="H437" s="7"/>
      <c r="L437" s="1">
        <v>708600</v>
      </c>
      <c r="M437" s="1" t="s">
        <v>1163</v>
      </c>
      <c r="N437" s="1" t="s">
        <v>951</v>
      </c>
      <c r="O437" s="1">
        <v>18096</v>
      </c>
    </row>
    <row r="438" spans="6:15" ht="15" hidden="1" customHeight="1">
      <c r="F438" s="7"/>
      <c r="G438" s="7"/>
      <c r="H438" s="7"/>
      <c r="L438" s="1">
        <v>708700</v>
      </c>
      <c r="M438" s="1" t="s">
        <v>1164</v>
      </c>
      <c r="N438" s="1" t="s">
        <v>953</v>
      </c>
      <c r="O438" s="1">
        <v>16847</v>
      </c>
    </row>
    <row r="439" spans="6:15" ht="15" hidden="1" customHeight="1">
      <c r="F439" s="7"/>
      <c r="G439" s="7"/>
      <c r="H439" s="7"/>
      <c r="L439" s="1">
        <v>708900</v>
      </c>
      <c r="M439" s="1" t="s">
        <v>1165</v>
      </c>
      <c r="N439" s="1" t="s">
        <v>951</v>
      </c>
      <c r="O439" s="1">
        <v>3511</v>
      </c>
    </row>
    <row r="440" spans="6:15" ht="15" hidden="1" customHeight="1">
      <c r="F440" s="7"/>
      <c r="G440" s="7"/>
      <c r="H440" s="7"/>
      <c r="L440" s="1">
        <v>708800</v>
      </c>
      <c r="M440" s="1" t="s">
        <v>1166</v>
      </c>
      <c r="N440" s="1" t="s">
        <v>968</v>
      </c>
      <c r="O440" s="1">
        <v>16573</v>
      </c>
    </row>
    <row r="441" spans="6:15" ht="15" hidden="1" customHeight="1">
      <c r="F441" s="7"/>
      <c r="G441" s="7"/>
      <c r="H441" s="7"/>
      <c r="L441" s="1">
        <v>709000</v>
      </c>
      <c r="M441" s="1" t="s">
        <v>1167</v>
      </c>
      <c r="N441" s="1" t="s">
        <v>968</v>
      </c>
      <c r="O441" s="1">
        <v>7051</v>
      </c>
    </row>
    <row r="442" spans="6:15" ht="15" hidden="1" customHeight="1">
      <c r="F442" s="7"/>
      <c r="G442" s="7"/>
      <c r="H442" s="7"/>
      <c r="L442" s="1">
        <v>709100</v>
      </c>
      <c r="M442" s="1" t="s">
        <v>1168</v>
      </c>
      <c r="N442" s="1" t="s">
        <v>1013</v>
      </c>
      <c r="O442" s="1">
        <v>40105</v>
      </c>
    </row>
    <row r="443" spans="6:15" ht="15" hidden="1" customHeight="1">
      <c r="F443" s="7"/>
      <c r="G443" s="7"/>
      <c r="H443" s="7"/>
      <c r="L443" s="1">
        <v>709200</v>
      </c>
      <c r="M443" s="1" t="s">
        <v>1169</v>
      </c>
      <c r="N443" s="1" t="s">
        <v>951</v>
      </c>
      <c r="O443" s="1">
        <v>10837</v>
      </c>
    </row>
    <row r="444" spans="6:15" ht="15" hidden="1" customHeight="1">
      <c r="F444" s="7"/>
      <c r="G444" s="7"/>
      <c r="H444" s="7"/>
      <c r="L444" s="1">
        <v>709300</v>
      </c>
      <c r="M444" s="1" t="s">
        <v>1170</v>
      </c>
      <c r="N444" s="1" t="s">
        <v>1010</v>
      </c>
      <c r="O444" s="1">
        <v>136123</v>
      </c>
    </row>
    <row r="445" spans="6:15" ht="15" hidden="1" customHeight="1">
      <c r="F445" s="7"/>
      <c r="G445" s="7"/>
      <c r="H445" s="7"/>
      <c r="L445" s="1">
        <v>709400</v>
      </c>
      <c r="M445" s="1" t="s">
        <v>1171</v>
      </c>
      <c r="N445" s="1" t="s">
        <v>1015</v>
      </c>
      <c r="O445" s="1">
        <v>40697</v>
      </c>
    </row>
    <row r="446" spans="6:15" ht="15" hidden="1" customHeight="1">
      <c r="F446" s="7"/>
      <c r="G446" s="7"/>
      <c r="H446" s="7"/>
      <c r="L446" s="1">
        <v>709500</v>
      </c>
      <c r="M446" s="1" t="s">
        <v>1172</v>
      </c>
      <c r="N446" s="1" t="s">
        <v>958</v>
      </c>
      <c r="O446" s="1">
        <v>9088</v>
      </c>
    </row>
    <row r="447" spans="6:15" ht="15" hidden="1" customHeight="1">
      <c r="F447" s="7"/>
      <c r="G447" s="7"/>
      <c r="H447" s="7"/>
      <c r="L447" s="1">
        <v>709600</v>
      </c>
      <c r="M447" s="1" t="s">
        <v>1173</v>
      </c>
      <c r="N447" s="1" t="s">
        <v>984</v>
      </c>
      <c r="O447" s="1">
        <v>20857</v>
      </c>
    </row>
    <row r="448" spans="6:15" ht="15" hidden="1" customHeight="1">
      <c r="F448" s="7"/>
      <c r="G448" s="7"/>
      <c r="H448" s="7"/>
      <c r="L448" s="1">
        <v>709700</v>
      </c>
      <c r="M448" s="1" t="s">
        <v>1174</v>
      </c>
      <c r="N448" s="1" t="s">
        <v>955</v>
      </c>
      <c r="O448" s="1">
        <v>416626</v>
      </c>
    </row>
    <row r="449" spans="6:15" ht="15" hidden="1" customHeight="1">
      <c r="F449" s="7"/>
      <c r="G449" s="7"/>
      <c r="H449" s="7"/>
      <c r="L449" s="1">
        <v>709900</v>
      </c>
      <c r="M449" s="1" t="s">
        <v>1175</v>
      </c>
      <c r="N449" s="1" t="s">
        <v>953</v>
      </c>
      <c r="O449" s="1">
        <v>9591</v>
      </c>
    </row>
    <row r="450" spans="6:15" ht="15" hidden="1" customHeight="1">
      <c r="F450" s="7"/>
      <c r="G450" s="7"/>
      <c r="H450" s="7"/>
      <c r="L450" s="1">
        <v>710000</v>
      </c>
      <c r="M450" s="1" t="s">
        <v>1176</v>
      </c>
      <c r="N450" s="1" t="s">
        <v>1006</v>
      </c>
      <c r="O450" s="1">
        <v>35050</v>
      </c>
    </row>
    <row r="451" spans="6:15" ht="15" hidden="1" customHeight="1">
      <c r="F451" s="7"/>
      <c r="G451" s="7"/>
      <c r="H451" s="7"/>
      <c r="L451" s="1">
        <v>710100</v>
      </c>
      <c r="M451" s="1" t="s">
        <v>1177</v>
      </c>
      <c r="N451" s="1" t="s">
        <v>955</v>
      </c>
      <c r="O451" s="1">
        <v>478689</v>
      </c>
    </row>
    <row r="452" spans="6:15" ht="15" hidden="1" customHeight="1">
      <c r="F452" s="7"/>
      <c r="G452" s="7"/>
      <c r="H452" s="7"/>
      <c r="L452" s="1">
        <v>710200</v>
      </c>
      <c r="M452" s="1" t="s">
        <v>1178</v>
      </c>
      <c r="N452" s="1" t="s">
        <v>968</v>
      </c>
      <c r="O452" s="1">
        <v>5930</v>
      </c>
    </row>
    <row r="453" spans="6:15" ht="15" hidden="1" customHeight="1">
      <c r="F453" s="7"/>
      <c r="G453" s="7"/>
      <c r="H453" s="7"/>
      <c r="L453" s="1">
        <v>710300</v>
      </c>
      <c r="M453" s="1" t="s">
        <v>1179</v>
      </c>
      <c r="N453" s="1" t="s">
        <v>953</v>
      </c>
      <c r="O453" s="1">
        <v>7256</v>
      </c>
    </row>
    <row r="454" spans="6:15" ht="15" hidden="1" customHeight="1">
      <c r="F454" s="7"/>
      <c r="G454" s="7"/>
      <c r="H454" s="7"/>
      <c r="L454" s="1">
        <v>710400</v>
      </c>
      <c r="M454" s="1" t="s">
        <v>1180</v>
      </c>
      <c r="N454" s="1" t="s">
        <v>1016</v>
      </c>
      <c r="O454" s="1">
        <v>4435</v>
      </c>
    </row>
    <row r="455" spans="6:15" ht="15" hidden="1" customHeight="1">
      <c r="F455" s="7"/>
      <c r="G455" s="7"/>
      <c r="H455" s="7"/>
      <c r="L455" s="1">
        <v>710500</v>
      </c>
      <c r="M455" s="1" t="s">
        <v>1181</v>
      </c>
      <c r="N455" s="1" t="s">
        <v>1012</v>
      </c>
      <c r="O455" s="1">
        <v>21871</v>
      </c>
    </row>
    <row r="456" spans="6:15" ht="15" hidden="1" customHeight="1">
      <c r="F456" s="7"/>
      <c r="G456" s="7"/>
      <c r="H456" s="7"/>
      <c r="L456" s="1">
        <v>710600</v>
      </c>
      <c r="M456" s="1" t="s">
        <v>1182</v>
      </c>
      <c r="N456" s="1" t="s">
        <v>968</v>
      </c>
      <c r="O456" s="1">
        <v>4234</v>
      </c>
    </row>
    <row r="457" spans="6:15" ht="15" hidden="1" customHeight="1">
      <c r="F457" s="7"/>
      <c r="G457" s="7"/>
      <c r="H457" s="7"/>
      <c r="L457" s="1">
        <v>710700</v>
      </c>
      <c r="M457" s="1" t="s">
        <v>1183</v>
      </c>
      <c r="N457" s="1" t="s">
        <v>984</v>
      </c>
      <c r="O457" s="1">
        <v>6316</v>
      </c>
    </row>
    <row r="458" spans="6:15" ht="15" hidden="1" customHeight="1">
      <c r="F458" s="7"/>
      <c r="G458" s="7"/>
      <c r="H458" s="7"/>
      <c r="L458" s="1">
        <v>710800</v>
      </c>
      <c r="M458" s="1" t="s">
        <v>1184</v>
      </c>
      <c r="N458" s="1" t="s">
        <v>953</v>
      </c>
      <c r="O458" s="1">
        <v>34182</v>
      </c>
    </row>
    <row r="459" spans="6:15" ht="15" hidden="1" customHeight="1">
      <c r="F459" s="7"/>
      <c r="G459" s="7"/>
      <c r="H459" s="7"/>
      <c r="L459" s="1">
        <v>710900</v>
      </c>
      <c r="M459" s="1" t="s">
        <v>1185</v>
      </c>
      <c r="N459" s="1" t="s">
        <v>1013</v>
      </c>
      <c r="O459" s="1">
        <v>17325</v>
      </c>
    </row>
    <row r="460" spans="6:15" ht="15" hidden="1" customHeight="1">
      <c r="F460" s="7"/>
      <c r="G460" s="7"/>
      <c r="H460" s="7"/>
      <c r="L460" s="1">
        <v>711000</v>
      </c>
      <c r="M460" s="1" t="s">
        <v>1186</v>
      </c>
      <c r="N460" s="1" t="s">
        <v>968</v>
      </c>
      <c r="O460" s="1">
        <v>13737</v>
      </c>
    </row>
    <row r="461" spans="6:15" ht="15" hidden="1" customHeight="1">
      <c r="F461" s="7"/>
      <c r="G461" s="7"/>
      <c r="H461" s="7"/>
      <c r="L461" s="1">
        <v>711100</v>
      </c>
      <c r="M461" s="1" t="s">
        <v>1187</v>
      </c>
      <c r="N461" s="1" t="s">
        <v>1010</v>
      </c>
      <c r="O461" s="1">
        <v>6705</v>
      </c>
    </row>
    <row r="462" spans="6:15" ht="15" hidden="1" customHeight="1">
      <c r="F462" s="7"/>
      <c r="G462" s="7"/>
      <c r="H462" s="7"/>
      <c r="L462" s="1">
        <v>711200</v>
      </c>
      <c r="M462" s="1" t="s">
        <v>1188</v>
      </c>
      <c r="N462" s="1" t="s">
        <v>984</v>
      </c>
      <c r="O462" s="1">
        <v>5798</v>
      </c>
    </row>
    <row r="463" spans="6:15" ht="15" hidden="1" customHeight="1">
      <c r="F463" s="7"/>
      <c r="G463" s="7"/>
      <c r="H463" s="7"/>
      <c r="L463" s="1">
        <v>711400</v>
      </c>
      <c r="M463" s="1" t="s">
        <v>1189</v>
      </c>
      <c r="N463" s="1" t="s">
        <v>951</v>
      </c>
      <c r="O463" s="1">
        <v>16969</v>
      </c>
    </row>
    <row r="464" spans="6:15" ht="15" hidden="1" customHeight="1">
      <c r="F464" s="7"/>
      <c r="G464" s="7"/>
      <c r="H464" s="7"/>
      <c r="L464" s="1">
        <v>711500</v>
      </c>
      <c r="M464" s="1" t="s">
        <v>1190</v>
      </c>
      <c r="N464" s="1" t="s">
        <v>1016</v>
      </c>
      <c r="O464" s="1">
        <v>5638</v>
      </c>
    </row>
    <row r="465" spans="6:15" ht="15" hidden="1" customHeight="1">
      <c r="F465" s="7"/>
      <c r="G465" s="7"/>
      <c r="H465" s="7"/>
      <c r="L465" s="1">
        <v>711600</v>
      </c>
      <c r="M465" s="1" t="s">
        <v>1191</v>
      </c>
      <c r="N465" s="1" t="s">
        <v>1013</v>
      </c>
      <c r="O465" s="1">
        <v>18711</v>
      </c>
    </row>
    <row r="466" spans="6:15" ht="15" hidden="1" customHeight="1">
      <c r="F466" s="7"/>
      <c r="G466" s="7"/>
      <c r="H466" s="7"/>
      <c r="L466" s="1">
        <v>706800</v>
      </c>
      <c r="M466" s="1" t="s">
        <v>1192</v>
      </c>
      <c r="N466" s="1" t="s">
        <v>1017</v>
      </c>
      <c r="O466" s="1">
        <v>11623</v>
      </c>
    </row>
    <row r="467" spans="6:15" ht="15" hidden="1" customHeight="1">
      <c r="F467" s="7"/>
      <c r="G467" s="7"/>
      <c r="H467" s="7"/>
      <c r="L467" s="1">
        <v>711800</v>
      </c>
      <c r="M467" s="1" t="s">
        <v>1193</v>
      </c>
      <c r="N467" s="1" t="s">
        <v>1002</v>
      </c>
      <c r="O467" s="1">
        <v>22284</v>
      </c>
    </row>
    <row r="468" spans="6:15" ht="15" hidden="1" customHeight="1">
      <c r="F468" s="7"/>
      <c r="G468" s="7"/>
      <c r="H468" s="7"/>
      <c r="L468" s="1">
        <v>711900</v>
      </c>
      <c r="M468" s="1" t="s">
        <v>1194</v>
      </c>
      <c r="N468" s="1" t="s">
        <v>951</v>
      </c>
      <c r="O468" s="1">
        <v>27901</v>
      </c>
    </row>
    <row r="469" spans="6:15" ht="15" hidden="1" customHeight="1">
      <c r="F469" s="7"/>
      <c r="G469" s="7"/>
      <c r="H469" s="7"/>
      <c r="L469" s="1">
        <v>712000</v>
      </c>
      <c r="M469" s="1" t="s">
        <v>1195</v>
      </c>
      <c r="N469" s="1" t="s">
        <v>955</v>
      </c>
      <c r="O469" s="1">
        <v>1243756</v>
      </c>
    </row>
    <row r="470" spans="6:15" ht="15" hidden="1" customHeight="1">
      <c r="F470" s="7"/>
      <c r="G470" s="7"/>
      <c r="H470" s="7"/>
      <c r="L470" s="1">
        <v>712100</v>
      </c>
      <c r="M470" s="1" t="s">
        <v>1196</v>
      </c>
      <c r="N470" s="1" t="s">
        <v>1014</v>
      </c>
      <c r="O470" s="1">
        <v>29192</v>
      </c>
    </row>
    <row r="471" spans="6:15" ht="15" hidden="1" customHeight="1">
      <c r="F471" s="7"/>
      <c r="G471" s="7"/>
      <c r="H471" s="7"/>
      <c r="L471" s="1">
        <v>712200</v>
      </c>
      <c r="M471" s="1" t="s">
        <v>1197</v>
      </c>
      <c r="N471" s="1" t="s">
        <v>953</v>
      </c>
      <c r="O471" s="1">
        <v>6685</v>
      </c>
    </row>
    <row r="472" spans="6:15" ht="15" hidden="1" customHeight="1">
      <c r="F472" s="7"/>
      <c r="G472" s="7"/>
      <c r="H472" s="7"/>
      <c r="L472" s="1">
        <v>712300</v>
      </c>
      <c r="M472" s="1" t="s">
        <v>1198</v>
      </c>
      <c r="N472" s="1" t="s">
        <v>1012</v>
      </c>
      <c r="O472" s="1">
        <v>17585</v>
      </c>
    </row>
    <row r="473" spans="6:15" ht="15" hidden="1" customHeight="1">
      <c r="F473" s="7"/>
      <c r="G473" s="7"/>
      <c r="H473" s="7"/>
      <c r="L473" s="1">
        <v>702300</v>
      </c>
      <c r="M473" s="1" t="s">
        <v>1199</v>
      </c>
      <c r="N473" s="1" t="s">
        <v>953</v>
      </c>
      <c r="O473" s="1">
        <v>100534</v>
      </c>
    </row>
    <row r="474" spans="6:15" ht="15" hidden="1" customHeight="1">
      <c r="F474" s="7"/>
      <c r="G474" s="7"/>
      <c r="H474" s="7"/>
      <c r="L474" s="1">
        <v>712400</v>
      </c>
      <c r="M474" s="1" t="s">
        <v>1200</v>
      </c>
      <c r="N474" s="1" t="s">
        <v>955</v>
      </c>
      <c r="O474" s="1">
        <v>63636</v>
      </c>
    </row>
    <row r="475" spans="6:15" ht="15" hidden="1" customHeight="1">
      <c r="F475" s="7"/>
      <c r="G475" s="7"/>
      <c r="H475" s="7"/>
    </row>
    <row r="476" spans="6:15" ht="15" hidden="1" customHeight="1">
      <c r="F476" s="7"/>
      <c r="G476" s="7"/>
      <c r="H476" s="7"/>
    </row>
    <row r="477" spans="6:15" ht="15" hidden="1" customHeight="1">
      <c r="F477" s="7"/>
      <c r="G477" s="7"/>
      <c r="H477" s="7"/>
    </row>
    <row r="478" spans="6:15" ht="15" hidden="1" customHeight="1"/>
    <row r="479" spans="6:15" ht="15" hidden="1" customHeight="1"/>
    <row r="480" spans="6:15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  <row r="507" ht="15" hidden="1" customHeight="1"/>
    <row r="508" ht="15" hidden="1" customHeight="1"/>
    <row r="509" ht="15" hidden="1" customHeight="1"/>
    <row r="510" ht="15" hidden="1" customHeight="1"/>
    <row r="511" ht="15" hidden="1" customHeight="1"/>
    <row r="512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</sheetData>
  <sheetProtection sheet="1" objects="1" scenarios="1"/>
  <mergeCells count="115">
    <mergeCell ref="B86:O86"/>
    <mergeCell ref="Z86:AM86"/>
    <mergeCell ref="B87:O87"/>
    <mergeCell ref="Z87:AM87"/>
    <mergeCell ref="B81:AM81"/>
    <mergeCell ref="B82:AM82"/>
    <mergeCell ref="B75:AM75"/>
    <mergeCell ref="B76:AM76"/>
    <mergeCell ref="B77:AM77"/>
    <mergeCell ref="B78:AM78"/>
    <mergeCell ref="B79:AM79"/>
    <mergeCell ref="B80:AM80"/>
    <mergeCell ref="S84:AK84"/>
    <mergeCell ref="B69:AM69"/>
    <mergeCell ref="B70:AM70"/>
    <mergeCell ref="B71:AM71"/>
    <mergeCell ref="B72:AM72"/>
    <mergeCell ref="B73:AM73"/>
    <mergeCell ref="B74:AM74"/>
    <mergeCell ref="AH62:AM62"/>
    <mergeCell ref="B64:AM64"/>
    <mergeCell ref="B65:AM65"/>
    <mergeCell ref="B66:AM66"/>
    <mergeCell ref="B67:AM67"/>
    <mergeCell ref="B68:AM68"/>
    <mergeCell ref="AH56:AM56"/>
    <mergeCell ref="AH57:AM57"/>
    <mergeCell ref="AH58:AM58"/>
    <mergeCell ref="AH59:AM59"/>
    <mergeCell ref="AH60:AM60"/>
    <mergeCell ref="AH61:AM61"/>
    <mergeCell ref="AH50:AM50"/>
    <mergeCell ref="AH51:AM51"/>
    <mergeCell ref="B52:AM52"/>
    <mergeCell ref="AH53:AM53"/>
    <mergeCell ref="AH54:AM54"/>
    <mergeCell ref="AH55:AM55"/>
    <mergeCell ref="AH44:AM44"/>
    <mergeCell ref="AH45:AM45"/>
    <mergeCell ref="AH46:AM46"/>
    <mergeCell ref="AH47:AM47"/>
    <mergeCell ref="AH48:AM48"/>
    <mergeCell ref="AH49:AM49"/>
    <mergeCell ref="B26:AM26"/>
    <mergeCell ref="B27:AM27"/>
    <mergeCell ref="B40:AM40"/>
    <mergeCell ref="AH41:AM41"/>
    <mergeCell ref="AH42:AM42"/>
    <mergeCell ref="AH43:AM43"/>
    <mergeCell ref="B25:G25"/>
    <mergeCell ref="H25:L25"/>
    <mergeCell ref="M25:R25"/>
    <mergeCell ref="S25:Y25"/>
    <mergeCell ref="Z25:AF25"/>
    <mergeCell ref="AG25:AM25"/>
    <mergeCell ref="B24:G24"/>
    <mergeCell ref="H24:L24"/>
    <mergeCell ref="M24:R24"/>
    <mergeCell ref="S24:Y24"/>
    <mergeCell ref="Z24:AF24"/>
    <mergeCell ref="AG24:AM24"/>
    <mergeCell ref="B19:S19"/>
    <mergeCell ref="T19:Y19"/>
    <mergeCell ref="Z19:AA19"/>
    <mergeCell ref="AB19:AG19"/>
    <mergeCell ref="AH19:AI19"/>
    <mergeCell ref="AJ19:AK19"/>
    <mergeCell ref="AL19:AM19"/>
    <mergeCell ref="B21:AM21"/>
    <mergeCell ref="B22:R23"/>
    <mergeCell ref="S22:Y22"/>
    <mergeCell ref="Z22:AF22"/>
    <mergeCell ref="AG22:AM22"/>
    <mergeCell ref="S23:Y23"/>
    <mergeCell ref="Z23:AF23"/>
    <mergeCell ref="AG23:AM23"/>
    <mergeCell ref="B8:D8"/>
    <mergeCell ref="E8:K8"/>
    <mergeCell ref="L8:S8"/>
    <mergeCell ref="T8:X8"/>
    <mergeCell ref="Y8:AC8"/>
    <mergeCell ref="AD8:AE8"/>
    <mergeCell ref="Q18:T18"/>
    <mergeCell ref="AJ18:AM18"/>
    <mergeCell ref="AH18:AI18"/>
    <mergeCell ref="B14:J16"/>
    <mergeCell ref="K14:AM16"/>
    <mergeCell ref="B17:P17"/>
    <mergeCell ref="Q17:T17"/>
    <mergeCell ref="U17:AI17"/>
    <mergeCell ref="AJ17:AM17"/>
    <mergeCell ref="B88:O88"/>
    <mergeCell ref="Z88:AM88"/>
    <mergeCell ref="K3:AD3"/>
    <mergeCell ref="K4:AD4"/>
    <mergeCell ref="B6:AM6"/>
    <mergeCell ref="B7:K7"/>
    <mergeCell ref="L7:V7"/>
    <mergeCell ref="W7:AM7"/>
    <mergeCell ref="B10:Z10"/>
    <mergeCell ref="AA10:AM10"/>
    <mergeCell ref="B11:Z11"/>
    <mergeCell ref="AA11:AM11"/>
    <mergeCell ref="B13:J13"/>
    <mergeCell ref="K13:AM13"/>
    <mergeCell ref="AF8:AK8"/>
    <mergeCell ref="AL8:AM8"/>
    <mergeCell ref="B9:D9"/>
    <mergeCell ref="E9:K9"/>
    <mergeCell ref="L9:S9"/>
    <mergeCell ref="T9:X9"/>
    <mergeCell ref="Y9:AC9"/>
    <mergeCell ref="AD9:AE9"/>
    <mergeCell ref="AF9:AK9"/>
    <mergeCell ref="AL9:AM9"/>
  </mergeCells>
  <conditionalFormatting sqref="B11:AM11">
    <cfRule type="cellIs" dxfId="462" priority="43" operator="lessThanOrEqual">
      <formula>0</formula>
    </cfRule>
  </conditionalFormatting>
  <conditionalFormatting sqref="K14:AM16">
    <cfRule type="cellIs" dxfId="461" priority="41" operator="lessThanOrEqual">
      <formula>0</formula>
    </cfRule>
  </conditionalFormatting>
  <conditionalFormatting sqref="Q18">
    <cfRule type="cellIs" dxfId="460" priority="40" operator="lessThanOrEqual">
      <formula>0</formula>
    </cfRule>
  </conditionalFormatting>
  <conditionalFormatting sqref="Z24">
    <cfRule type="cellIs" dxfId="459" priority="34" operator="lessThanOrEqual">
      <formula>0</formula>
    </cfRule>
  </conditionalFormatting>
  <conditionalFormatting sqref="AD9:AM9 B9:L9 Y9 T9">
    <cfRule type="cellIs" dxfId="458" priority="38" operator="lessThanOrEqual">
      <formula>0</formula>
    </cfRule>
  </conditionalFormatting>
  <conditionalFormatting sqref="S25">
    <cfRule type="cellIs" dxfId="457" priority="37" operator="lessThanOrEqual">
      <formula>0</formula>
    </cfRule>
  </conditionalFormatting>
  <conditionalFormatting sqref="B25">
    <cfRule type="cellIs" dxfId="456" priority="36" operator="lessThanOrEqual">
      <formula>0</formula>
    </cfRule>
  </conditionalFormatting>
  <conditionalFormatting sqref="M25">
    <cfRule type="cellIs" dxfId="455" priority="35" operator="lessThanOrEqual">
      <formula>0</formula>
    </cfRule>
  </conditionalFormatting>
  <conditionalFormatting sqref="Z23">
    <cfRule type="cellIs" dxfId="454" priority="33" operator="lessThanOrEqual">
      <formula>0</formula>
    </cfRule>
  </conditionalFormatting>
  <conditionalFormatting sqref="S84:AK84">
    <cfRule type="cellIs" dxfId="453" priority="32" operator="equal">
      <formula>0</formula>
    </cfRule>
  </conditionalFormatting>
  <conditionalFormatting sqref="H25:L25">
    <cfRule type="cellIs" dxfId="452" priority="31" operator="lessThanOrEqual">
      <formula>0</formula>
    </cfRule>
  </conditionalFormatting>
  <conditionalFormatting sqref="AG24">
    <cfRule type="cellIs" dxfId="451" priority="30" operator="lessThanOrEqual">
      <formula>0</formula>
    </cfRule>
  </conditionalFormatting>
  <conditionalFormatting sqref="AG23">
    <cfRule type="cellIs" dxfId="450" priority="29" operator="lessThanOrEqual">
      <formula>0</formula>
    </cfRule>
  </conditionalFormatting>
  <conditionalFormatting sqref="B88">
    <cfRule type="containsBlanks" dxfId="449" priority="28">
      <formula>LEN(TRIM(B88))=0</formula>
    </cfRule>
  </conditionalFormatting>
  <conditionalFormatting sqref="Z88">
    <cfRule type="containsBlanks" dxfId="448" priority="27">
      <formula>LEN(TRIM(Z88))=0</formula>
    </cfRule>
  </conditionalFormatting>
  <conditionalFormatting sqref="U18">
    <cfRule type="cellIs" dxfId="447" priority="19" operator="lessThanOrEqual">
      <formula>0</formula>
    </cfRule>
  </conditionalFormatting>
  <conditionalFormatting sqref="B37:B39">
    <cfRule type="cellIs" dxfId="446" priority="8" operator="lessThanOrEqual">
      <formula>0</formula>
    </cfRule>
  </conditionalFormatting>
  <conditionalFormatting sqref="AJ18">
    <cfRule type="cellIs" dxfId="445" priority="6" operator="lessThanOrEqual">
      <formula>0</formula>
    </cfRule>
  </conditionalFormatting>
  <conditionalFormatting sqref="Z19:AA19">
    <cfRule type="cellIs" dxfId="444" priority="4" operator="lessThanOrEqual">
      <formula>0</formula>
    </cfRule>
  </conditionalFormatting>
  <conditionalFormatting sqref="B18">
    <cfRule type="cellIs" dxfId="443" priority="5" operator="lessThanOrEqual">
      <formula>0</formula>
    </cfRule>
  </conditionalFormatting>
  <conditionalFormatting sqref="AL19:AM19">
    <cfRule type="cellIs" dxfId="442" priority="3" operator="lessThanOrEqual">
      <formula>0</formula>
    </cfRule>
  </conditionalFormatting>
  <conditionalFormatting sqref="AH18:AI18">
    <cfRule type="cellIs" dxfId="441" priority="2" operator="lessThanOrEqual">
      <formula>0</formula>
    </cfRule>
  </conditionalFormatting>
  <conditionalFormatting sqref="AH19:AI19">
    <cfRule type="cellIs" dxfId="440" priority="1" operator="lessThanOrEqual">
      <formula>0</formula>
    </cfRule>
  </conditionalFormatting>
  <dataValidations count="8">
    <dataValidation operator="equal" allowBlank="1" showInputMessage="1" showErrorMessage="1" sqref="B28:B36"/>
    <dataValidation operator="greaterThanOrEqual" allowBlank="1" showInputMessage="1" showErrorMessage="1" sqref="M25:R25"/>
    <dataValidation type="date" operator="greaterThanOrEqual" allowBlank="1" showInputMessage="1" showErrorMessage="1" sqref="E9:K9">
      <formula1>43101</formula1>
    </dataValidation>
    <dataValidation type="whole" allowBlank="1" showInputMessage="1" showErrorMessage="1" sqref="B9:D9">
      <formula1>0</formula1>
      <formula2>9999</formula2>
    </dataValidation>
    <dataValidation type="date" operator="greaterThanOrEqual" allowBlank="1" showInputMessage="1" showErrorMessage="1" sqref="T9:X9">
      <formula1>42736</formula1>
    </dataValidation>
    <dataValidation type="whole" allowBlank="1" showInputMessage="1" showErrorMessage="1" sqref="AD9:AE9 AL9:AM9 AH18:AI18 AL19:AM19">
      <formula1>0</formula1>
      <formula2>999</formula2>
    </dataValidation>
    <dataValidation type="list" allowBlank="1" showInputMessage="1" showErrorMessage="1" sqref="AF9:AK9 Y9 U18 B37:B39 B18 Z19:AA19 AH19:AI19">
      <formula1>"X"</formula1>
    </dataValidation>
    <dataValidation type="list" allowBlank="1" showInputMessage="1" showErrorMessage="1" sqref="Q18:T18 AJ18:AM18">
      <formula1>"2019, 2020, 2021, 2022, 2023, 2024, 2025"</formula1>
    </dataValidation>
  </dataValidations>
  <pageMargins left="0.39370078740157483" right="0.39370078740157483" top="0.39370078740157483" bottom="0.39370078740157483" header="0.31496062992125984" footer="0.19685039370078741"/>
  <pageSetup scale="85" orientation="portrait" r:id="rId1"/>
  <headerFooter>
    <oddFooter>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U101"/>
  <sheetViews>
    <sheetView showGridLines="0" zoomScale="120" zoomScaleNormal="120" workbookViewId="0">
      <selection activeCell="AC12" sqref="AC12:AD12"/>
    </sheetView>
  </sheetViews>
  <sheetFormatPr baseColWidth="10" defaultColWidth="0" defaultRowHeight="15" zeroHeight="1"/>
  <cols>
    <col min="1" max="32" width="2.85546875" customWidth="1"/>
    <col min="33" max="47" width="2.85546875" hidden="1" customWidth="1"/>
    <col min="48" max="16384" width="11.42578125" hidden="1"/>
  </cols>
  <sheetData>
    <row r="1" spans="1:31" ht="1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1" ht="15" customHeight="1">
      <c r="A2" s="204"/>
      <c r="B2" s="311" t="s">
        <v>1204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204"/>
    </row>
    <row r="3" spans="1:31">
      <c r="B3" s="312" t="s">
        <v>927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205"/>
    </row>
    <row r="4" spans="1:31"/>
    <row r="5" spans="1:31">
      <c r="B5" s="241" t="s">
        <v>5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1">
      <c r="B6" s="327" t="s">
        <v>1168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</row>
    <row r="7" spans="1:31"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</row>
    <row r="8" spans="1:31"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</row>
    <row r="9" spans="1:31">
      <c r="B9" s="241" t="s">
        <v>928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 t="s">
        <v>0</v>
      </c>
      <c r="N9" s="241"/>
      <c r="O9" s="241"/>
      <c r="P9" s="241"/>
      <c r="Q9" s="322" t="s">
        <v>930</v>
      </c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</row>
    <row r="10" spans="1:31">
      <c r="B10" s="203" t="s">
        <v>1583</v>
      </c>
      <c r="C10" s="334" t="s">
        <v>24</v>
      </c>
      <c r="D10" s="335"/>
      <c r="E10" s="335"/>
      <c r="F10" s="335"/>
      <c r="G10" s="335"/>
      <c r="H10" s="335"/>
      <c r="I10" s="335"/>
      <c r="J10" s="335"/>
      <c r="K10" s="335"/>
      <c r="L10" s="336"/>
      <c r="M10" s="310">
        <v>2021</v>
      </c>
      <c r="N10" s="310"/>
      <c r="O10" s="310"/>
      <c r="P10" s="310"/>
      <c r="Q10" s="203" t="s">
        <v>1583</v>
      </c>
      <c r="R10" s="328" t="s">
        <v>913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</row>
    <row r="11" spans="1:31">
      <c r="B11" s="203"/>
      <c r="C11" s="334" t="s">
        <v>929</v>
      </c>
      <c r="D11" s="335"/>
      <c r="E11" s="335"/>
      <c r="F11" s="335"/>
      <c r="G11" s="335"/>
      <c r="H11" s="335"/>
      <c r="I11" s="335"/>
      <c r="J11" s="335"/>
      <c r="K11" s="335"/>
      <c r="L11" s="336"/>
      <c r="M11" s="310">
        <v>2021</v>
      </c>
      <c r="N11" s="310"/>
      <c r="O11" s="310"/>
      <c r="P11" s="310"/>
      <c r="Q11" s="203"/>
      <c r="R11" s="329" t="s">
        <v>914</v>
      </c>
      <c r="S11" s="330"/>
      <c r="T11" s="330"/>
      <c r="U11" s="330"/>
      <c r="V11" s="330"/>
      <c r="W11" s="330"/>
      <c r="X11" s="330"/>
      <c r="Y11" s="330"/>
      <c r="Z11" s="331"/>
      <c r="AA11" s="332" t="s">
        <v>1</v>
      </c>
      <c r="AB11" s="332"/>
      <c r="AC11" s="320"/>
      <c r="AD11" s="320"/>
    </row>
    <row r="12" spans="1:31">
      <c r="B12" s="333" t="s">
        <v>931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23"/>
      <c r="P12" s="323"/>
      <c r="Q12" s="324" t="s">
        <v>932</v>
      </c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6"/>
      <c r="AC12" s="323" t="s">
        <v>1584</v>
      </c>
      <c r="AD12" s="323"/>
    </row>
    <row r="13" spans="1:31">
      <c r="B13" s="322" t="s">
        <v>1202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</row>
    <row r="14" spans="1:31">
      <c r="B14" s="310" t="s">
        <v>933</v>
      </c>
      <c r="C14" s="310"/>
      <c r="D14" s="310"/>
      <c r="E14" s="310"/>
      <c r="F14" s="310"/>
      <c r="G14" s="310"/>
      <c r="H14" s="310" t="s">
        <v>934</v>
      </c>
      <c r="I14" s="310"/>
      <c r="J14" s="310"/>
      <c r="K14" s="310"/>
      <c r="L14" s="310"/>
      <c r="M14" s="310"/>
      <c r="N14" s="310"/>
      <c r="O14" s="310" t="s">
        <v>935</v>
      </c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</row>
    <row r="15" spans="1:31">
      <c r="B15" s="320"/>
      <c r="C15" s="320"/>
      <c r="D15" s="320"/>
      <c r="E15" s="320"/>
      <c r="F15" s="320"/>
      <c r="G15" s="320"/>
      <c r="H15" s="321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</row>
    <row r="16" spans="1:31">
      <c r="B16" s="322" t="s">
        <v>1201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</row>
    <row r="17" spans="2:30">
      <c r="B17" s="202" t="str">
        <f>IF(('CRI-RYP'!D24+'CRI-RYP'!F24)&gt;0,IF('CRI-RYP'!F24&gt;0,"X",""),"")</f>
        <v>X</v>
      </c>
      <c r="C17" s="9" t="s">
        <v>937</v>
      </c>
      <c r="D17" s="3"/>
      <c r="E17" s="3"/>
      <c r="F17" s="3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</row>
    <row r="18" spans="2:30">
      <c r="B18" s="202" t="str">
        <f>IF('CRI-DE'!F141&gt;0,"X","")</f>
        <v>X</v>
      </c>
      <c r="C18" s="9" t="s">
        <v>938</v>
      </c>
      <c r="D18" s="3"/>
      <c r="E18" s="3"/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/>
    </row>
    <row r="19" spans="2:30">
      <c r="B19" s="202" t="str">
        <f>IF(('COG-RYP'!D24+'COG-RYP'!F24)&gt;0,IF('COG-RYP'!F24&gt;0,"X",""),"")</f>
        <v>X</v>
      </c>
      <c r="C19" s="9" t="s">
        <v>939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</row>
    <row r="20" spans="2:30">
      <c r="B20" s="202" t="str">
        <f>IF('COG-FF'!M429&gt;0,"X","")</f>
        <v>X</v>
      </c>
      <c r="C20" s="9" t="s">
        <v>940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</row>
    <row r="21" spans="2:30">
      <c r="B21" s="202" t="str">
        <f>IF('CTG-FF'!M8&gt;0,"X","")</f>
        <v>X</v>
      </c>
      <c r="C21" s="9" t="s">
        <v>941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</row>
    <row r="22" spans="2:30">
      <c r="B22" s="202" t="str">
        <f>IF(CF!C146&gt;0,"X","")</f>
        <v>X</v>
      </c>
      <c r="C22" s="9" t="s">
        <v>942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</row>
    <row r="23" spans="2:30">
      <c r="B23" s="202" t="str">
        <f>IF(CA!D76&gt;0,"X","")</f>
        <v>X</v>
      </c>
      <c r="C23" s="9" t="s">
        <v>943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</row>
    <row r="24" spans="2:30">
      <c r="B24" s="202" t="str">
        <f>IF(SUM(EA!B48:F48)&gt;2017,"X","")</f>
        <v>X</v>
      </c>
      <c r="C24" s="9" t="s">
        <v>944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</row>
    <row r="25" spans="2:30">
      <c r="B25" s="202" t="str">
        <f>IF(Plantilla!O429&gt;0,"X","")</f>
        <v>X</v>
      </c>
      <c r="C25" s="9" t="s">
        <v>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</row>
    <row r="26" spans="2:30" ht="25.5" customHeight="1">
      <c r="B26" s="307" t="s">
        <v>1203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9"/>
    </row>
    <row r="27" spans="2:30">
      <c r="B27" s="314" t="s">
        <v>936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6"/>
    </row>
    <row r="28" spans="2:30">
      <c r="B28" s="313" t="str">
        <f>IF(SUM(C35:C43)&gt;0,"No se elaboró el o los formato(s) de: ","")&amp;B35&amp;B36&amp;B37&amp;B38&amp;B39&amp;B40&amp;B41&amp;B42&amp;B43</f>
        <v/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</row>
    <row r="29" spans="2:30"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</row>
    <row r="30" spans="2:30"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</row>
    <row r="31" spans="2:30"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</row>
    <row r="32" spans="2:30"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</row>
    <row r="33" spans="2:30"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</row>
    <row r="34" spans="2:30"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</row>
    <row r="35" spans="2:30" hidden="1">
      <c r="B35" s="135" t="str">
        <f>IF(B17="X","",C17)</f>
        <v/>
      </c>
      <c r="C35" s="135">
        <f>IF(B17="X",0,1)</f>
        <v>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2:30" hidden="1">
      <c r="B36" s="135" t="str">
        <f t="shared" ref="B36:B43" si="0">IF(B18="X","",C18)</f>
        <v/>
      </c>
      <c r="C36" s="135">
        <f t="shared" ref="C36:C43" si="1">IF(B18="X",0,1)</f>
        <v>0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2:30" hidden="1">
      <c r="B37" s="135" t="str">
        <f t="shared" si="0"/>
        <v/>
      </c>
      <c r="C37" s="135">
        <f t="shared" si="1"/>
        <v>0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2:30" hidden="1">
      <c r="B38" s="135" t="str">
        <f t="shared" si="0"/>
        <v/>
      </c>
      <c r="C38" s="135">
        <f t="shared" si="1"/>
        <v>0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2:30" hidden="1">
      <c r="B39" s="135" t="str">
        <f t="shared" si="0"/>
        <v/>
      </c>
      <c r="C39" s="135">
        <f t="shared" si="1"/>
        <v>0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2:30" hidden="1">
      <c r="B40" s="135" t="str">
        <f t="shared" si="0"/>
        <v/>
      </c>
      <c r="C40" s="135">
        <f t="shared" si="1"/>
        <v>0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2:30" hidden="1">
      <c r="B41" s="135" t="str">
        <f t="shared" si="0"/>
        <v/>
      </c>
      <c r="C41" s="135">
        <f t="shared" si="1"/>
        <v>0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2:30" hidden="1">
      <c r="B42" s="135" t="str">
        <f t="shared" si="0"/>
        <v/>
      </c>
      <c r="C42" s="135">
        <f t="shared" si="1"/>
        <v>0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2:30" hidden="1">
      <c r="B43" s="135" t="str">
        <f t="shared" si="0"/>
        <v/>
      </c>
      <c r="C43" s="135">
        <f t="shared" si="1"/>
        <v>0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2:30">
      <c r="B44" s="303" t="s">
        <v>946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5"/>
    </row>
    <row r="45" spans="2:30">
      <c r="B45" s="317" t="str">
        <f>IF(ABS('CRI-RYP'!E24-'COG-RYP'!E24)&gt;=1000,"El total de la estimación de ingresos es diferente al total del presupuesto de egresos.","")</f>
        <v/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9"/>
    </row>
    <row r="46" spans="2:30">
      <c r="B46" s="306" t="str">
        <f>IF(ABS(SUM('CRI-M'!P2+'CRI-M'!P21+'CRI-M'!P27+'CRI-M'!P30+'CRI-M'!P60+'CRI-M'!P65)-'CTG-FF'!C8)&gt;=1000,"Se observa diferencia entre la estimación de ingresos fiscales (11) y los egresos pagaderos con dicha fuente de financiamiento.","")</f>
        <v/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</row>
    <row r="47" spans="2:30"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</row>
    <row r="48" spans="2:30">
      <c r="B48" s="306" t="str">
        <f>IF(ABS('CRI-M'!P146-'CTG-FF'!D8)&gt;=1000,"Se observa diferencia entre la estimación de financiamiento interno (12) y los egresos pagaderos con dicha fuente de financiamiento.","")</f>
        <v/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</row>
    <row r="49" spans="2:30"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</row>
    <row r="50" spans="2:30">
      <c r="B50" s="306" t="str">
        <f>IF(ABS('CRI-M'!P79-'CTG-FF'!F8)&gt;=1000,"Se observa diferencia entre la estimación de ingresos propios (14) y los egresos pagaderos con dicha fuente de financiamiento.","")</f>
        <v/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</row>
    <row r="51" spans="2:30"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</row>
    <row r="52" spans="2:30">
      <c r="B52" s="306" t="str">
        <f>IF(ABS((SUM('CRI-M'!P95:P105)+SUM('CRI-M'!P118:P122))-'CTG-FF'!G8)&gt;=1000,"Se observa diferencia entre la estimación de ingresos de recursos federales de libre disposición (15) y los egresos pagaderos con dicha fuente de financiamiento.","")</f>
        <v/>
      </c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</row>
    <row r="53" spans="2:30"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</row>
    <row r="54" spans="2:30">
      <c r="B54" s="306" t="str">
        <f>IF(ABS('CRI-M'!P106-'CTG-FF'!H8)&gt;=1000,"Se observa diferencia entre la estimación de ingresos de recursos estatales de libre disposición (16) y los egresos pagaderos con dicha fuente de financiamiento.","")</f>
        <v/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</row>
    <row r="55" spans="2:30"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</row>
    <row r="56" spans="2:30">
      <c r="B56" s="306" t="str">
        <f>IF(ABS((SUM('CRI-M'!P111:P114)+'CRI-M'!P128+'CRI-M'!P133+'CRI-M'!P138+'CRI-M'!P141)-'CTG-FF'!I8)&gt;=1000,"Se observa diferencia entre la estimación de ingresos de otros recursos de libre disposición (17) y los egresos pagaderos con dicha fuente de financiamiento.","")</f>
        <v/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</row>
    <row r="57" spans="2:30"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</row>
    <row r="58" spans="2:30">
      <c r="B58" s="306" t="str">
        <f>IF(ABS('CRI-M'!P107+'CRI-M'!P115+'CRI-M'!P123-'CTG-FF'!J8)&gt;=1000,"Se observa diferencia entre la estimación de ingresos de recursos federales etiquetados (25) y los egresos pagaderos con dicha fuente de financiamiento.","")</f>
        <v/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</row>
    <row r="59" spans="2:30"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</row>
    <row r="60" spans="2:30">
      <c r="B60" s="306" t="str">
        <f>IF(ABS('CRI-M'!P116+'CRI-M'!C130+'CRI-M'!C135-'CTG-FF'!K8)&gt;=1000,"Se observa diferencia entre la estimación de ingresos de recursos estatales etiquetados (26) y los egresos pagaderos con dicha fuente de financiamiento.","")</f>
        <v/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</row>
    <row r="61" spans="2:30"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</row>
    <row r="62" spans="2:30">
      <c r="B62" s="306" t="str">
        <f>IF(ABS(('CRI-M'!P129+'CRI-M'!P134)-'CTG-FF'!L8)&gt;=1000,"Se observa diferencia entre la estimación de ingresos otros recursos de transferencia federal etiquetados (27) y los egresos pagaderos con dicha fuente de financiamiento.","")</f>
        <v/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</row>
    <row r="63" spans="2:30"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</row>
    <row r="64" spans="2:30">
      <c r="B64" s="303" t="s">
        <v>947</v>
      </c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5"/>
    </row>
    <row r="65" spans="2:30">
      <c r="B65" s="302" t="str">
        <f>IF(CF!C146=0,"",IF(ABS('COG-RYP'!E24-CF!C146)&gt;=1000,"El total del presupuesto de egresos en su clasificación por objeto del gasto difiere con el total de los egresos por clasificación funcional del gasto.",""))</f>
        <v/>
      </c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</row>
    <row r="66" spans="2:30"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</row>
    <row r="67" spans="2:30">
      <c r="B67" s="302" t="str">
        <f>IF(CA!D76=0,"",IF(ABS('COG-RYP'!E24-CA!D76)&gt;=1000,"El total del presupuesto de egresos en su clasificación por objeto del gasto difiere con el total de los egresos en la clasificación administrativa.",""))</f>
        <v/>
      </c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</row>
    <row r="68" spans="2:30"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</row>
    <row r="69" spans="2:30">
      <c r="B69" s="299" t="s">
        <v>1343</v>
      </c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1"/>
    </row>
    <row r="70" spans="2:30">
      <c r="B70" s="227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9"/>
    </row>
    <row r="71" spans="2:30">
      <c r="B71" s="230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231"/>
    </row>
    <row r="72" spans="2:30">
      <c r="B72" s="230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231"/>
    </row>
    <row r="73" spans="2:30">
      <c r="B73" s="230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231"/>
    </row>
    <row r="74" spans="2:30">
      <c r="B74" s="230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231"/>
    </row>
    <row r="75" spans="2:30">
      <c r="B75" s="230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231"/>
    </row>
    <row r="76" spans="2:30">
      <c r="B76" s="230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231"/>
    </row>
    <row r="77" spans="2:30">
      <c r="B77" s="230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231"/>
    </row>
    <row r="78" spans="2:30">
      <c r="B78" s="230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231"/>
    </row>
    <row r="79" spans="2:30">
      <c r="B79" s="230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231"/>
    </row>
    <row r="80" spans="2:30">
      <c r="B80" s="230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231"/>
    </row>
    <row r="81" spans="2:30">
      <c r="B81" s="230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231"/>
    </row>
    <row r="82" spans="2:30">
      <c r="B82" s="230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231"/>
    </row>
    <row r="83" spans="2:30">
      <c r="B83" s="230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231"/>
    </row>
    <row r="84" spans="2:30">
      <c r="B84" s="230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231"/>
    </row>
    <row r="85" spans="2:30">
      <c r="B85" s="227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9"/>
    </row>
    <row r="86" spans="2:30">
      <c r="B86" s="230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231"/>
    </row>
    <row r="87" spans="2:30">
      <c r="B87" s="230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231"/>
    </row>
    <row r="88" spans="2:30">
      <c r="B88" s="230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231"/>
    </row>
    <row r="89" spans="2:30">
      <c r="B89" s="230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231"/>
    </row>
    <row r="90" spans="2:30">
      <c r="B90" s="230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231"/>
    </row>
    <row r="91" spans="2:30">
      <c r="B91" s="230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231"/>
    </row>
    <row r="92" spans="2:30">
      <c r="B92" s="230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231"/>
    </row>
    <row r="93" spans="2:30">
      <c r="B93" s="230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231"/>
    </row>
    <row r="94" spans="2:30">
      <c r="B94" s="230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231"/>
    </row>
    <row r="95" spans="2:30">
      <c r="B95" s="230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231"/>
    </row>
    <row r="96" spans="2:30">
      <c r="B96" s="230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231"/>
    </row>
    <row r="97" spans="2:30">
      <c r="B97" s="230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231"/>
    </row>
    <row r="98" spans="2:30">
      <c r="B98" s="230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231"/>
    </row>
    <row r="99" spans="2:30">
      <c r="B99" s="230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231"/>
    </row>
    <row r="100" spans="2:30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4"/>
    </row>
    <row r="101" spans="2:30"/>
  </sheetData>
  <sheetProtection sheet="1" objects="1" scenarios="1" selectLockedCells="1"/>
  <mergeCells count="45">
    <mergeCell ref="B5:AD5"/>
    <mergeCell ref="B6:AD8"/>
    <mergeCell ref="H14:N14"/>
    <mergeCell ref="O14:AD14"/>
    <mergeCell ref="O12:P12"/>
    <mergeCell ref="Q9:AD9"/>
    <mergeCell ref="R10:AD10"/>
    <mergeCell ref="R11:Z11"/>
    <mergeCell ref="AA11:AB11"/>
    <mergeCell ref="AC11:AD11"/>
    <mergeCell ref="B12:N12"/>
    <mergeCell ref="B9:L9"/>
    <mergeCell ref="M9:P9"/>
    <mergeCell ref="M10:P10"/>
    <mergeCell ref="C10:L10"/>
    <mergeCell ref="C11:L11"/>
    <mergeCell ref="M11:P11"/>
    <mergeCell ref="B56:AD57"/>
    <mergeCell ref="B2:AD2"/>
    <mergeCell ref="B3:AD3"/>
    <mergeCell ref="B28:AD34"/>
    <mergeCell ref="B27:AD27"/>
    <mergeCell ref="B45:AD45"/>
    <mergeCell ref="B44:AD44"/>
    <mergeCell ref="B15:G15"/>
    <mergeCell ref="H15:N15"/>
    <mergeCell ref="O15:AD15"/>
    <mergeCell ref="B16:AD16"/>
    <mergeCell ref="B13:AD13"/>
    <mergeCell ref="AC12:AD12"/>
    <mergeCell ref="Q12:AB12"/>
    <mergeCell ref="B14:G14"/>
    <mergeCell ref="B46:AD47"/>
    <mergeCell ref="B48:AD49"/>
    <mergeCell ref="B50:AD51"/>
    <mergeCell ref="B52:AD53"/>
    <mergeCell ref="B26:AD26"/>
    <mergeCell ref="B69:AD69"/>
    <mergeCell ref="B67:AD68"/>
    <mergeCell ref="B64:AD64"/>
    <mergeCell ref="B54:AD55"/>
    <mergeCell ref="B58:AD59"/>
    <mergeCell ref="B60:AD61"/>
    <mergeCell ref="B62:AD63"/>
    <mergeCell ref="B65:AD66"/>
  </mergeCells>
  <conditionalFormatting sqref="B6:AD8">
    <cfRule type="cellIs" dxfId="439" priority="11" operator="lessThanOrEqual">
      <formula>0</formula>
    </cfRule>
  </conditionalFormatting>
  <conditionalFormatting sqref="B10">
    <cfRule type="cellIs" dxfId="438" priority="10" operator="lessThanOrEqual">
      <formula>0</formula>
    </cfRule>
  </conditionalFormatting>
  <conditionalFormatting sqref="B11">
    <cfRule type="cellIs" dxfId="437" priority="9" operator="lessThanOrEqual">
      <formula>0</formula>
    </cfRule>
  </conditionalFormatting>
  <conditionalFormatting sqref="O12:P12">
    <cfRule type="cellIs" dxfId="436" priority="8" operator="lessThanOrEqual">
      <formula>0</formula>
    </cfRule>
  </conditionalFormatting>
  <conditionalFormatting sqref="Q10">
    <cfRule type="cellIs" dxfId="435" priority="7" operator="lessThanOrEqual">
      <formula>0</formula>
    </cfRule>
  </conditionalFormatting>
  <conditionalFormatting sqref="Q11">
    <cfRule type="cellIs" dxfId="434" priority="6" operator="lessThanOrEqual">
      <formula>0</formula>
    </cfRule>
  </conditionalFormatting>
  <conditionalFormatting sqref="AC11:AD11">
    <cfRule type="cellIs" dxfId="433" priority="5" operator="lessThanOrEqual">
      <formula>0</formula>
    </cfRule>
  </conditionalFormatting>
  <conditionalFormatting sqref="AC12:AD12">
    <cfRule type="cellIs" dxfId="432" priority="4" operator="lessThanOrEqual">
      <formula>0</formula>
    </cfRule>
  </conditionalFormatting>
  <conditionalFormatting sqref="B15:G15">
    <cfRule type="cellIs" dxfId="431" priority="3" operator="lessThanOrEqual">
      <formula>0</formula>
    </cfRule>
  </conditionalFormatting>
  <conditionalFormatting sqref="H15:N15">
    <cfRule type="cellIs" dxfId="430" priority="2" operator="lessThanOrEqual">
      <formula>0</formula>
    </cfRule>
  </conditionalFormatting>
  <conditionalFormatting sqref="O15:AD15">
    <cfRule type="cellIs" dxfId="429" priority="1" operator="lessThanOrEqual">
      <formula>0</formula>
    </cfRule>
  </conditionalFormatting>
  <dataValidations count="5">
    <dataValidation type="list" allowBlank="1" showInputMessage="1" showErrorMessage="1" sqref="B10:B11 Q10:Q11">
      <formula1>"X"</formula1>
    </dataValidation>
    <dataValidation type="list" allowBlank="1" showInputMessage="1" showErrorMessage="1" sqref="O12:P12 AC11:AD11">
      <formula1>"1, 2, 3, 4, 5, 6, 7, 8, 9, 10, 11, 12"</formula1>
    </dataValidation>
    <dataValidation type="list" allowBlank="1" showInputMessage="1" showErrorMessage="1" sqref="AC12:AD12">
      <formula1>"SI, NO"</formula1>
    </dataValidation>
    <dataValidation type="date" operator="greaterThanOrEqual" allowBlank="1" showInputMessage="1" showErrorMessage="1" sqref="H15:N15">
      <formula1>43800</formula1>
    </dataValidation>
    <dataValidation operator="equal" allowBlank="1" showInputMessage="1" showErrorMessage="1" sqref="B17:B26"/>
  </dataValidations>
  <pageMargins left="0.70866141732283472" right="0.70866141732283472" top="0.74803149606299213" bottom="0.74803149606299213" header="0.31496062992125984" footer="0.31496062992125984"/>
  <pageSetup scale="78" orientation="portrait" verticalDpi="4294967295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FU!$M$111:$M$474</xm:f>
          </x14:formula1>
          <xm:sqref>B6:AD8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tabColor theme="9"/>
    <pageSetUpPr fitToPage="1"/>
  </sheetPr>
  <dimension ref="A1:S153"/>
  <sheetViews>
    <sheetView showGridLines="0" zoomScale="80" zoomScaleNormal="80" workbookViewId="0">
      <pane xSplit="3" ySplit="1" topLeftCell="F98" activePane="bottomRight" state="frozen"/>
      <selection pane="topRight" activeCell="D1" sqref="D1"/>
      <selection pane="bottomLeft" activeCell="A2" sqref="A2"/>
      <selection pane="bottomRight" activeCell="K95" sqref="K95"/>
    </sheetView>
  </sheetViews>
  <sheetFormatPr baseColWidth="10" defaultColWidth="0" defaultRowHeight="15" zeroHeight="1"/>
  <cols>
    <col min="1" max="1" width="6" style="48" bestFit="1" customWidth="1"/>
    <col min="2" max="2" width="67.140625" style="49" customWidth="1"/>
    <col min="3" max="3" width="3" style="223" bestFit="1" customWidth="1"/>
    <col min="4" max="4" width="17.42578125" bestFit="1" customWidth="1"/>
    <col min="5" max="15" width="17.42578125" customWidth="1"/>
    <col min="16" max="16" width="17.42578125" bestFit="1" customWidth="1"/>
    <col min="17" max="17" width="1" customWidth="1"/>
    <col min="18" max="19" width="0" hidden="1" customWidth="1"/>
    <col min="20" max="16384" width="11.42578125" hidden="1"/>
  </cols>
  <sheetData>
    <row r="1" spans="1:16" ht="15" customHeight="1">
      <c r="A1" s="20" t="s">
        <v>557</v>
      </c>
      <c r="B1" s="21"/>
      <c r="C1" s="21" t="s">
        <v>1344</v>
      </c>
      <c r="D1" s="21" t="s">
        <v>558</v>
      </c>
      <c r="E1" s="21" t="s">
        <v>559</v>
      </c>
      <c r="F1" s="21" t="s">
        <v>560</v>
      </c>
      <c r="G1" s="21" t="s">
        <v>561</v>
      </c>
      <c r="H1" s="21" t="s">
        <v>562</v>
      </c>
      <c r="I1" s="21" t="s">
        <v>563</v>
      </c>
      <c r="J1" s="21" t="s">
        <v>564</v>
      </c>
      <c r="K1" s="21" t="s">
        <v>565</v>
      </c>
      <c r="L1" s="21" t="s">
        <v>566</v>
      </c>
      <c r="M1" s="21" t="s">
        <v>567</v>
      </c>
      <c r="N1" s="21" t="s">
        <v>568</v>
      </c>
      <c r="O1" s="21" t="s">
        <v>569</v>
      </c>
      <c r="P1" s="22" t="s">
        <v>570</v>
      </c>
    </row>
    <row r="2" spans="1:16">
      <c r="A2" s="23">
        <v>1000</v>
      </c>
      <c r="B2" s="24" t="s">
        <v>455</v>
      </c>
      <c r="C2" s="214"/>
      <c r="D2" s="25">
        <f>D3+D5+D9+D10+D11+D12+D13+D19</f>
        <v>3112465</v>
      </c>
      <c r="E2" s="25">
        <f t="shared" ref="E2:O2" si="0">E3+E5+E9+E10+E11+E12+E13+E19</f>
        <v>2876227</v>
      </c>
      <c r="F2" s="25">
        <f t="shared" si="0"/>
        <v>931490</v>
      </c>
      <c r="G2" s="25">
        <f t="shared" si="0"/>
        <v>667766</v>
      </c>
      <c r="H2" s="25">
        <f t="shared" si="0"/>
        <v>503296</v>
      </c>
      <c r="I2" s="25">
        <f t="shared" si="0"/>
        <v>458352</v>
      </c>
      <c r="J2" s="25">
        <f t="shared" si="0"/>
        <v>329317</v>
      </c>
      <c r="K2" s="25">
        <f t="shared" si="0"/>
        <v>279719</v>
      </c>
      <c r="L2" s="25">
        <f t="shared" si="0"/>
        <v>230951</v>
      </c>
      <c r="M2" s="25">
        <f t="shared" si="0"/>
        <v>221513</v>
      </c>
      <c r="N2" s="25">
        <f t="shared" si="0"/>
        <v>296628</v>
      </c>
      <c r="O2" s="25">
        <f t="shared" si="0"/>
        <v>226581</v>
      </c>
      <c r="P2" s="25">
        <f>SUM(D2:O2)</f>
        <v>10134305</v>
      </c>
    </row>
    <row r="3" spans="1:16">
      <c r="A3" s="26">
        <v>1100</v>
      </c>
      <c r="B3" s="27" t="s">
        <v>571</v>
      </c>
      <c r="C3" s="215"/>
      <c r="D3" s="28">
        <f>SUM(D4)</f>
        <v>0</v>
      </c>
      <c r="E3" s="28">
        <f t="shared" ref="E3:O3" si="1">SUM(E4)</f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0</v>
      </c>
      <c r="N3" s="28">
        <f t="shared" si="1"/>
        <v>0</v>
      </c>
      <c r="O3" s="28">
        <f t="shared" si="1"/>
        <v>0</v>
      </c>
      <c r="P3" s="28">
        <f t="shared" ref="P3:P66" si="2">SUM(D3:O3)</f>
        <v>0</v>
      </c>
    </row>
    <row r="4" spans="1:16">
      <c r="A4" s="29">
        <v>1101</v>
      </c>
      <c r="B4" s="30" t="s">
        <v>456</v>
      </c>
      <c r="C4" s="218">
        <v>11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>
        <f t="shared" si="2"/>
        <v>0</v>
      </c>
    </row>
    <row r="5" spans="1:16">
      <c r="A5" s="26">
        <v>1200</v>
      </c>
      <c r="B5" s="33" t="s">
        <v>572</v>
      </c>
      <c r="C5" s="215"/>
      <c r="D5" s="28">
        <f>SUM(D6:D8)</f>
        <v>3085609</v>
      </c>
      <c r="E5" s="28">
        <f t="shared" ref="E5:O5" si="3">SUM(E6:E8)</f>
        <v>2840819</v>
      </c>
      <c r="F5" s="28">
        <f t="shared" si="3"/>
        <v>878736</v>
      </c>
      <c r="G5" s="28">
        <f t="shared" si="3"/>
        <v>659737</v>
      </c>
      <c r="H5" s="28">
        <f t="shared" si="3"/>
        <v>497191</v>
      </c>
      <c r="I5" s="28">
        <f t="shared" si="3"/>
        <v>453298</v>
      </c>
      <c r="J5" s="28">
        <f t="shared" si="3"/>
        <v>325250</v>
      </c>
      <c r="K5" s="28">
        <f t="shared" si="3"/>
        <v>276090</v>
      </c>
      <c r="L5" s="28">
        <f t="shared" si="3"/>
        <v>227080</v>
      </c>
      <c r="M5" s="28">
        <f t="shared" si="3"/>
        <v>217842</v>
      </c>
      <c r="N5" s="28">
        <f t="shared" si="3"/>
        <v>288820</v>
      </c>
      <c r="O5" s="28">
        <f t="shared" si="3"/>
        <v>219930</v>
      </c>
      <c r="P5" s="28">
        <f t="shared" si="2"/>
        <v>9970402</v>
      </c>
    </row>
    <row r="6" spans="1:16">
      <c r="A6" s="29">
        <v>1201</v>
      </c>
      <c r="B6" s="30" t="s">
        <v>457</v>
      </c>
      <c r="C6" s="218">
        <v>11</v>
      </c>
      <c r="D6" s="31">
        <v>2523162</v>
      </c>
      <c r="E6" s="31">
        <v>2258090</v>
      </c>
      <c r="F6" s="31">
        <v>525322</v>
      </c>
      <c r="G6" s="31">
        <v>350280</v>
      </c>
      <c r="H6" s="31">
        <v>275294</v>
      </c>
      <c r="I6" s="31">
        <v>255286</v>
      </c>
      <c r="J6" s="31">
        <v>224790</v>
      </c>
      <c r="K6" s="31">
        <v>187940</v>
      </c>
      <c r="L6" s="31">
        <v>145360</v>
      </c>
      <c r="M6" s="31">
        <v>109982</v>
      </c>
      <c r="N6" s="31">
        <v>105700</v>
      </c>
      <c r="O6" s="31">
        <v>96996</v>
      </c>
      <c r="P6" s="32">
        <f t="shared" si="2"/>
        <v>7058202</v>
      </c>
    </row>
    <row r="7" spans="1:16">
      <c r="A7" s="29">
        <v>1202</v>
      </c>
      <c r="B7" s="30" t="s">
        <v>573</v>
      </c>
      <c r="C7" s="218">
        <v>11</v>
      </c>
      <c r="D7" s="31">
        <v>320390</v>
      </c>
      <c r="E7" s="31">
        <v>289801</v>
      </c>
      <c r="F7" s="31">
        <v>226902</v>
      </c>
      <c r="G7" s="31">
        <v>193584</v>
      </c>
      <c r="H7" s="31">
        <v>125321</v>
      </c>
      <c r="I7" s="31">
        <v>98700</v>
      </c>
      <c r="J7" s="31">
        <v>74700</v>
      </c>
      <c r="K7" s="31">
        <v>64950</v>
      </c>
      <c r="L7" s="31">
        <v>55920</v>
      </c>
      <c r="M7" s="31">
        <v>84960</v>
      </c>
      <c r="N7" s="31">
        <v>147500</v>
      </c>
      <c r="O7" s="31">
        <v>98872</v>
      </c>
      <c r="P7" s="32">
        <f t="shared" si="2"/>
        <v>1781600</v>
      </c>
    </row>
    <row r="8" spans="1:16">
      <c r="A8" s="29">
        <v>1203</v>
      </c>
      <c r="B8" s="30" t="s">
        <v>458</v>
      </c>
      <c r="C8" s="218">
        <v>11</v>
      </c>
      <c r="D8" s="31">
        <v>242057</v>
      </c>
      <c r="E8" s="31">
        <v>292928</v>
      </c>
      <c r="F8" s="31">
        <v>126512</v>
      </c>
      <c r="G8" s="31">
        <v>115873</v>
      </c>
      <c r="H8" s="31">
        <v>96576</v>
      </c>
      <c r="I8" s="31">
        <v>99312</v>
      </c>
      <c r="J8" s="31">
        <v>25760</v>
      </c>
      <c r="K8" s="31">
        <v>23200</v>
      </c>
      <c r="L8" s="31">
        <v>25800</v>
      </c>
      <c r="M8" s="31">
        <v>22900</v>
      </c>
      <c r="N8" s="31">
        <v>35620</v>
      </c>
      <c r="O8" s="31">
        <v>24062</v>
      </c>
      <c r="P8" s="32">
        <f t="shared" si="2"/>
        <v>1130600</v>
      </c>
    </row>
    <row r="9" spans="1:16">
      <c r="A9" s="26">
        <v>1300</v>
      </c>
      <c r="B9" s="33" t="s">
        <v>574</v>
      </c>
      <c r="C9" s="215"/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f t="shared" si="2"/>
        <v>0</v>
      </c>
    </row>
    <row r="10" spans="1:16">
      <c r="A10" s="26">
        <v>1400</v>
      </c>
      <c r="B10" s="35" t="s">
        <v>575</v>
      </c>
      <c r="C10" s="219"/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f t="shared" si="2"/>
        <v>0</v>
      </c>
    </row>
    <row r="11" spans="1:16">
      <c r="A11" s="26">
        <v>1500</v>
      </c>
      <c r="B11" s="35" t="s">
        <v>576</v>
      </c>
      <c r="C11" s="219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f t="shared" si="2"/>
        <v>0</v>
      </c>
    </row>
    <row r="12" spans="1:16">
      <c r="A12" s="26">
        <v>1600</v>
      </c>
      <c r="B12" s="35" t="s">
        <v>577</v>
      </c>
      <c r="C12" s="21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f t="shared" si="2"/>
        <v>0</v>
      </c>
    </row>
    <row r="13" spans="1:16">
      <c r="A13" s="26">
        <v>1700</v>
      </c>
      <c r="B13" s="35" t="s">
        <v>578</v>
      </c>
      <c r="C13" s="219"/>
      <c r="D13" s="34">
        <f>SUM(D14:D18)</f>
        <v>26856</v>
      </c>
      <c r="E13" s="34">
        <f t="shared" ref="E13:O13" si="4">SUM(E14:E18)</f>
        <v>35408</v>
      </c>
      <c r="F13" s="34">
        <f t="shared" si="4"/>
        <v>52754</v>
      </c>
      <c r="G13" s="34">
        <f t="shared" si="4"/>
        <v>8029</v>
      </c>
      <c r="H13" s="34">
        <f t="shared" si="4"/>
        <v>6105</v>
      </c>
      <c r="I13" s="34">
        <f t="shared" si="4"/>
        <v>5054</v>
      </c>
      <c r="J13" s="34">
        <f t="shared" si="4"/>
        <v>4067</v>
      </c>
      <c r="K13" s="34">
        <f t="shared" si="4"/>
        <v>3629</v>
      </c>
      <c r="L13" s="34">
        <f t="shared" si="4"/>
        <v>3871</v>
      </c>
      <c r="M13" s="34">
        <f t="shared" si="4"/>
        <v>3671</v>
      </c>
      <c r="N13" s="34">
        <f t="shared" si="4"/>
        <v>7808</v>
      </c>
      <c r="O13" s="34">
        <f t="shared" si="4"/>
        <v>6651</v>
      </c>
      <c r="P13" s="34">
        <f t="shared" si="2"/>
        <v>163903</v>
      </c>
    </row>
    <row r="14" spans="1:16">
      <c r="A14" s="29">
        <v>1701</v>
      </c>
      <c r="B14" s="36" t="s">
        <v>459</v>
      </c>
      <c r="C14" s="218">
        <v>11</v>
      </c>
      <c r="D14" s="31">
        <v>25976</v>
      </c>
      <c r="E14" s="31">
        <v>34876</v>
      </c>
      <c r="F14" s="31">
        <v>51857</v>
      </c>
      <c r="G14" s="31">
        <v>7745</v>
      </c>
      <c r="H14" s="31">
        <v>5963</v>
      </c>
      <c r="I14" s="31">
        <v>4912</v>
      </c>
      <c r="J14" s="31">
        <v>3925</v>
      </c>
      <c r="K14" s="31">
        <v>3487</v>
      </c>
      <c r="L14" s="31">
        <v>3729</v>
      </c>
      <c r="M14" s="31">
        <v>3529</v>
      </c>
      <c r="N14" s="31">
        <v>7240</v>
      </c>
      <c r="O14" s="31">
        <v>6225</v>
      </c>
      <c r="P14" s="32">
        <f t="shared" si="2"/>
        <v>159464</v>
      </c>
    </row>
    <row r="15" spans="1:16">
      <c r="A15" s="29">
        <v>1702</v>
      </c>
      <c r="B15" s="36" t="s">
        <v>579</v>
      </c>
      <c r="C15" s="218">
        <v>11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>
        <f t="shared" si="2"/>
        <v>0</v>
      </c>
    </row>
    <row r="16" spans="1:16">
      <c r="A16" s="29">
        <v>1703</v>
      </c>
      <c r="B16" s="36" t="s">
        <v>460</v>
      </c>
      <c r="C16" s="218">
        <v>11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>
        <f t="shared" si="2"/>
        <v>0</v>
      </c>
    </row>
    <row r="17" spans="1:16">
      <c r="A17" s="29">
        <v>1704</v>
      </c>
      <c r="B17" s="36" t="s">
        <v>580</v>
      </c>
      <c r="C17" s="218">
        <v>11</v>
      </c>
      <c r="D17" s="31">
        <v>880</v>
      </c>
      <c r="E17" s="31">
        <v>532</v>
      </c>
      <c r="F17" s="31">
        <v>897</v>
      </c>
      <c r="G17" s="31">
        <v>284</v>
      </c>
      <c r="H17" s="31">
        <v>142</v>
      </c>
      <c r="I17" s="31">
        <v>142</v>
      </c>
      <c r="J17" s="31">
        <v>142</v>
      </c>
      <c r="K17" s="31">
        <v>142</v>
      </c>
      <c r="L17" s="31">
        <v>142</v>
      </c>
      <c r="M17" s="31">
        <v>142</v>
      </c>
      <c r="N17" s="31">
        <v>568</v>
      </c>
      <c r="O17" s="31">
        <v>426</v>
      </c>
      <c r="P17" s="32">
        <f t="shared" si="2"/>
        <v>4439</v>
      </c>
    </row>
    <row r="18" spans="1:16">
      <c r="A18" s="29">
        <v>1709</v>
      </c>
      <c r="B18" s="36" t="s">
        <v>461</v>
      </c>
      <c r="C18" s="218">
        <v>11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f t="shared" si="2"/>
        <v>0</v>
      </c>
    </row>
    <row r="19" spans="1:16">
      <c r="A19" s="26">
        <v>1800</v>
      </c>
      <c r="B19" s="35" t="s">
        <v>581</v>
      </c>
      <c r="C19" s="219"/>
      <c r="D19" s="34">
        <f>SUM(D20)</f>
        <v>0</v>
      </c>
      <c r="E19" s="34">
        <f t="shared" ref="E19:O19" si="5">SUM(E20)</f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5"/>
        <v>0</v>
      </c>
      <c r="P19" s="34">
        <f t="shared" si="2"/>
        <v>0</v>
      </c>
    </row>
    <row r="20" spans="1:16">
      <c r="A20" s="37">
        <v>1801</v>
      </c>
      <c r="B20" s="38" t="s">
        <v>581</v>
      </c>
      <c r="C20" s="218">
        <v>11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>
        <f t="shared" si="2"/>
        <v>0</v>
      </c>
    </row>
    <row r="21" spans="1:16">
      <c r="A21" s="23">
        <v>2000</v>
      </c>
      <c r="B21" s="39" t="s">
        <v>462</v>
      </c>
      <c r="C21" s="221"/>
      <c r="D21" s="25">
        <f>SUM(D22:D26)</f>
        <v>0</v>
      </c>
      <c r="E21" s="25">
        <f t="shared" ref="E21:O21" si="6">SUM(E22:E26)</f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6"/>
        <v>0</v>
      </c>
      <c r="P21" s="25">
        <f t="shared" si="2"/>
        <v>0</v>
      </c>
    </row>
    <row r="22" spans="1:16">
      <c r="A22" s="26">
        <v>2100</v>
      </c>
      <c r="B22" s="35" t="s">
        <v>582</v>
      </c>
      <c r="C22" s="21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f t="shared" si="2"/>
        <v>0</v>
      </c>
    </row>
    <row r="23" spans="1:16">
      <c r="A23" s="26">
        <v>2200</v>
      </c>
      <c r="B23" s="35" t="s">
        <v>583</v>
      </c>
      <c r="C23" s="21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>
        <f t="shared" si="2"/>
        <v>0</v>
      </c>
    </row>
    <row r="24" spans="1:16">
      <c r="A24" s="26">
        <v>2300</v>
      </c>
      <c r="B24" s="35" t="s">
        <v>584</v>
      </c>
      <c r="C24" s="21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>
        <f t="shared" si="2"/>
        <v>0</v>
      </c>
    </row>
    <row r="25" spans="1:16">
      <c r="A25" s="26">
        <v>2400</v>
      </c>
      <c r="B25" s="35" t="s">
        <v>585</v>
      </c>
      <c r="C25" s="21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>
        <f t="shared" si="2"/>
        <v>0</v>
      </c>
    </row>
    <row r="26" spans="1:16">
      <c r="A26" s="26">
        <v>2500</v>
      </c>
      <c r="B26" s="35" t="s">
        <v>586</v>
      </c>
      <c r="C26" s="21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>
        <f t="shared" si="2"/>
        <v>0</v>
      </c>
    </row>
    <row r="27" spans="1:16">
      <c r="A27" s="23">
        <v>3000</v>
      </c>
      <c r="B27" s="39" t="s">
        <v>463</v>
      </c>
      <c r="C27" s="221"/>
      <c r="D27" s="25">
        <f>SUM(D28)</f>
        <v>0</v>
      </c>
      <c r="E27" s="25">
        <f t="shared" ref="E27:O28" si="7">SUM(E28)</f>
        <v>0</v>
      </c>
      <c r="F27" s="25">
        <f t="shared" si="7"/>
        <v>0</v>
      </c>
      <c r="G27" s="25">
        <f t="shared" si="7"/>
        <v>0</v>
      </c>
      <c r="H27" s="25">
        <f t="shared" si="7"/>
        <v>0</v>
      </c>
      <c r="I27" s="25">
        <f t="shared" si="7"/>
        <v>0</v>
      </c>
      <c r="J27" s="25">
        <f t="shared" si="7"/>
        <v>0</v>
      </c>
      <c r="K27" s="25">
        <f t="shared" si="7"/>
        <v>0</v>
      </c>
      <c r="L27" s="25">
        <f t="shared" si="7"/>
        <v>0</v>
      </c>
      <c r="M27" s="25">
        <f t="shared" si="7"/>
        <v>0</v>
      </c>
      <c r="N27" s="25">
        <f t="shared" si="7"/>
        <v>0</v>
      </c>
      <c r="O27" s="25">
        <f t="shared" si="7"/>
        <v>0</v>
      </c>
      <c r="P27" s="25">
        <f t="shared" si="2"/>
        <v>0</v>
      </c>
    </row>
    <row r="28" spans="1:16">
      <c r="A28" s="26">
        <v>3100</v>
      </c>
      <c r="B28" s="35" t="s">
        <v>587</v>
      </c>
      <c r="C28" s="219"/>
      <c r="D28" s="28">
        <f>SUM(D29)</f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0</v>
      </c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7"/>
        <v>0</v>
      </c>
      <c r="P28" s="28">
        <f t="shared" si="2"/>
        <v>0</v>
      </c>
    </row>
    <row r="29" spans="1:16">
      <c r="A29" s="29">
        <v>3101</v>
      </c>
      <c r="B29" s="36" t="s">
        <v>587</v>
      </c>
      <c r="C29" s="218">
        <v>11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>
        <f t="shared" si="2"/>
        <v>0</v>
      </c>
    </row>
    <row r="30" spans="1:16">
      <c r="A30" s="23">
        <v>4000</v>
      </c>
      <c r="B30" s="39" t="s">
        <v>464</v>
      </c>
      <c r="C30" s="221"/>
      <c r="D30" s="25">
        <f>D31+D36+D37+D52+D54</f>
        <v>6375022</v>
      </c>
      <c r="E30" s="25">
        <f t="shared" ref="E30:O30" si="8">E31+E36+E37+E52+E54</f>
        <v>5829013</v>
      </c>
      <c r="F30" s="25">
        <f t="shared" si="8"/>
        <v>1687493</v>
      </c>
      <c r="G30" s="25">
        <f t="shared" si="8"/>
        <v>979771</v>
      </c>
      <c r="H30" s="25">
        <f t="shared" si="8"/>
        <v>829702</v>
      </c>
      <c r="I30" s="25">
        <f t="shared" si="8"/>
        <v>1050217</v>
      </c>
      <c r="J30" s="25">
        <f t="shared" si="8"/>
        <v>784426</v>
      </c>
      <c r="K30" s="25">
        <f t="shared" si="8"/>
        <v>831489</v>
      </c>
      <c r="L30" s="25">
        <f t="shared" si="8"/>
        <v>786289</v>
      </c>
      <c r="M30" s="25">
        <f t="shared" si="8"/>
        <v>827559</v>
      </c>
      <c r="N30" s="25">
        <f t="shared" si="8"/>
        <v>705300</v>
      </c>
      <c r="O30" s="25">
        <f t="shared" si="8"/>
        <v>510133</v>
      </c>
      <c r="P30" s="25">
        <f t="shared" si="2"/>
        <v>21196414</v>
      </c>
    </row>
    <row r="31" spans="1:16" ht="30" customHeight="1">
      <c r="A31" s="26">
        <v>4100</v>
      </c>
      <c r="B31" s="40" t="s">
        <v>588</v>
      </c>
      <c r="C31" s="222"/>
      <c r="D31" s="28">
        <f>SUM(D32:D35)</f>
        <v>75475</v>
      </c>
      <c r="E31" s="28">
        <f t="shared" ref="E31:O31" si="9">SUM(E32:E35)</f>
        <v>117455</v>
      </c>
      <c r="F31" s="28">
        <f t="shared" si="9"/>
        <v>70135</v>
      </c>
      <c r="G31" s="28">
        <f t="shared" si="9"/>
        <v>46934</v>
      </c>
      <c r="H31" s="28">
        <f t="shared" si="9"/>
        <v>62507</v>
      </c>
      <c r="I31" s="28">
        <f t="shared" si="9"/>
        <v>79599</v>
      </c>
      <c r="J31" s="28">
        <f t="shared" si="9"/>
        <v>70460</v>
      </c>
      <c r="K31" s="28">
        <f t="shared" si="9"/>
        <v>67935</v>
      </c>
      <c r="L31" s="28">
        <f t="shared" si="9"/>
        <v>55100</v>
      </c>
      <c r="M31" s="28">
        <f t="shared" si="9"/>
        <v>59400</v>
      </c>
      <c r="N31" s="28">
        <f t="shared" si="9"/>
        <v>63000</v>
      </c>
      <c r="O31" s="28">
        <f t="shared" si="9"/>
        <v>53000</v>
      </c>
      <c r="P31" s="28">
        <f t="shared" si="2"/>
        <v>821000</v>
      </c>
    </row>
    <row r="32" spans="1:16">
      <c r="A32" s="29">
        <v>4101</v>
      </c>
      <c r="B32" s="36" t="s">
        <v>589</v>
      </c>
      <c r="C32" s="218">
        <v>11</v>
      </c>
      <c r="D32" s="31">
        <v>20867</v>
      </c>
      <c r="E32" s="31">
        <v>16051</v>
      </c>
      <c r="F32" s="31">
        <v>11591</v>
      </c>
      <c r="G32" s="31">
        <v>9251</v>
      </c>
      <c r="H32" s="31">
        <v>9251</v>
      </c>
      <c r="I32" s="31">
        <v>12181</v>
      </c>
      <c r="J32" s="31">
        <v>13500</v>
      </c>
      <c r="K32" s="31">
        <v>14408</v>
      </c>
      <c r="L32" s="31">
        <v>12500</v>
      </c>
      <c r="M32" s="31">
        <v>14400</v>
      </c>
      <c r="N32" s="31">
        <v>16000</v>
      </c>
      <c r="O32" s="31">
        <v>15000</v>
      </c>
      <c r="P32" s="32">
        <f t="shared" si="2"/>
        <v>165000</v>
      </c>
    </row>
    <row r="33" spans="1:16">
      <c r="A33" s="29">
        <v>4102</v>
      </c>
      <c r="B33" s="36" t="s">
        <v>590</v>
      </c>
      <c r="C33" s="218">
        <v>11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>
        <f t="shared" si="2"/>
        <v>0</v>
      </c>
    </row>
    <row r="34" spans="1:16">
      <c r="A34" s="29">
        <v>4103</v>
      </c>
      <c r="B34" s="36" t="s">
        <v>591</v>
      </c>
      <c r="C34" s="218">
        <v>11</v>
      </c>
      <c r="D34" s="31">
        <v>5557</v>
      </c>
      <c r="E34" s="31">
        <v>14183</v>
      </c>
      <c r="F34" s="31">
        <v>9141</v>
      </c>
      <c r="G34" s="31">
        <v>6481</v>
      </c>
      <c r="H34" s="31">
        <v>10943</v>
      </c>
      <c r="I34" s="31">
        <v>8579</v>
      </c>
      <c r="J34" s="31">
        <v>8600</v>
      </c>
      <c r="K34" s="31">
        <v>8816</v>
      </c>
      <c r="L34" s="31">
        <v>8200</v>
      </c>
      <c r="M34" s="31">
        <v>9500</v>
      </c>
      <c r="N34" s="31">
        <v>8000</v>
      </c>
      <c r="O34" s="31">
        <v>8000</v>
      </c>
      <c r="P34" s="32">
        <f t="shared" si="2"/>
        <v>106000</v>
      </c>
    </row>
    <row r="35" spans="1:16">
      <c r="A35" s="29">
        <v>4104</v>
      </c>
      <c r="B35" s="36" t="s">
        <v>592</v>
      </c>
      <c r="C35" s="218">
        <v>11</v>
      </c>
      <c r="D35" s="31">
        <v>49051</v>
      </c>
      <c r="E35" s="31">
        <v>87221</v>
      </c>
      <c r="F35" s="31">
        <v>49403</v>
      </c>
      <c r="G35" s="31">
        <v>31202</v>
      </c>
      <c r="H35" s="31">
        <v>42313</v>
      </c>
      <c r="I35" s="31">
        <v>58839</v>
      </c>
      <c r="J35" s="31">
        <v>48360</v>
      </c>
      <c r="K35" s="31">
        <v>44711</v>
      </c>
      <c r="L35" s="31">
        <v>34400</v>
      </c>
      <c r="M35" s="31">
        <v>35500</v>
      </c>
      <c r="N35" s="31">
        <v>39000</v>
      </c>
      <c r="O35" s="31">
        <v>30000</v>
      </c>
      <c r="P35" s="32">
        <f t="shared" si="2"/>
        <v>550000</v>
      </c>
    </row>
    <row r="36" spans="1:16" ht="15" customHeight="1">
      <c r="A36" s="26">
        <v>4200</v>
      </c>
      <c r="B36" s="40" t="s">
        <v>593</v>
      </c>
      <c r="C36" s="22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si="2"/>
        <v>0</v>
      </c>
    </row>
    <row r="37" spans="1:16" ht="15" customHeight="1">
      <c r="A37" s="26">
        <v>4300</v>
      </c>
      <c r="B37" s="40" t="s">
        <v>594</v>
      </c>
      <c r="C37" s="222"/>
      <c r="D37" s="28">
        <f>SUM(D38:D51)</f>
        <v>6206301</v>
      </c>
      <c r="E37" s="28">
        <f t="shared" ref="E37:O37" si="10">SUM(E38:E51)</f>
        <v>5572414</v>
      </c>
      <c r="F37" s="28">
        <f t="shared" si="10"/>
        <v>1459009</v>
      </c>
      <c r="G37" s="28">
        <f t="shared" si="10"/>
        <v>879655</v>
      </c>
      <c r="H37" s="28">
        <f t="shared" si="10"/>
        <v>715249</v>
      </c>
      <c r="I37" s="28">
        <f t="shared" si="10"/>
        <v>855998</v>
      </c>
      <c r="J37" s="28">
        <f t="shared" si="10"/>
        <v>605094</v>
      </c>
      <c r="K37" s="28">
        <f t="shared" si="10"/>
        <v>660313</v>
      </c>
      <c r="L37" s="28">
        <f t="shared" si="10"/>
        <v>640289</v>
      </c>
      <c r="M37" s="28">
        <f t="shared" si="10"/>
        <v>656859</v>
      </c>
      <c r="N37" s="28">
        <f t="shared" si="10"/>
        <v>583100</v>
      </c>
      <c r="O37" s="28">
        <f t="shared" si="10"/>
        <v>407133</v>
      </c>
      <c r="P37" s="28">
        <f t="shared" si="2"/>
        <v>19241414</v>
      </c>
    </row>
    <row r="38" spans="1:16">
      <c r="A38" s="29">
        <v>4301</v>
      </c>
      <c r="B38" s="36" t="s">
        <v>595</v>
      </c>
      <c r="C38" s="218">
        <v>11</v>
      </c>
      <c r="D38" s="31">
        <v>79304</v>
      </c>
      <c r="E38" s="31">
        <v>79419</v>
      </c>
      <c r="F38" s="31">
        <v>78446</v>
      </c>
      <c r="G38" s="31">
        <v>66758</v>
      </c>
      <c r="H38" s="31">
        <v>53690</v>
      </c>
      <c r="I38" s="31">
        <v>22812</v>
      </c>
      <c r="J38" s="31">
        <v>21524</v>
      </c>
      <c r="K38" s="31">
        <v>22628</v>
      </c>
      <c r="L38" s="31">
        <v>19200</v>
      </c>
      <c r="M38" s="31">
        <v>14000</v>
      </c>
      <c r="N38" s="31">
        <v>10000</v>
      </c>
      <c r="O38" s="31">
        <v>9519</v>
      </c>
      <c r="P38" s="32">
        <f t="shared" si="2"/>
        <v>477300</v>
      </c>
    </row>
    <row r="39" spans="1:16">
      <c r="A39" s="29">
        <v>4302</v>
      </c>
      <c r="B39" s="36" t="s">
        <v>596</v>
      </c>
      <c r="C39" s="218">
        <v>11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>
        <f t="shared" si="2"/>
        <v>0</v>
      </c>
    </row>
    <row r="40" spans="1:16" ht="30">
      <c r="A40" s="29">
        <v>4303</v>
      </c>
      <c r="B40" s="36" t="s">
        <v>597</v>
      </c>
      <c r="C40" s="218">
        <v>11</v>
      </c>
      <c r="D40" s="31">
        <v>6873</v>
      </c>
      <c r="E40" s="31">
        <v>4993</v>
      </c>
      <c r="F40" s="31">
        <v>2869</v>
      </c>
      <c r="G40" s="31">
        <v>2194</v>
      </c>
      <c r="H40" s="31">
        <v>4991</v>
      </c>
      <c r="I40" s="31">
        <v>7291</v>
      </c>
      <c r="J40" s="31">
        <v>8400</v>
      </c>
      <c r="K40" s="31">
        <v>6500</v>
      </c>
      <c r="L40" s="31">
        <v>6489</v>
      </c>
      <c r="M40" s="31">
        <v>5400</v>
      </c>
      <c r="N40" s="31">
        <v>4000</v>
      </c>
      <c r="O40" s="31">
        <v>5000</v>
      </c>
      <c r="P40" s="32">
        <f t="shared" si="2"/>
        <v>65000</v>
      </c>
    </row>
    <row r="41" spans="1:16">
      <c r="A41" s="29">
        <v>4304</v>
      </c>
      <c r="B41" s="36" t="s">
        <v>598</v>
      </c>
      <c r="C41" s="218">
        <v>11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>
        <f t="shared" si="2"/>
        <v>0</v>
      </c>
    </row>
    <row r="42" spans="1:16">
      <c r="A42" s="29">
        <v>4305</v>
      </c>
      <c r="B42" s="36" t="s">
        <v>599</v>
      </c>
      <c r="C42" s="218">
        <v>11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>
        <f t="shared" si="2"/>
        <v>0</v>
      </c>
    </row>
    <row r="43" spans="1:16">
      <c r="A43" s="29">
        <v>4306</v>
      </c>
      <c r="B43" s="36" t="s">
        <v>600</v>
      </c>
      <c r="C43" s="218">
        <v>11</v>
      </c>
      <c r="D43" s="31"/>
      <c r="E43" s="31">
        <v>1644</v>
      </c>
      <c r="F43" s="31">
        <v>1533</v>
      </c>
      <c r="G43" s="31"/>
      <c r="H43" s="31">
        <v>805</v>
      </c>
      <c r="I43" s="31">
        <v>10657</v>
      </c>
      <c r="J43" s="31">
        <v>2000</v>
      </c>
      <c r="K43" s="31">
        <v>4061</v>
      </c>
      <c r="L43" s="31">
        <v>3300</v>
      </c>
      <c r="M43" s="31">
        <v>4000</v>
      </c>
      <c r="N43" s="31">
        <v>3000</v>
      </c>
      <c r="O43" s="31">
        <v>4000</v>
      </c>
      <c r="P43" s="32">
        <f t="shared" si="2"/>
        <v>35000</v>
      </c>
    </row>
    <row r="44" spans="1:16">
      <c r="A44" s="29">
        <v>4307</v>
      </c>
      <c r="B44" s="36" t="s">
        <v>601</v>
      </c>
      <c r="C44" s="218">
        <v>11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>
        <f t="shared" si="2"/>
        <v>0</v>
      </c>
    </row>
    <row r="45" spans="1:16">
      <c r="A45" s="29">
        <v>4308</v>
      </c>
      <c r="B45" s="36" t="s">
        <v>602</v>
      </c>
      <c r="C45" s="218">
        <v>11</v>
      </c>
      <c r="D45" s="31">
        <v>6974</v>
      </c>
      <c r="E45" s="31">
        <v>13829</v>
      </c>
      <c r="F45" s="31">
        <v>11138</v>
      </c>
      <c r="G45" s="31">
        <v>7838</v>
      </c>
      <c r="H45" s="31">
        <v>5939</v>
      </c>
      <c r="I45" s="31">
        <v>4400</v>
      </c>
      <c r="J45" s="31">
        <v>4082</v>
      </c>
      <c r="K45" s="31">
        <v>4800</v>
      </c>
      <c r="L45" s="31">
        <v>4600</v>
      </c>
      <c r="M45" s="31">
        <v>5000</v>
      </c>
      <c r="N45" s="31">
        <v>4400</v>
      </c>
      <c r="O45" s="31">
        <v>3000</v>
      </c>
      <c r="P45" s="32">
        <f t="shared" si="2"/>
        <v>76000</v>
      </c>
    </row>
    <row r="46" spans="1:16" ht="30">
      <c r="A46" s="29">
        <v>4309</v>
      </c>
      <c r="B46" s="36" t="s">
        <v>603</v>
      </c>
      <c r="C46" s="218">
        <v>11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>
        <f t="shared" si="2"/>
        <v>0</v>
      </c>
    </row>
    <row r="47" spans="1:16" ht="30">
      <c r="A47" s="29">
        <v>4310</v>
      </c>
      <c r="B47" s="36" t="s">
        <v>604</v>
      </c>
      <c r="C47" s="218">
        <v>11</v>
      </c>
      <c r="D47" s="31">
        <v>5687353</v>
      </c>
      <c r="E47" s="31">
        <v>5174508</v>
      </c>
      <c r="F47" s="31">
        <v>1113440</v>
      </c>
      <c r="G47" s="31">
        <v>577335</v>
      </c>
      <c r="H47" s="31">
        <v>404105</v>
      </c>
      <c r="I47" s="31">
        <v>450000</v>
      </c>
      <c r="J47" s="31">
        <v>350000</v>
      </c>
      <c r="K47" s="31">
        <v>425000</v>
      </c>
      <c r="L47" s="31">
        <v>410000</v>
      </c>
      <c r="M47" s="31">
        <v>410059</v>
      </c>
      <c r="N47" s="31">
        <v>343200</v>
      </c>
      <c r="O47" s="31">
        <v>213114</v>
      </c>
      <c r="P47" s="32">
        <f t="shared" si="2"/>
        <v>15558114</v>
      </c>
    </row>
    <row r="48" spans="1:16">
      <c r="A48" s="29">
        <v>4311</v>
      </c>
      <c r="B48" s="36" t="s">
        <v>605</v>
      </c>
      <c r="C48" s="218">
        <v>11</v>
      </c>
      <c r="D48" s="31">
        <v>295540</v>
      </c>
      <c r="E48" s="31">
        <v>203435</v>
      </c>
      <c r="F48" s="31">
        <v>162643</v>
      </c>
      <c r="G48" s="31">
        <v>174668</v>
      </c>
      <c r="H48" s="31">
        <v>193959</v>
      </c>
      <c r="I48" s="31">
        <v>291921</v>
      </c>
      <c r="J48" s="31">
        <v>165000</v>
      </c>
      <c r="K48" s="31">
        <v>144034</v>
      </c>
      <c r="L48" s="31">
        <v>140800</v>
      </c>
      <c r="M48" s="31">
        <v>160000</v>
      </c>
      <c r="N48" s="31">
        <v>168000</v>
      </c>
      <c r="O48" s="31">
        <v>150000</v>
      </c>
      <c r="P48" s="32">
        <f t="shared" si="2"/>
        <v>2250000</v>
      </c>
    </row>
    <row r="49" spans="1:16">
      <c r="A49" s="29">
        <v>4312</v>
      </c>
      <c r="B49" s="36" t="s">
        <v>606</v>
      </c>
      <c r="C49" s="218">
        <v>11</v>
      </c>
      <c r="D49" s="31">
        <v>12932</v>
      </c>
      <c r="E49" s="31">
        <v>5110</v>
      </c>
      <c r="F49" s="31">
        <v>2341</v>
      </c>
      <c r="G49" s="31">
        <v>669</v>
      </c>
      <c r="H49" s="31">
        <v>465</v>
      </c>
      <c r="I49" s="31">
        <v>1133</v>
      </c>
      <c r="J49" s="31">
        <v>1550</v>
      </c>
      <c r="K49" s="31">
        <v>1800</v>
      </c>
      <c r="L49" s="31">
        <v>1600</v>
      </c>
      <c r="M49" s="31">
        <v>1400</v>
      </c>
      <c r="N49" s="31">
        <v>500</v>
      </c>
      <c r="O49" s="31">
        <v>500</v>
      </c>
      <c r="P49" s="32">
        <f t="shared" si="2"/>
        <v>30000</v>
      </c>
    </row>
    <row r="50" spans="1:16">
      <c r="A50" s="29">
        <v>4313</v>
      </c>
      <c r="B50" s="36" t="s">
        <v>607</v>
      </c>
      <c r="C50" s="218">
        <v>11</v>
      </c>
      <c r="D50" s="31">
        <v>91592</v>
      </c>
      <c r="E50" s="31">
        <v>71897</v>
      </c>
      <c r="F50" s="31">
        <v>73819</v>
      </c>
      <c r="G50" s="31">
        <v>35503</v>
      </c>
      <c r="H50" s="31">
        <v>38539</v>
      </c>
      <c r="I50" s="31">
        <v>48752</v>
      </c>
      <c r="J50" s="31">
        <v>34508</v>
      </c>
      <c r="K50" s="31">
        <v>33090</v>
      </c>
      <c r="L50" s="31">
        <v>33300</v>
      </c>
      <c r="M50" s="31">
        <v>39000</v>
      </c>
      <c r="N50" s="31">
        <v>38000</v>
      </c>
      <c r="O50" s="31">
        <v>12000</v>
      </c>
      <c r="P50" s="32">
        <f t="shared" si="2"/>
        <v>550000</v>
      </c>
    </row>
    <row r="51" spans="1:16">
      <c r="A51" s="29">
        <v>4314</v>
      </c>
      <c r="B51" s="36" t="s">
        <v>608</v>
      </c>
      <c r="C51" s="218">
        <v>11</v>
      </c>
      <c r="D51" s="31">
        <v>25733</v>
      </c>
      <c r="E51" s="31">
        <v>17579</v>
      </c>
      <c r="F51" s="31">
        <v>12780</v>
      </c>
      <c r="G51" s="31">
        <v>14690</v>
      </c>
      <c r="H51" s="31">
        <v>12756</v>
      </c>
      <c r="I51" s="31">
        <v>19032</v>
      </c>
      <c r="J51" s="31">
        <v>18030</v>
      </c>
      <c r="K51" s="31">
        <v>18400</v>
      </c>
      <c r="L51" s="31">
        <v>21000</v>
      </c>
      <c r="M51" s="31">
        <v>18000</v>
      </c>
      <c r="N51" s="31">
        <v>12000</v>
      </c>
      <c r="O51" s="31">
        <v>10000</v>
      </c>
      <c r="P51" s="32">
        <f t="shared" si="2"/>
        <v>200000</v>
      </c>
    </row>
    <row r="52" spans="1:16" ht="15" customHeight="1">
      <c r="A52" s="26">
        <v>4400</v>
      </c>
      <c r="B52" s="40" t="s">
        <v>609</v>
      </c>
      <c r="C52" s="222"/>
      <c r="D52" s="28">
        <f>SUM(D53)</f>
        <v>18400</v>
      </c>
      <c r="E52" s="28">
        <f t="shared" ref="E52:O52" si="11">SUM(E53)</f>
        <v>62000</v>
      </c>
      <c r="F52" s="28">
        <f t="shared" si="11"/>
        <v>50000</v>
      </c>
      <c r="G52" s="28">
        <f t="shared" si="11"/>
        <v>18979</v>
      </c>
      <c r="H52" s="28">
        <f t="shared" si="11"/>
        <v>18338</v>
      </c>
      <c r="I52" s="28">
        <f t="shared" si="11"/>
        <v>67015</v>
      </c>
      <c r="J52" s="28">
        <f t="shared" si="11"/>
        <v>65468</v>
      </c>
      <c r="K52" s="28">
        <f t="shared" si="11"/>
        <v>64800</v>
      </c>
      <c r="L52" s="28">
        <f t="shared" si="11"/>
        <v>55000</v>
      </c>
      <c r="M52" s="28">
        <f t="shared" si="11"/>
        <v>68000</v>
      </c>
      <c r="N52" s="28">
        <f t="shared" si="11"/>
        <v>32000</v>
      </c>
      <c r="O52" s="28">
        <f t="shared" si="11"/>
        <v>30000</v>
      </c>
      <c r="P52" s="28">
        <f t="shared" si="2"/>
        <v>550000</v>
      </c>
    </row>
    <row r="53" spans="1:16">
      <c r="A53" s="29">
        <v>4401</v>
      </c>
      <c r="B53" s="36" t="s">
        <v>609</v>
      </c>
      <c r="C53" s="218">
        <v>11</v>
      </c>
      <c r="D53" s="31">
        <v>18400</v>
      </c>
      <c r="E53" s="31">
        <v>62000</v>
      </c>
      <c r="F53" s="31">
        <v>50000</v>
      </c>
      <c r="G53" s="31">
        <v>18979</v>
      </c>
      <c r="H53" s="31">
        <v>18338</v>
      </c>
      <c r="I53" s="31">
        <v>67015</v>
      </c>
      <c r="J53" s="31">
        <v>65468</v>
      </c>
      <c r="K53" s="31">
        <v>64800</v>
      </c>
      <c r="L53" s="31">
        <v>55000</v>
      </c>
      <c r="M53" s="31">
        <v>68000</v>
      </c>
      <c r="N53" s="31">
        <v>32000</v>
      </c>
      <c r="O53" s="31">
        <v>30000</v>
      </c>
      <c r="P53" s="32">
        <f t="shared" si="2"/>
        <v>550000</v>
      </c>
    </row>
    <row r="54" spans="1:16" ht="15" customHeight="1">
      <c r="A54" s="26">
        <v>4500</v>
      </c>
      <c r="B54" s="40" t="s">
        <v>610</v>
      </c>
      <c r="C54" s="222"/>
      <c r="D54" s="28">
        <f>SUM(D55:D59)</f>
        <v>74846</v>
      </c>
      <c r="E54" s="28">
        <f t="shared" ref="E54:O54" si="12">SUM(E55:E59)</f>
        <v>77144</v>
      </c>
      <c r="F54" s="28">
        <f t="shared" si="12"/>
        <v>108349</v>
      </c>
      <c r="G54" s="28">
        <f t="shared" si="12"/>
        <v>34203</v>
      </c>
      <c r="H54" s="28">
        <f t="shared" si="12"/>
        <v>33608</v>
      </c>
      <c r="I54" s="28">
        <f t="shared" si="12"/>
        <v>47605</v>
      </c>
      <c r="J54" s="28">
        <f t="shared" si="12"/>
        <v>43404</v>
      </c>
      <c r="K54" s="28">
        <f t="shared" si="12"/>
        <v>38441</v>
      </c>
      <c r="L54" s="28">
        <f t="shared" si="12"/>
        <v>35900</v>
      </c>
      <c r="M54" s="28">
        <f t="shared" si="12"/>
        <v>43300</v>
      </c>
      <c r="N54" s="28">
        <f t="shared" si="12"/>
        <v>27200</v>
      </c>
      <c r="O54" s="28">
        <f t="shared" si="12"/>
        <v>20000</v>
      </c>
      <c r="P54" s="28">
        <f t="shared" si="2"/>
        <v>584000</v>
      </c>
    </row>
    <row r="55" spans="1:16">
      <c r="A55" s="29">
        <v>4501</v>
      </c>
      <c r="B55" s="36" t="s">
        <v>459</v>
      </c>
      <c r="C55" s="218">
        <v>11</v>
      </c>
      <c r="D55" s="31">
        <v>50334</v>
      </c>
      <c r="E55" s="31">
        <v>47365</v>
      </c>
      <c r="F55" s="31">
        <v>25560</v>
      </c>
      <c r="G55" s="31">
        <v>7962</v>
      </c>
      <c r="H55" s="31">
        <v>11228</v>
      </c>
      <c r="I55" s="31">
        <v>33464</v>
      </c>
      <c r="J55" s="31">
        <v>32987</v>
      </c>
      <c r="K55" s="31">
        <v>28100</v>
      </c>
      <c r="L55" s="31">
        <v>25000</v>
      </c>
      <c r="M55" s="31">
        <v>29000</v>
      </c>
      <c r="N55" s="31">
        <v>22000</v>
      </c>
      <c r="O55" s="31">
        <v>15000</v>
      </c>
      <c r="P55" s="32">
        <f t="shared" si="2"/>
        <v>328000</v>
      </c>
    </row>
    <row r="56" spans="1:16">
      <c r="A56" s="29">
        <v>4502</v>
      </c>
      <c r="B56" s="36" t="s">
        <v>579</v>
      </c>
      <c r="C56" s="218">
        <v>11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>
        <f t="shared" si="2"/>
        <v>0</v>
      </c>
    </row>
    <row r="57" spans="1:16">
      <c r="A57" s="29">
        <v>4503</v>
      </c>
      <c r="B57" s="36" t="s">
        <v>460</v>
      </c>
      <c r="C57" s="218">
        <v>11</v>
      </c>
      <c r="D57" s="31">
        <v>23345</v>
      </c>
      <c r="E57" s="31">
        <v>29039</v>
      </c>
      <c r="F57" s="31">
        <v>81132</v>
      </c>
      <c r="G57" s="31">
        <v>25938</v>
      </c>
      <c r="H57" s="31">
        <v>22300</v>
      </c>
      <c r="I57" s="31">
        <v>13625</v>
      </c>
      <c r="J57" s="31">
        <v>10000</v>
      </c>
      <c r="K57" s="31">
        <v>10021</v>
      </c>
      <c r="L57" s="31">
        <v>10600</v>
      </c>
      <c r="M57" s="31">
        <v>14000</v>
      </c>
      <c r="N57" s="31">
        <v>5000</v>
      </c>
      <c r="O57" s="31">
        <v>5000</v>
      </c>
      <c r="P57" s="32">
        <f t="shared" si="2"/>
        <v>250000</v>
      </c>
    </row>
    <row r="58" spans="1:16">
      <c r="A58" s="29">
        <v>4504</v>
      </c>
      <c r="B58" s="36" t="s">
        <v>580</v>
      </c>
      <c r="C58" s="218">
        <v>11</v>
      </c>
      <c r="D58" s="31">
        <v>1167</v>
      </c>
      <c r="E58" s="31">
        <v>740</v>
      </c>
      <c r="F58" s="31">
        <v>1657</v>
      </c>
      <c r="G58" s="31">
        <v>303</v>
      </c>
      <c r="H58" s="31">
        <v>80</v>
      </c>
      <c r="I58" s="31">
        <v>516</v>
      </c>
      <c r="J58" s="31">
        <v>417</v>
      </c>
      <c r="K58" s="31">
        <v>320</v>
      </c>
      <c r="L58" s="31">
        <v>300</v>
      </c>
      <c r="M58" s="31">
        <v>300</v>
      </c>
      <c r="N58" s="31">
        <v>200</v>
      </c>
      <c r="O58" s="31"/>
      <c r="P58" s="32">
        <f t="shared" si="2"/>
        <v>6000</v>
      </c>
    </row>
    <row r="59" spans="1:16">
      <c r="A59" s="29">
        <v>4509</v>
      </c>
      <c r="B59" s="36" t="s">
        <v>461</v>
      </c>
      <c r="C59" s="218">
        <v>11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>
        <f t="shared" si="2"/>
        <v>0</v>
      </c>
    </row>
    <row r="60" spans="1:16" ht="15" customHeight="1">
      <c r="A60" s="23">
        <v>5000</v>
      </c>
      <c r="B60" s="41" t="s">
        <v>465</v>
      </c>
      <c r="C60" s="216"/>
      <c r="D60" s="25">
        <f>D61+D64</f>
        <v>17500</v>
      </c>
      <c r="E60" s="25">
        <f t="shared" ref="E60:O60" si="13">E61+E64</f>
        <v>18200</v>
      </c>
      <c r="F60" s="25">
        <f t="shared" si="13"/>
        <v>19600</v>
      </c>
      <c r="G60" s="25">
        <f t="shared" si="13"/>
        <v>18900</v>
      </c>
      <c r="H60" s="25">
        <f t="shared" si="13"/>
        <v>21200</v>
      </c>
      <c r="I60" s="25">
        <f t="shared" si="13"/>
        <v>15200</v>
      </c>
      <c r="J60" s="25">
        <f t="shared" si="13"/>
        <v>15585</v>
      </c>
      <c r="K60" s="25">
        <f t="shared" si="13"/>
        <v>25300</v>
      </c>
      <c r="L60" s="25">
        <f t="shared" si="13"/>
        <v>15600</v>
      </c>
      <c r="M60" s="25">
        <f t="shared" si="13"/>
        <v>16500</v>
      </c>
      <c r="N60" s="25">
        <f t="shared" si="13"/>
        <v>11500</v>
      </c>
      <c r="O60" s="25">
        <f t="shared" si="13"/>
        <v>11500</v>
      </c>
      <c r="P60" s="25">
        <f t="shared" si="2"/>
        <v>206585</v>
      </c>
    </row>
    <row r="61" spans="1:16" ht="15" customHeight="1">
      <c r="A61" s="26">
        <v>5100</v>
      </c>
      <c r="B61" s="40" t="s">
        <v>532</v>
      </c>
      <c r="C61" s="222"/>
      <c r="D61" s="28">
        <f>SUM(D62:D63)</f>
        <v>17500</v>
      </c>
      <c r="E61" s="28">
        <f t="shared" ref="E61:O61" si="14">SUM(E62:E63)</f>
        <v>18200</v>
      </c>
      <c r="F61" s="28">
        <f t="shared" si="14"/>
        <v>19600</v>
      </c>
      <c r="G61" s="28">
        <f t="shared" si="14"/>
        <v>18900</v>
      </c>
      <c r="H61" s="28">
        <f t="shared" si="14"/>
        <v>21200</v>
      </c>
      <c r="I61" s="28">
        <f t="shared" si="14"/>
        <v>15200</v>
      </c>
      <c r="J61" s="28">
        <f t="shared" si="14"/>
        <v>15585</v>
      </c>
      <c r="K61" s="28">
        <f t="shared" si="14"/>
        <v>25300</v>
      </c>
      <c r="L61" s="28">
        <f t="shared" si="14"/>
        <v>15600</v>
      </c>
      <c r="M61" s="28">
        <f t="shared" si="14"/>
        <v>16500</v>
      </c>
      <c r="N61" s="28">
        <f t="shared" si="14"/>
        <v>11500</v>
      </c>
      <c r="O61" s="28">
        <f t="shared" si="14"/>
        <v>11500</v>
      </c>
      <c r="P61" s="28">
        <f t="shared" si="2"/>
        <v>206585</v>
      </c>
    </row>
    <row r="62" spans="1:16" ht="15" customHeight="1">
      <c r="A62" s="29">
        <v>5101</v>
      </c>
      <c r="B62" s="36" t="s">
        <v>611</v>
      </c>
      <c r="C62" s="218">
        <v>11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>
        <f t="shared" si="2"/>
        <v>0</v>
      </c>
    </row>
    <row r="63" spans="1:16">
      <c r="A63" s="29">
        <v>5102</v>
      </c>
      <c r="B63" s="36" t="s">
        <v>466</v>
      </c>
      <c r="C63" s="218">
        <v>11</v>
      </c>
      <c r="D63" s="31">
        <v>17500</v>
      </c>
      <c r="E63" s="31">
        <v>18200</v>
      </c>
      <c r="F63" s="31">
        <v>19600</v>
      </c>
      <c r="G63" s="31">
        <v>18900</v>
      </c>
      <c r="H63" s="31">
        <v>21200</v>
      </c>
      <c r="I63" s="31">
        <v>15200</v>
      </c>
      <c r="J63" s="31">
        <v>15585</v>
      </c>
      <c r="K63" s="31">
        <v>25300</v>
      </c>
      <c r="L63" s="31">
        <v>15600</v>
      </c>
      <c r="M63" s="31">
        <v>16500</v>
      </c>
      <c r="N63" s="31">
        <v>11500</v>
      </c>
      <c r="O63" s="31">
        <v>11500</v>
      </c>
      <c r="P63" s="32">
        <f t="shared" si="2"/>
        <v>206585</v>
      </c>
    </row>
    <row r="64" spans="1:16" ht="15" customHeight="1">
      <c r="A64" s="26">
        <v>5200</v>
      </c>
      <c r="B64" s="40" t="s">
        <v>612</v>
      </c>
      <c r="C64" s="222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2"/>
        <v>0</v>
      </c>
    </row>
    <row r="65" spans="1:16" ht="15" customHeight="1">
      <c r="A65" s="23">
        <v>6000</v>
      </c>
      <c r="B65" s="41" t="s">
        <v>467</v>
      </c>
      <c r="C65" s="216"/>
      <c r="D65" s="25">
        <f>D66+D70+D73</f>
        <v>2347</v>
      </c>
      <c r="E65" s="25">
        <f t="shared" ref="E65:O65" si="15">E66+E70+E73</f>
        <v>3081</v>
      </c>
      <c r="F65" s="25">
        <f t="shared" si="15"/>
        <v>6591</v>
      </c>
      <c r="G65" s="25">
        <f t="shared" si="15"/>
        <v>6164</v>
      </c>
      <c r="H65" s="25">
        <f t="shared" si="15"/>
        <v>14409</v>
      </c>
      <c r="I65" s="25">
        <f t="shared" si="15"/>
        <v>8032</v>
      </c>
      <c r="J65" s="25">
        <f t="shared" si="15"/>
        <v>6000</v>
      </c>
      <c r="K65" s="25">
        <f t="shared" si="15"/>
        <v>5688</v>
      </c>
      <c r="L65" s="25">
        <f t="shared" si="15"/>
        <v>6800</v>
      </c>
      <c r="M65" s="25">
        <f t="shared" si="15"/>
        <v>6200</v>
      </c>
      <c r="N65" s="25">
        <f t="shared" si="15"/>
        <v>8500</v>
      </c>
      <c r="O65" s="25">
        <f t="shared" si="15"/>
        <v>8500</v>
      </c>
      <c r="P65" s="25">
        <f t="shared" si="2"/>
        <v>82312</v>
      </c>
    </row>
    <row r="66" spans="1:16" ht="15" customHeight="1">
      <c r="A66" s="26">
        <v>6100</v>
      </c>
      <c r="B66" s="40" t="s">
        <v>533</v>
      </c>
      <c r="C66" s="222"/>
      <c r="D66" s="28">
        <f>SUM(D67:D69)</f>
        <v>2347</v>
      </c>
      <c r="E66" s="28">
        <f t="shared" ref="E66:O66" si="16">SUM(E67:E69)</f>
        <v>3081</v>
      </c>
      <c r="F66" s="28">
        <f t="shared" si="16"/>
        <v>6591</v>
      </c>
      <c r="G66" s="28">
        <f t="shared" si="16"/>
        <v>6164</v>
      </c>
      <c r="H66" s="28">
        <f t="shared" si="16"/>
        <v>14409</v>
      </c>
      <c r="I66" s="28">
        <f t="shared" si="16"/>
        <v>8032</v>
      </c>
      <c r="J66" s="28">
        <f t="shared" si="16"/>
        <v>6000</v>
      </c>
      <c r="K66" s="28">
        <f t="shared" si="16"/>
        <v>5688</v>
      </c>
      <c r="L66" s="28">
        <f t="shared" si="16"/>
        <v>6800</v>
      </c>
      <c r="M66" s="28">
        <f t="shared" si="16"/>
        <v>6200</v>
      </c>
      <c r="N66" s="28">
        <f t="shared" si="16"/>
        <v>8500</v>
      </c>
      <c r="O66" s="28">
        <f t="shared" si="16"/>
        <v>8500</v>
      </c>
      <c r="P66" s="28">
        <f t="shared" si="2"/>
        <v>82312</v>
      </c>
    </row>
    <row r="67" spans="1:16">
      <c r="A67" s="29">
        <v>6101</v>
      </c>
      <c r="B67" s="36" t="s">
        <v>613</v>
      </c>
      <c r="C67" s="218">
        <v>11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2">
        <f t="shared" ref="P67:P131" si="17">SUM(D67:O67)</f>
        <v>0</v>
      </c>
    </row>
    <row r="68" spans="1:16">
      <c r="A68" s="29">
        <v>6102</v>
      </c>
      <c r="B68" s="36" t="s">
        <v>614</v>
      </c>
      <c r="C68" s="218">
        <v>11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>
        <f t="shared" si="17"/>
        <v>0</v>
      </c>
    </row>
    <row r="69" spans="1:16">
      <c r="A69" s="29">
        <v>6103</v>
      </c>
      <c r="B69" s="36" t="s">
        <v>615</v>
      </c>
      <c r="C69" s="218">
        <v>11</v>
      </c>
      <c r="D69" s="31">
        <v>2347</v>
      </c>
      <c r="E69" s="31">
        <v>3081</v>
      </c>
      <c r="F69" s="31">
        <v>6591</v>
      </c>
      <c r="G69" s="31">
        <v>6164</v>
      </c>
      <c r="H69" s="31">
        <v>14409</v>
      </c>
      <c r="I69" s="31">
        <v>8032</v>
      </c>
      <c r="J69" s="31">
        <v>6000</v>
      </c>
      <c r="K69" s="31">
        <v>5688</v>
      </c>
      <c r="L69" s="31">
        <v>6800</v>
      </c>
      <c r="M69" s="31">
        <v>6200</v>
      </c>
      <c r="N69" s="31">
        <v>8500</v>
      </c>
      <c r="O69" s="31">
        <v>8500</v>
      </c>
      <c r="P69" s="32">
        <f t="shared" si="17"/>
        <v>82312</v>
      </c>
    </row>
    <row r="70" spans="1:16" ht="15" customHeight="1">
      <c r="A70" s="26">
        <v>6200</v>
      </c>
      <c r="B70" s="40" t="s">
        <v>616</v>
      </c>
      <c r="C70" s="222"/>
      <c r="D70" s="28">
        <f>SUM(D71:D72)</f>
        <v>0</v>
      </c>
      <c r="E70" s="28">
        <f t="shared" ref="E70:O70" si="18">SUM(E71:E72)</f>
        <v>0</v>
      </c>
      <c r="F70" s="28">
        <f t="shared" si="18"/>
        <v>0</v>
      </c>
      <c r="G70" s="28">
        <f t="shared" si="18"/>
        <v>0</v>
      </c>
      <c r="H70" s="28">
        <f t="shared" si="18"/>
        <v>0</v>
      </c>
      <c r="I70" s="28">
        <f t="shared" si="18"/>
        <v>0</v>
      </c>
      <c r="J70" s="28">
        <f t="shared" si="18"/>
        <v>0</v>
      </c>
      <c r="K70" s="28">
        <f t="shared" si="18"/>
        <v>0</v>
      </c>
      <c r="L70" s="28">
        <f t="shared" si="18"/>
        <v>0</v>
      </c>
      <c r="M70" s="28">
        <f t="shared" si="18"/>
        <v>0</v>
      </c>
      <c r="N70" s="28">
        <f t="shared" si="18"/>
        <v>0</v>
      </c>
      <c r="O70" s="28">
        <f t="shared" si="18"/>
        <v>0</v>
      </c>
      <c r="P70" s="28">
        <f t="shared" si="17"/>
        <v>0</v>
      </c>
    </row>
    <row r="71" spans="1:16">
      <c r="A71" s="29">
        <v>6201</v>
      </c>
      <c r="B71" s="42" t="s">
        <v>617</v>
      </c>
      <c r="C71" s="218">
        <v>11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>
        <f t="shared" si="17"/>
        <v>0</v>
      </c>
    </row>
    <row r="72" spans="1:16">
      <c r="A72" s="29">
        <v>6202</v>
      </c>
      <c r="B72" s="42" t="s">
        <v>618</v>
      </c>
      <c r="C72" s="218">
        <v>11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>
        <f t="shared" si="17"/>
        <v>0</v>
      </c>
    </row>
    <row r="73" spans="1:16" ht="15" customHeight="1">
      <c r="A73" s="26">
        <v>6300</v>
      </c>
      <c r="B73" s="40" t="s">
        <v>619</v>
      </c>
      <c r="C73" s="222"/>
      <c r="D73" s="28">
        <f>SUM(D74:D78)</f>
        <v>0</v>
      </c>
      <c r="E73" s="28">
        <f t="shared" ref="E73:O73" si="19">SUM(E74:E78)</f>
        <v>0</v>
      </c>
      <c r="F73" s="28">
        <f t="shared" si="19"/>
        <v>0</v>
      </c>
      <c r="G73" s="28">
        <f t="shared" si="19"/>
        <v>0</v>
      </c>
      <c r="H73" s="28">
        <f t="shared" si="19"/>
        <v>0</v>
      </c>
      <c r="I73" s="28">
        <f t="shared" si="19"/>
        <v>0</v>
      </c>
      <c r="J73" s="28">
        <f t="shared" si="19"/>
        <v>0</v>
      </c>
      <c r="K73" s="28">
        <f t="shared" si="19"/>
        <v>0</v>
      </c>
      <c r="L73" s="28">
        <f t="shared" si="19"/>
        <v>0</v>
      </c>
      <c r="M73" s="28">
        <f t="shared" si="19"/>
        <v>0</v>
      </c>
      <c r="N73" s="28">
        <f t="shared" si="19"/>
        <v>0</v>
      </c>
      <c r="O73" s="28">
        <f t="shared" si="19"/>
        <v>0</v>
      </c>
      <c r="P73" s="28">
        <f t="shared" si="17"/>
        <v>0</v>
      </c>
    </row>
    <row r="74" spans="1:16">
      <c r="A74" s="29">
        <v>6301</v>
      </c>
      <c r="B74" s="36" t="s">
        <v>459</v>
      </c>
      <c r="C74" s="218">
        <v>11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>
        <f t="shared" si="17"/>
        <v>0</v>
      </c>
    </row>
    <row r="75" spans="1:16">
      <c r="A75" s="29">
        <v>6302</v>
      </c>
      <c r="B75" s="36" t="s">
        <v>579</v>
      </c>
      <c r="C75" s="218">
        <v>11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>
        <f t="shared" si="17"/>
        <v>0</v>
      </c>
    </row>
    <row r="76" spans="1:16">
      <c r="A76" s="29">
        <v>6303</v>
      </c>
      <c r="B76" s="36" t="s">
        <v>460</v>
      </c>
      <c r="C76" s="218">
        <v>11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>
        <f t="shared" si="17"/>
        <v>0</v>
      </c>
    </row>
    <row r="77" spans="1:16">
      <c r="A77" s="29">
        <v>6304</v>
      </c>
      <c r="B77" s="36" t="s">
        <v>580</v>
      </c>
      <c r="C77" s="218">
        <v>11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>
        <f t="shared" si="17"/>
        <v>0</v>
      </c>
    </row>
    <row r="78" spans="1:16">
      <c r="A78" s="29">
        <v>6309</v>
      </c>
      <c r="B78" s="36" t="s">
        <v>461</v>
      </c>
      <c r="C78" s="218">
        <v>11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>
        <f t="shared" si="17"/>
        <v>0</v>
      </c>
    </row>
    <row r="79" spans="1:16" ht="30" customHeight="1">
      <c r="A79" s="23">
        <v>7000</v>
      </c>
      <c r="B79" s="43" t="s">
        <v>469</v>
      </c>
      <c r="C79" s="216"/>
      <c r="D79" s="25">
        <f>D80+D82+D83+D85+D86+D87+D88+D90+D91</f>
        <v>0</v>
      </c>
      <c r="E79" s="25">
        <f t="shared" ref="E79:O79" si="20">E80+E82+E83+E85+E86+E87+E88+E90+E91</f>
        <v>0</v>
      </c>
      <c r="F79" s="25">
        <f t="shared" si="20"/>
        <v>0</v>
      </c>
      <c r="G79" s="25">
        <f t="shared" si="20"/>
        <v>0</v>
      </c>
      <c r="H79" s="25">
        <f t="shared" si="20"/>
        <v>0</v>
      </c>
      <c r="I79" s="25">
        <f t="shared" si="20"/>
        <v>0</v>
      </c>
      <c r="J79" s="25">
        <f t="shared" si="20"/>
        <v>0</v>
      </c>
      <c r="K79" s="25">
        <f t="shared" si="20"/>
        <v>0</v>
      </c>
      <c r="L79" s="25">
        <f t="shared" si="20"/>
        <v>0</v>
      </c>
      <c r="M79" s="25">
        <f t="shared" si="20"/>
        <v>0</v>
      </c>
      <c r="N79" s="25">
        <f t="shared" si="20"/>
        <v>0</v>
      </c>
      <c r="O79" s="25">
        <f t="shared" si="20"/>
        <v>0</v>
      </c>
      <c r="P79" s="25">
        <f t="shared" si="17"/>
        <v>0</v>
      </c>
    </row>
    <row r="80" spans="1:16" ht="30" customHeight="1">
      <c r="A80" s="26">
        <v>7100</v>
      </c>
      <c r="B80" s="40" t="s">
        <v>620</v>
      </c>
      <c r="C80" s="222"/>
      <c r="D80" s="28">
        <f>SUM(D81)</f>
        <v>0</v>
      </c>
      <c r="E80" s="28">
        <f t="shared" ref="E80:O80" si="21">SUM(E81)</f>
        <v>0</v>
      </c>
      <c r="F80" s="28">
        <f t="shared" si="21"/>
        <v>0</v>
      </c>
      <c r="G80" s="28">
        <f t="shared" si="21"/>
        <v>0</v>
      </c>
      <c r="H80" s="28">
        <f t="shared" si="21"/>
        <v>0</v>
      </c>
      <c r="I80" s="28">
        <f t="shared" si="21"/>
        <v>0</v>
      </c>
      <c r="J80" s="28">
        <f t="shared" si="21"/>
        <v>0</v>
      </c>
      <c r="K80" s="28">
        <f t="shared" si="21"/>
        <v>0</v>
      </c>
      <c r="L80" s="28">
        <f t="shared" si="21"/>
        <v>0</v>
      </c>
      <c r="M80" s="28">
        <f t="shared" si="21"/>
        <v>0</v>
      </c>
      <c r="N80" s="28">
        <f t="shared" si="21"/>
        <v>0</v>
      </c>
      <c r="O80" s="28">
        <f t="shared" si="21"/>
        <v>0</v>
      </c>
      <c r="P80" s="28">
        <f t="shared" si="17"/>
        <v>0</v>
      </c>
    </row>
    <row r="81" spans="1:16" ht="30" customHeight="1">
      <c r="A81" s="37">
        <v>7101</v>
      </c>
      <c r="B81" s="38" t="s">
        <v>620</v>
      </c>
      <c r="C81" s="220">
        <v>14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>
        <f t="shared" si="17"/>
        <v>0</v>
      </c>
    </row>
    <row r="82" spans="1:16" ht="30" customHeight="1">
      <c r="A82" s="26">
        <v>7200</v>
      </c>
      <c r="B82" s="40" t="s">
        <v>621</v>
      </c>
      <c r="C82" s="222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>
        <f t="shared" si="17"/>
        <v>0</v>
      </c>
    </row>
    <row r="83" spans="1:16" ht="30" customHeight="1">
      <c r="A83" s="26">
        <v>7300</v>
      </c>
      <c r="B83" s="40" t="s">
        <v>622</v>
      </c>
      <c r="C83" s="222"/>
      <c r="D83" s="28">
        <f>SUM(D84)</f>
        <v>0</v>
      </c>
      <c r="E83" s="28">
        <f t="shared" ref="E83:O83" si="22">SUM(E84)</f>
        <v>0</v>
      </c>
      <c r="F83" s="28">
        <f t="shared" si="22"/>
        <v>0</v>
      </c>
      <c r="G83" s="28">
        <f t="shared" si="22"/>
        <v>0</v>
      </c>
      <c r="H83" s="28">
        <f t="shared" si="22"/>
        <v>0</v>
      </c>
      <c r="I83" s="28">
        <f t="shared" si="22"/>
        <v>0</v>
      </c>
      <c r="J83" s="28">
        <f t="shared" si="22"/>
        <v>0</v>
      </c>
      <c r="K83" s="28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  <c r="O83" s="28">
        <f t="shared" si="22"/>
        <v>0</v>
      </c>
      <c r="P83" s="28">
        <f t="shared" si="17"/>
        <v>0</v>
      </c>
    </row>
    <row r="84" spans="1:16" ht="30" customHeight="1">
      <c r="A84" s="37">
        <v>7301</v>
      </c>
      <c r="B84" s="38" t="s">
        <v>622</v>
      </c>
      <c r="C84" s="220">
        <v>14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>
        <f t="shared" si="17"/>
        <v>0</v>
      </c>
    </row>
    <row r="85" spans="1:16" ht="45" customHeight="1">
      <c r="A85" s="26">
        <v>7400</v>
      </c>
      <c r="B85" s="40" t="s">
        <v>623</v>
      </c>
      <c r="C85" s="222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>
        <f t="shared" si="17"/>
        <v>0</v>
      </c>
    </row>
    <row r="86" spans="1:16" ht="45" customHeight="1">
      <c r="A86" s="26">
        <v>7500</v>
      </c>
      <c r="B86" s="40" t="s">
        <v>624</v>
      </c>
      <c r="C86" s="222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>
        <f t="shared" si="17"/>
        <v>0</v>
      </c>
    </row>
    <row r="87" spans="1:16" ht="45" customHeight="1">
      <c r="A87" s="26">
        <v>7600</v>
      </c>
      <c r="B87" s="40" t="s">
        <v>625</v>
      </c>
      <c r="C87" s="222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>
        <f t="shared" si="17"/>
        <v>0</v>
      </c>
    </row>
    <row r="88" spans="1:16" ht="30" customHeight="1">
      <c r="A88" s="26">
        <v>7700</v>
      </c>
      <c r="B88" s="40" t="s">
        <v>626</v>
      </c>
      <c r="C88" s="222"/>
      <c r="D88" s="28">
        <f>SUM(D89)</f>
        <v>0</v>
      </c>
      <c r="E88" s="28">
        <f t="shared" ref="E88:O88" si="23">SUM(E89)</f>
        <v>0</v>
      </c>
      <c r="F88" s="28">
        <f t="shared" si="23"/>
        <v>0</v>
      </c>
      <c r="G88" s="28">
        <f t="shared" si="23"/>
        <v>0</v>
      </c>
      <c r="H88" s="28">
        <f t="shared" si="23"/>
        <v>0</v>
      </c>
      <c r="I88" s="28">
        <f t="shared" si="23"/>
        <v>0</v>
      </c>
      <c r="J88" s="28">
        <f t="shared" si="23"/>
        <v>0</v>
      </c>
      <c r="K88" s="28">
        <f t="shared" si="23"/>
        <v>0</v>
      </c>
      <c r="L88" s="28">
        <f t="shared" si="23"/>
        <v>0</v>
      </c>
      <c r="M88" s="28">
        <f t="shared" si="23"/>
        <v>0</v>
      </c>
      <c r="N88" s="28">
        <f t="shared" si="23"/>
        <v>0</v>
      </c>
      <c r="O88" s="28">
        <f t="shared" si="23"/>
        <v>0</v>
      </c>
      <c r="P88" s="28">
        <f t="shared" si="17"/>
        <v>0</v>
      </c>
    </row>
    <row r="89" spans="1:16" ht="30" customHeight="1">
      <c r="A89" s="37">
        <v>7701</v>
      </c>
      <c r="B89" s="38" t="s">
        <v>626</v>
      </c>
      <c r="C89" s="220">
        <v>14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>
        <f t="shared" si="17"/>
        <v>0</v>
      </c>
    </row>
    <row r="90" spans="1:16" ht="30" customHeight="1">
      <c r="A90" s="26">
        <v>7800</v>
      </c>
      <c r="B90" s="40" t="s">
        <v>627</v>
      </c>
      <c r="C90" s="222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>
        <f t="shared" si="17"/>
        <v>0</v>
      </c>
    </row>
    <row r="91" spans="1:16" ht="15" customHeight="1">
      <c r="A91" s="26">
        <v>7900</v>
      </c>
      <c r="B91" s="40" t="s">
        <v>628</v>
      </c>
      <c r="C91" s="222"/>
      <c r="D91" s="28">
        <f>SUM(D92)</f>
        <v>0</v>
      </c>
      <c r="E91" s="28">
        <f t="shared" ref="E91:O91" si="24">SUM(E92)</f>
        <v>0</v>
      </c>
      <c r="F91" s="28">
        <f t="shared" si="24"/>
        <v>0</v>
      </c>
      <c r="G91" s="28">
        <f t="shared" si="24"/>
        <v>0</v>
      </c>
      <c r="H91" s="28">
        <f t="shared" si="24"/>
        <v>0</v>
      </c>
      <c r="I91" s="28">
        <f t="shared" si="24"/>
        <v>0</v>
      </c>
      <c r="J91" s="28">
        <f t="shared" si="24"/>
        <v>0</v>
      </c>
      <c r="K91" s="28">
        <f t="shared" si="24"/>
        <v>0</v>
      </c>
      <c r="L91" s="28">
        <f t="shared" si="24"/>
        <v>0</v>
      </c>
      <c r="M91" s="28">
        <f t="shared" si="24"/>
        <v>0</v>
      </c>
      <c r="N91" s="28">
        <f t="shared" si="24"/>
        <v>0</v>
      </c>
      <c r="O91" s="28">
        <f t="shared" si="24"/>
        <v>0</v>
      </c>
      <c r="P91" s="28">
        <f t="shared" si="17"/>
        <v>0</v>
      </c>
    </row>
    <row r="92" spans="1:16" ht="15" customHeight="1">
      <c r="A92" s="37">
        <v>7901</v>
      </c>
      <c r="B92" s="38" t="s">
        <v>628</v>
      </c>
      <c r="C92" s="220">
        <v>14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>
        <f t="shared" si="17"/>
        <v>0</v>
      </c>
    </row>
    <row r="93" spans="1:16" ht="30" customHeight="1">
      <c r="A93" s="23">
        <v>8000</v>
      </c>
      <c r="B93" s="41" t="s">
        <v>629</v>
      </c>
      <c r="C93" s="216"/>
      <c r="D93" s="25">
        <f>D94+D107+D110+D117+D123</f>
        <v>10730135</v>
      </c>
      <c r="E93" s="25">
        <f t="shared" ref="E93:O93" si="25">E94+E107+E110+E117+E123</f>
        <v>10675200</v>
      </c>
      <c r="F93" s="25">
        <f t="shared" si="25"/>
        <v>13535173</v>
      </c>
      <c r="G93" s="25">
        <f t="shared" si="25"/>
        <v>11262580</v>
      </c>
      <c r="H93" s="25">
        <f t="shared" si="25"/>
        <v>13655972</v>
      </c>
      <c r="I93" s="25">
        <f t="shared" si="25"/>
        <v>10482007</v>
      </c>
      <c r="J93" s="25">
        <f t="shared" si="25"/>
        <v>11377472</v>
      </c>
      <c r="K93" s="25">
        <f t="shared" si="25"/>
        <v>14232875</v>
      </c>
      <c r="L93" s="25">
        <f t="shared" si="25"/>
        <v>10739100</v>
      </c>
      <c r="M93" s="25">
        <f t="shared" si="25"/>
        <v>12012593</v>
      </c>
      <c r="N93" s="25">
        <f t="shared" si="25"/>
        <v>7402212</v>
      </c>
      <c r="O93" s="25">
        <f t="shared" si="25"/>
        <v>7799113</v>
      </c>
      <c r="P93" s="25">
        <f t="shared" si="17"/>
        <v>133904432</v>
      </c>
    </row>
    <row r="94" spans="1:16" ht="15" customHeight="1">
      <c r="A94" s="26">
        <v>8100</v>
      </c>
      <c r="B94" s="40" t="s">
        <v>630</v>
      </c>
      <c r="C94" s="222"/>
      <c r="D94" s="28">
        <f>SUM(D95:D106)</f>
        <v>5669861</v>
      </c>
      <c r="E94" s="28">
        <f t="shared" ref="E94:O94" si="26">SUM(E95:E106)</f>
        <v>5638261</v>
      </c>
      <c r="F94" s="28">
        <f t="shared" si="26"/>
        <v>8552942</v>
      </c>
      <c r="G94" s="28">
        <f t="shared" si="26"/>
        <v>6228748</v>
      </c>
      <c r="H94" s="28">
        <f t="shared" si="26"/>
        <v>8657625</v>
      </c>
      <c r="I94" s="28">
        <f t="shared" si="26"/>
        <v>5512867</v>
      </c>
      <c r="J94" s="28">
        <f t="shared" si="26"/>
        <v>6422891</v>
      </c>
      <c r="K94" s="28">
        <f t="shared" si="26"/>
        <v>6270309</v>
      </c>
      <c r="L94" s="28">
        <f t="shared" si="26"/>
        <v>5775414</v>
      </c>
      <c r="M94" s="28">
        <f t="shared" si="26"/>
        <v>4826900</v>
      </c>
      <c r="N94" s="28">
        <f t="shared" si="26"/>
        <v>4876800</v>
      </c>
      <c r="O94" s="28">
        <f t="shared" si="26"/>
        <v>5250463</v>
      </c>
      <c r="P94" s="28">
        <f t="shared" si="17"/>
        <v>73683081</v>
      </c>
    </row>
    <row r="95" spans="1:16">
      <c r="A95" s="29">
        <v>8101</v>
      </c>
      <c r="B95" s="36" t="s">
        <v>631</v>
      </c>
      <c r="C95" s="157">
        <v>15</v>
      </c>
      <c r="D95" s="31">
        <v>4024655</v>
      </c>
      <c r="E95" s="31">
        <v>4308575</v>
      </c>
      <c r="F95" s="31">
        <v>6525754</v>
      </c>
      <c r="G95" s="31">
        <v>4398040</v>
      </c>
      <c r="H95" s="31">
        <v>6343674</v>
      </c>
      <c r="I95" s="31">
        <v>4425168</v>
      </c>
      <c r="J95" s="31">
        <v>5059925</v>
      </c>
      <c r="K95" s="31">
        <v>4987150</v>
      </c>
      <c r="L95" s="31">
        <v>4476934</v>
      </c>
      <c r="M95" s="31">
        <v>3506900</v>
      </c>
      <c r="N95" s="31">
        <v>3606800</v>
      </c>
      <c r="O95" s="31">
        <v>4000463</v>
      </c>
      <c r="P95" s="32">
        <f t="shared" si="17"/>
        <v>55664038</v>
      </c>
    </row>
    <row r="96" spans="1:16">
      <c r="A96" s="29">
        <v>8102</v>
      </c>
      <c r="B96" s="36" t="s">
        <v>632</v>
      </c>
      <c r="C96" s="157">
        <v>15</v>
      </c>
      <c r="D96" s="31">
        <v>610136</v>
      </c>
      <c r="E96" s="31">
        <v>589574</v>
      </c>
      <c r="F96" s="31">
        <v>840951</v>
      </c>
      <c r="G96" s="31">
        <v>633293</v>
      </c>
      <c r="H96" s="31">
        <v>794401</v>
      </c>
      <c r="I96" s="31">
        <v>598375</v>
      </c>
      <c r="J96" s="31">
        <v>452366</v>
      </c>
      <c r="K96" s="31">
        <v>364824</v>
      </c>
      <c r="L96" s="31">
        <v>401080</v>
      </c>
      <c r="M96" s="31">
        <v>350000</v>
      </c>
      <c r="N96" s="31">
        <v>405000</v>
      </c>
      <c r="O96" s="31">
        <v>320000</v>
      </c>
      <c r="P96" s="32">
        <f t="shared" si="17"/>
        <v>6360000</v>
      </c>
    </row>
    <row r="97" spans="1:16">
      <c r="A97" s="29">
        <v>8103</v>
      </c>
      <c r="B97" s="36" t="s">
        <v>633</v>
      </c>
      <c r="C97" s="157">
        <v>15</v>
      </c>
      <c r="D97" s="31">
        <v>219278</v>
      </c>
      <c r="E97" s="31">
        <v>198262</v>
      </c>
      <c r="F97" s="31">
        <v>155792</v>
      </c>
      <c r="G97" s="31">
        <v>360229</v>
      </c>
      <c r="H97" s="31">
        <v>208812</v>
      </c>
      <c r="I97" s="31">
        <v>177462</v>
      </c>
      <c r="J97" s="31">
        <v>155000</v>
      </c>
      <c r="K97" s="31">
        <v>135065</v>
      </c>
      <c r="L97" s="31">
        <v>160100</v>
      </c>
      <c r="M97" s="31">
        <v>130000</v>
      </c>
      <c r="N97" s="31">
        <v>150000</v>
      </c>
      <c r="O97" s="31">
        <v>150000</v>
      </c>
      <c r="P97" s="32">
        <f t="shared" si="17"/>
        <v>2200000</v>
      </c>
    </row>
    <row r="98" spans="1:16">
      <c r="A98" s="29">
        <v>8104</v>
      </c>
      <c r="B98" s="36" t="s">
        <v>634</v>
      </c>
      <c r="C98" s="157">
        <v>15</v>
      </c>
      <c r="D98" s="31"/>
      <c r="E98" s="31">
        <v>93169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>
        <f t="shared" si="17"/>
        <v>93169</v>
      </c>
    </row>
    <row r="99" spans="1:16">
      <c r="A99" s="29">
        <v>8105</v>
      </c>
      <c r="B99" s="36" t="s">
        <v>635</v>
      </c>
      <c r="C99" s="157">
        <v>15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>
        <f t="shared" si="17"/>
        <v>0</v>
      </c>
    </row>
    <row r="100" spans="1:16">
      <c r="A100" s="29">
        <v>8106</v>
      </c>
      <c r="B100" s="36" t="s">
        <v>636</v>
      </c>
      <c r="C100" s="157">
        <v>15</v>
      </c>
      <c r="D100" s="31">
        <v>121462</v>
      </c>
      <c r="E100" s="31">
        <v>135325</v>
      </c>
      <c r="F100" s="31">
        <v>273701</v>
      </c>
      <c r="G100" s="31">
        <v>160550</v>
      </c>
      <c r="H100" s="31">
        <v>96995</v>
      </c>
      <c r="I100" s="31">
        <v>94556</v>
      </c>
      <c r="J100" s="31">
        <v>93600</v>
      </c>
      <c r="K100" s="31">
        <v>85111</v>
      </c>
      <c r="L100" s="31">
        <v>90700</v>
      </c>
      <c r="M100" s="31">
        <v>88000</v>
      </c>
      <c r="N100" s="31">
        <v>92000</v>
      </c>
      <c r="O100" s="31">
        <v>68000</v>
      </c>
      <c r="P100" s="32">
        <f t="shared" si="17"/>
        <v>1400000</v>
      </c>
    </row>
    <row r="101" spans="1:16">
      <c r="A101" s="29">
        <v>8107</v>
      </c>
      <c r="B101" s="36" t="s">
        <v>637</v>
      </c>
      <c r="C101" s="157">
        <v>15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>
        <f t="shared" si="17"/>
        <v>0</v>
      </c>
    </row>
    <row r="102" spans="1:16">
      <c r="A102" s="29">
        <v>8108</v>
      </c>
      <c r="B102" s="36" t="s">
        <v>638</v>
      </c>
      <c r="C102" s="157">
        <v>15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>
        <f t="shared" si="17"/>
        <v>0</v>
      </c>
    </row>
    <row r="103" spans="1:16">
      <c r="A103" s="29">
        <v>8109</v>
      </c>
      <c r="B103" s="36" t="s">
        <v>639</v>
      </c>
      <c r="C103" s="157">
        <v>15</v>
      </c>
      <c r="D103" s="31">
        <v>147843</v>
      </c>
      <c r="E103" s="31">
        <v>162094</v>
      </c>
      <c r="F103" s="31">
        <v>153018</v>
      </c>
      <c r="G103" s="31">
        <v>141294</v>
      </c>
      <c r="H103" s="31">
        <v>150579</v>
      </c>
      <c r="I103" s="31">
        <v>124413</v>
      </c>
      <c r="J103" s="31">
        <v>115000</v>
      </c>
      <c r="K103" s="31">
        <v>112159</v>
      </c>
      <c r="L103" s="31">
        <v>115600</v>
      </c>
      <c r="M103" s="31">
        <v>138000</v>
      </c>
      <c r="N103" s="31">
        <v>140000</v>
      </c>
      <c r="O103" s="31">
        <v>120000</v>
      </c>
      <c r="P103" s="32">
        <f t="shared" si="17"/>
        <v>1620000</v>
      </c>
    </row>
    <row r="104" spans="1:16">
      <c r="A104" s="29">
        <v>8110</v>
      </c>
      <c r="B104" s="36" t="s">
        <v>640</v>
      </c>
      <c r="C104" s="157">
        <v>15</v>
      </c>
      <c r="D104" s="31">
        <v>481487</v>
      </c>
      <c r="E104" s="31">
        <v>83262</v>
      </c>
      <c r="F104" s="31">
        <v>540726</v>
      </c>
      <c r="G104" s="31">
        <v>472342</v>
      </c>
      <c r="H104" s="31">
        <v>1000164</v>
      </c>
      <c r="I104" s="31">
        <v>26893</v>
      </c>
      <c r="J104" s="31">
        <v>482000</v>
      </c>
      <c r="K104" s="31">
        <v>524000</v>
      </c>
      <c r="L104" s="31">
        <v>465000</v>
      </c>
      <c r="M104" s="31">
        <v>550000</v>
      </c>
      <c r="N104" s="31">
        <v>428000</v>
      </c>
      <c r="O104" s="31">
        <v>524000</v>
      </c>
      <c r="P104" s="32">
        <f t="shared" si="17"/>
        <v>5577874</v>
      </c>
    </row>
    <row r="105" spans="1:16" ht="30">
      <c r="A105" s="29">
        <v>8111</v>
      </c>
      <c r="B105" s="36" t="s">
        <v>641</v>
      </c>
      <c r="C105" s="157">
        <v>15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>
        <f t="shared" si="17"/>
        <v>0</v>
      </c>
    </row>
    <row r="106" spans="1:16">
      <c r="A106" s="29">
        <v>8112</v>
      </c>
      <c r="B106" s="36" t="s">
        <v>642</v>
      </c>
      <c r="C106" s="157">
        <v>16</v>
      </c>
      <c r="D106" s="31">
        <v>65000</v>
      </c>
      <c r="E106" s="31">
        <v>68000</v>
      </c>
      <c r="F106" s="31">
        <v>63000</v>
      </c>
      <c r="G106" s="31">
        <v>63000</v>
      </c>
      <c r="H106" s="31">
        <v>63000</v>
      </c>
      <c r="I106" s="31">
        <v>66000</v>
      </c>
      <c r="J106" s="31">
        <v>65000</v>
      </c>
      <c r="K106" s="31">
        <v>62000</v>
      </c>
      <c r="L106" s="31">
        <v>66000</v>
      </c>
      <c r="M106" s="31">
        <v>64000</v>
      </c>
      <c r="N106" s="31">
        <v>55000</v>
      </c>
      <c r="O106" s="31">
        <v>68000</v>
      </c>
      <c r="P106" s="32">
        <f t="shared" si="17"/>
        <v>768000</v>
      </c>
    </row>
    <row r="107" spans="1:16" ht="15" customHeight="1">
      <c r="A107" s="26">
        <v>8200</v>
      </c>
      <c r="B107" s="40" t="s">
        <v>643</v>
      </c>
      <c r="C107" s="222"/>
      <c r="D107" s="28">
        <f>SUM(D108:D109)</f>
        <v>4897183</v>
      </c>
      <c r="E107" s="28">
        <f t="shared" ref="E107:O107" si="27">SUM(E108:E109)</f>
        <v>4897183</v>
      </c>
      <c r="F107" s="28">
        <f t="shared" si="27"/>
        <v>4897183</v>
      </c>
      <c r="G107" s="28">
        <f t="shared" si="27"/>
        <v>4897183</v>
      </c>
      <c r="H107" s="28">
        <f t="shared" si="27"/>
        <v>4897183</v>
      </c>
      <c r="I107" s="28">
        <f t="shared" si="27"/>
        <v>4897183</v>
      </c>
      <c r="J107" s="28">
        <f t="shared" si="27"/>
        <v>4897183</v>
      </c>
      <c r="K107" s="28">
        <f t="shared" si="27"/>
        <v>4897183</v>
      </c>
      <c r="L107" s="28">
        <f t="shared" si="27"/>
        <v>4897183</v>
      </c>
      <c r="M107" s="28">
        <f t="shared" si="27"/>
        <v>4897183</v>
      </c>
      <c r="N107" s="28">
        <f t="shared" si="27"/>
        <v>2460000</v>
      </c>
      <c r="O107" s="28">
        <f t="shared" si="27"/>
        <v>2460404</v>
      </c>
      <c r="P107" s="28">
        <f t="shared" si="17"/>
        <v>53892234</v>
      </c>
    </row>
    <row r="108" spans="1:16">
      <c r="A108" s="29">
        <v>8201</v>
      </c>
      <c r="B108" s="36" t="s">
        <v>644</v>
      </c>
      <c r="C108" s="157">
        <v>25</v>
      </c>
      <c r="D108" s="31">
        <v>2437183</v>
      </c>
      <c r="E108" s="31">
        <v>2437183</v>
      </c>
      <c r="F108" s="31">
        <v>2437183</v>
      </c>
      <c r="G108" s="31">
        <v>2437183</v>
      </c>
      <c r="H108" s="31">
        <v>2437183</v>
      </c>
      <c r="I108" s="31">
        <v>2437183</v>
      </c>
      <c r="J108" s="31">
        <v>2437183</v>
      </c>
      <c r="K108" s="31">
        <v>2437183</v>
      </c>
      <c r="L108" s="31">
        <v>2437183</v>
      </c>
      <c r="M108" s="31">
        <v>2437183</v>
      </c>
      <c r="N108" s="31"/>
      <c r="O108" s="31"/>
      <c r="P108" s="32">
        <f t="shared" si="17"/>
        <v>24371830</v>
      </c>
    </row>
    <row r="109" spans="1:16">
      <c r="A109" s="29">
        <v>8202</v>
      </c>
      <c r="B109" s="36" t="s">
        <v>645</v>
      </c>
      <c r="C109" s="157">
        <v>25</v>
      </c>
      <c r="D109" s="31">
        <v>2460000</v>
      </c>
      <c r="E109" s="31">
        <v>2460000</v>
      </c>
      <c r="F109" s="31">
        <v>2460000</v>
      </c>
      <c r="G109" s="31">
        <v>2460000</v>
      </c>
      <c r="H109" s="31">
        <v>2460000</v>
      </c>
      <c r="I109" s="31">
        <v>2460000</v>
      </c>
      <c r="J109" s="31">
        <v>2460000</v>
      </c>
      <c r="K109" s="31">
        <v>2460000</v>
      </c>
      <c r="L109" s="31">
        <v>2460000</v>
      </c>
      <c r="M109" s="31">
        <v>2460000</v>
      </c>
      <c r="N109" s="31">
        <v>2460000</v>
      </c>
      <c r="O109" s="31">
        <v>2460404</v>
      </c>
      <c r="P109" s="32">
        <f t="shared" si="17"/>
        <v>29520404</v>
      </c>
    </row>
    <row r="110" spans="1:16" ht="15" customHeight="1">
      <c r="A110" s="26">
        <v>8300</v>
      </c>
      <c r="B110" s="40" t="s">
        <v>646</v>
      </c>
      <c r="C110" s="222"/>
      <c r="D110" s="28">
        <f>SUM(D111:D116)</f>
        <v>0</v>
      </c>
      <c r="E110" s="28">
        <f t="shared" ref="E110:N110" si="28">SUM(E111:E116)</f>
        <v>0</v>
      </c>
      <c r="F110" s="28">
        <f t="shared" si="28"/>
        <v>0</v>
      </c>
      <c r="G110" s="28">
        <f t="shared" si="28"/>
        <v>0</v>
      </c>
      <c r="H110" s="28">
        <f t="shared" si="28"/>
        <v>0</v>
      </c>
      <c r="I110" s="28">
        <f t="shared" si="28"/>
        <v>0</v>
      </c>
      <c r="J110" s="28">
        <f t="shared" si="28"/>
        <v>0</v>
      </c>
      <c r="K110" s="28">
        <f t="shared" si="28"/>
        <v>3000000</v>
      </c>
      <c r="L110" s="28">
        <f t="shared" si="28"/>
        <v>0</v>
      </c>
      <c r="M110" s="28">
        <f t="shared" si="28"/>
        <v>2225950</v>
      </c>
      <c r="N110" s="28">
        <f t="shared" si="28"/>
        <v>0</v>
      </c>
      <c r="O110" s="28">
        <f>SUM(O111:O116)</f>
        <v>0</v>
      </c>
      <c r="P110" s="28">
        <f>SUM(D110:O110)</f>
        <v>5225950</v>
      </c>
    </row>
    <row r="111" spans="1:16" ht="15" customHeight="1">
      <c r="A111" s="29">
        <v>8301</v>
      </c>
      <c r="B111" s="42" t="s">
        <v>647</v>
      </c>
      <c r="C111" s="157">
        <v>17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>
        <f t="shared" si="17"/>
        <v>0</v>
      </c>
    </row>
    <row r="112" spans="1:16" ht="15" customHeight="1">
      <c r="A112" s="29">
        <v>8302</v>
      </c>
      <c r="B112" s="42" t="s">
        <v>648</v>
      </c>
      <c r="C112" s="157">
        <v>17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>
        <f t="shared" si="17"/>
        <v>0</v>
      </c>
    </row>
    <row r="113" spans="1:16" ht="15" customHeight="1">
      <c r="A113" s="29">
        <v>8303</v>
      </c>
      <c r="B113" s="42" t="s">
        <v>649</v>
      </c>
      <c r="C113" s="157">
        <v>17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>
        <f t="shared" si="17"/>
        <v>0</v>
      </c>
    </row>
    <row r="114" spans="1:16" ht="15" customHeight="1">
      <c r="A114" s="29">
        <v>8304</v>
      </c>
      <c r="B114" s="42" t="s">
        <v>650</v>
      </c>
      <c r="C114" s="157">
        <v>17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>
        <f t="shared" si="17"/>
        <v>0</v>
      </c>
    </row>
    <row r="115" spans="1:16" ht="15" customHeight="1">
      <c r="A115" s="29">
        <v>8304</v>
      </c>
      <c r="B115" s="42" t="s">
        <v>651</v>
      </c>
      <c r="C115" s="157">
        <v>25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>
        <f t="shared" si="17"/>
        <v>0</v>
      </c>
    </row>
    <row r="116" spans="1:16" ht="15" customHeight="1">
      <c r="A116" s="29">
        <v>8304</v>
      </c>
      <c r="B116" s="42" t="s">
        <v>652</v>
      </c>
      <c r="C116" s="157">
        <v>26</v>
      </c>
      <c r="D116" s="31"/>
      <c r="E116" s="31"/>
      <c r="F116" s="31"/>
      <c r="G116" s="31"/>
      <c r="H116" s="31"/>
      <c r="I116" s="31"/>
      <c r="J116" s="31"/>
      <c r="K116" s="31">
        <v>3000000</v>
      </c>
      <c r="L116" s="31"/>
      <c r="M116" s="31">
        <v>2225950</v>
      </c>
      <c r="N116" s="31"/>
      <c r="O116" s="31"/>
      <c r="P116" s="32">
        <f>SUM(D116:O116)</f>
        <v>5225950</v>
      </c>
    </row>
    <row r="117" spans="1:16" ht="15" customHeight="1">
      <c r="A117" s="26">
        <v>8400</v>
      </c>
      <c r="B117" s="40" t="s">
        <v>468</v>
      </c>
      <c r="C117" s="222"/>
      <c r="D117" s="28">
        <f>SUM(D118:D122)</f>
        <v>163091</v>
      </c>
      <c r="E117" s="28">
        <f t="shared" ref="E117:O117" si="29">SUM(E118:E122)</f>
        <v>139756</v>
      </c>
      <c r="F117" s="28">
        <f t="shared" si="29"/>
        <v>85048</v>
      </c>
      <c r="G117" s="28">
        <f t="shared" si="29"/>
        <v>136649</v>
      </c>
      <c r="H117" s="28">
        <f t="shared" si="29"/>
        <v>101164</v>
      </c>
      <c r="I117" s="28">
        <f t="shared" si="29"/>
        <v>71957</v>
      </c>
      <c r="J117" s="28">
        <f t="shared" si="29"/>
        <v>57398</v>
      </c>
      <c r="K117" s="28">
        <f t="shared" si="29"/>
        <v>65383</v>
      </c>
      <c r="L117" s="28">
        <f t="shared" si="29"/>
        <v>66503</v>
      </c>
      <c r="M117" s="28">
        <f t="shared" si="29"/>
        <v>62560</v>
      </c>
      <c r="N117" s="28">
        <f t="shared" si="29"/>
        <v>65412</v>
      </c>
      <c r="O117" s="28">
        <f t="shared" si="29"/>
        <v>88246</v>
      </c>
      <c r="P117" s="28">
        <f t="shared" si="17"/>
        <v>1103167</v>
      </c>
    </row>
    <row r="118" spans="1:16">
      <c r="A118" s="29">
        <v>8401</v>
      </c>
      <c r="B118" s="42" t="s">
        <v>653</v>
      </c>
      <c r="C118" s="157">
        <v>15</v>
      </c>
      <c r="D118" s="31">
        <v>233</v>
      </c>
      <c r="E118" s="31">
        <v>234</v>
      </c>
      <c r="F118" s="31">
        <v>192</v>
      </c>
      <c r="G118" s="31">
        <v>138</v>
      </c>
      <c r="H118" s="31">
        <v>94</v>
      </c>
      <c r="I118" s="31">
        <v>74</v>
      </c>
      <c r="J118" s="31">
        <v>50</v>
      </c>
      <c r="K118" s="31">
        <v>35</v>
      </c>
      <c r="L118" s="31">
        <v>55</v>
      </c>
      <c r="M118" s="31">
        <v>62</v>
      </c>
      <c r="N118" s="31">
        <v>64</v>
      </c>
      <c r="O118" s="31">
        <v>70</v>
      </c>
      <c r="P118" s="32">
        <f t="shared" si="17"/>
        <v>1301</v>
      </c>
    </row>
    <row r="119" spans="1:16">
      <c r="A119" s="29">
        <v>8402</v>
      </c>
      <c r="B119" s="42" t="s">
        <v>654</v>
      </c>
      <c r="C119" s="157">
        <v>15</v>
      </c>
      <c r="D119" s="31">
        <v>22848</v>
      </c>
      <c r="E119" s="31">
        <v>22848</v>
      </c>
      <c r="F119" s="31">
        <v>22848</v>
      </c>
      <c r="G119" s="31">
        <v>22848</v>
      </c>
      <c r="H119" s="31">
        <v>22848</v>
      </c>
      <c r="I119" s="31">
        <v>22848</v>
      </c>
      <c r="J119" s="31">
        <v>22848</v>
      </c>
      <c r="K119" s="31">
        <v>22848</v>
      </c>
      <c r="L119" s="31">
        <v>22848</v>
      </c>
      <c r="M119" s="31">
        <v>22848</v>
      </c>
      <c r="N119" s="31">
        <v>22848</v>
      </c>
      <c r="O119" s="31">
        <v>22848</v>
      </c>
      <c r="P119" s="32">
        <f t="shared" si="17"/>
        <v>274176</v>
      </c>
    </row>
    <row r="120" spans="1:16">
      <c r="A120" s="29">
        <v>8403</v>
      </c>
      <c r="B120" s="42" t="s">
        <v>655</v>
      </c>
      <c r="C120" s="157">
        <v>15</v>
      </c>
      <c r="D120" s="31">
        <v>140010</v>
      </c>
      <c r="E120" s="31">
        <v>116674</v>
      </c>
      <c r="F120" s="31">
        <v>62008</v>
      </c>
      <c r="G120" s="31">
        <v>113663</v>
      </c>
      <c r="H120" s="31">
        <v>78222</v>
      </c>
      <c r="I120" s="31">
        <v>49035</v>
      </c>
      <c r="J120" s="31">
        <v>34500</v>
      </c>
      <c r="K120" s="31">
        <v>42500</v>
      </c>
      <c r="L120" s="31">
        <v>43600</v>
      </c>
      <c r="M120" s="31">
        <v>39650</v>
      </c>
      <c r="N120" s="31">
        <v>42500</v>
      </c>
      <c r="O120" s="31">
        <v>65328</v>
      </c>
      <c r="P120" s="32">
        <f t="shared" si="17"/>
        <v>827690</v>
      </c>
    </row>
    <row r="121" spans="1:16">
      <c r="A121" s="29">
        <v>8404</v>
      </c>
      <c r="B121" s="42" t="s">
        <v>656</v>
      </c>
      <c r="C121" s="157">
        <v>15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>
        <f t="shared" si="17"/>
        <v>0</v>
      </c>
    </row>
    <row r="122" spans="1:16">
      <c r="A122" s="29">
        <v>8405</v>
      </c>
      <c r="B122" s="42" t="s">
        <v>657</v>
      </c>
      <c r="C122" s="157">
        <v>15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>
        <f t="shared" si="17"/>
        <v>0</v>
      </c>
    </row>
    <row r="123" spans="1:16" ht="15" customHeight="1">
      <c r="A123" s="26">
        <v>8500</v>
      </c>
      <c r="B123" s="40" t="s">
        <v>658</v>
      </c>
      <c r="C123" s="222"/>
      <c r="D123" s="28">
        <f>SUM(D124:D125)</f>
        <v>0</v>
      </c>
      <c r="E123" s="28">
        <f t="shared" ref="E123:O123" si="30">SUM(E124:E125)</f>
        <v>0</v>
      </c>
      <c r="F123" s="28">
        <f t="shared" si="30"/>
        <v>0</v>
      </c>
      <c r="G123" s="28">
        <f t="shared" si="30"/>
        <v>0</v>
      </c>
      <c r="H123" s="28">
        <f t="shared" si="30"/>
        <v>0</v>
      </c>
      <c r="I123" s="28">
        <f t="shared" si="30"/>
        <v>0</v>
      </c>
      <c r="J123" s="28">
        <f t="shared" si="30"/>
        <v>0</v>
      </c>
      <c r="K123" s="28">
        <f t="shared" si="30"/>
        <v>0</v>
      </c>
      <c r="L123" s="28">
        <f t="shared" si="30"/>
        <v>0</v>
      </c>
      <c r="M123" s="28">
        <f t="shared" si="30"/>
        <v>0</v>
      </c>
      <c r="N123" s="28">
        <f t="shared" si="30"/>
        <v>0</v>
      </c>
      <c r="O123" s="28">
        <f t="shared" si="30"/>
        <v>0</v>
      </c>
      <c r="P123" s="28">
        <f t="shared" si="17"/>
        <v>0</v>
      </c>
    </row>
    <row r="124" spans="1:16" ht="30">
      <c r="A124" s="37">
        <v>8501</v>
      </c>
      <c r="B124" s="42" t="s">
        <v>659</v>
      </c>
      <c r="C124" s="157">
        <v>25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>
        <f t="shared" si="17"/>
        <v>0</v>
      </c>
    </row>
    <row r="125" spans="1:16">
      <c r="A125" s="37">
        <v>8502</v>
      </c>
      <c r="B125" s="42" t="s">
        <v>660</v>
      </c>
      <c r="C125" s="157">
        <v>25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>
        <f t="shared" si="17"/>
        <v>0</v>
      </c>
    </row>
    <row r="126" spans="1:16" ht="30" customHeight="1">
      <c r="A126" s="23">
        <v>9000</v>
      </c>
      <c r="B126" s="41" t="s">
        <v>661</v>
      </c>
      <c r="C126" s="216"/>
      <c r="D126" s="25">
        <f>D127+D131+D132+D136+D137+D139+D140</f>
        <v>0</v>
      </c>
      <c r="E126" s="25">
        <f t="shared" ref="E126:O126" si="31">E127+E131+E132+E136+E137+E139+E140</f>
        <v>0</v>
      </c>
      <c r="F126" s="25">
        <f t="shared" si="31"/>
        <v>0</v>
      </c>
      <c r="G126" s="25">
        <f t="shared" si="31"/>
        <v>0</v>
      </c>
      <c r="H126" s="25">
        <f t="shared" si="31"/>
        <v>0</v>
      </c>
      <c r="I126" s="25">
        <f t="shared" si="31"/>
        <v>0</v>
      </c>
      <c r="J126" s="25">
        <f t="shared" si="31"/>
        <v>0</v>
      </c>
      <c r="K126" s="25">
        <f t="shared" si="31"/>
        <v>0</v>
      </c>
      <c r="L126" s="25">
        <f t="shared" si="31"/>
        <v>0</v>
      </c>
      <c r="M126" s="25">
        <f t="shared" si="31"/>
        <v>0</v>
      </c>
      <c r="N126" s="25">
        <f t="shared" si="31"/>
        <v>0</v>
      </c>
      <c r="O126" s="25">
        <f t="shared" si="31"/>
        <v>0</v>
      </c>
      <c r="P126" s="25">
        <f t="shared" si="17"/>
        <v>0</v>
      </c>
    </row>
    <row r="127" spans="1:16" ht="15" customHeight="1">
      <c r="A127" s="26">
        <v>9100</v>
      </c>
      <c r="B127" s="40" t="s">
        <v>662</v>
      </c>
      <c r="C127" s="222"/>
      <c r="D127" s="28">
        <f>SUM(D128:D130)</f>
        <v>0</v>
      </c>
      <c r="E127" s="28">
        <f>SUM(E128:E130)</f>
        <v>0</v>
      </c>
      <c r="F127" s="28">
        <f t="shared" ref="F127:N127" si="32">SUM(F128:F130)</f>
        <v>0</v>
      </c>
      <c r="G127" s="28">
        <f t="shared" si="32"/>
        <v>0</v>
      </c>
      <c r="H127" s="28">
        <f t="shared" si="32"/>
        <v>0</v>
      </c>
      <c r="I127" s="28">
        <f t="shared" si="32"/>
        <v>0</v>
      </c>
      <c r="J127" s="28">
        <f t="shared" si="32"/>
        <v>0</v>
      </c>
      <c r="K127" s="28">
        <f t="shared" si="32"/>
        <v>0</v>
      </c>
      <c r="L127" s="28">
        <f t="shared" si="32"/>
        <v>0</v>
      </c>
      <c r="M127" s="28">
        <f t="shared" si="32"/>
        <v>0</v>
      </c>
      <c r="N127" s="28">
        <f t="shared" si="32"/>
        <v>0</v>
      </c>
      <c r="O127" s="28">
        <f>SUM(O128:O130)</f>
        <v>0</v>
      </c>
      <c r="P127" s="28">
        <f>SUM(D127:O127)</f>
        <v>0</v>
      </c>
    </row>
    <row r="128" spans="1:16">
      <c r="A128" s="37">
        <v>9101</v>
      </c>
      <c r="B128" s="38" t="s">
        <v>663</v>
      </c>
      <c r="C128" s="157">
        <v>17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>
        <f>SUM(D128:O128)</f>
        <v>0</v>
      </c>
    </row>
    <row r="129" spans="1:16">
      <c r="A129" s="37">
        <v>9101</v>
      </c>
      <c r="B129" s="38" t="s">
        <v>1345</v>
      </c>
      <c r="C129" s="157">
        <v>27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>
        <f t="shared" si="17"/>
        <v>0</v>
      </c>
    </row>
    <row r="130" spans="1:16">
      <c r="A130" s="37">
        <v>9101</v>
      </c>
      <c r="B130" s="38" t="s">
        <v>1346</v>
      </c>
      <c r="C130" s="157">
        <v>26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>
        <f t="shared" si="17"/>
        <v>0</v>
      </c>
    </row>
    <row r="131" spans="1:16" ht="15" customHeight="1">
      <c r="A131" s="26">
        <v>9200</v>
      </c>
      <c r="B131" s="40" t="s">
        <v>664</v>
      </c>
      <c r="C131" s="222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>
        <f t="shared" si="17"/>
        <v>0</v>
      </c>
    </row>
    <row r="132" spans="1:16" ht="15" customHeight="1">
      <c r="A132" s="26">
        <v>9300</v>
      </c>
      <c r="B132" s="40" t="s">
        <v>665</v>
      </c>
      <c r="C132" s="222"/>
      <c r="D132" s="28">
        <f>SUM(D133:D135)</f>
        <v>0</v>
      </c>
      <c r="E132" s="28">
        <f>SUM(E133:E135)</f>
        <v>0</v>
      </c>
      <c r="F132" s="28">
        <f t="shared" ref="F132:N132" si="33">SUM(F133:F135)</f>
        <v>0</v>
      </c>
      <c r="G132" s="28">
        <f t="shared" si="33"/>
        <v>0</v>
      </c>
      <c r="H132" s="28">
        <f t="shared" si="33"/>
        <v>0</v>
      </c>
      <c r="I132" s="28">
        <f t="shared" si="33"/>
        <v>0</v>
      </c>
      <c r="J132" s="28">
        <f t="shared" si="33"/>
        <v>0</v>
      </c>
      <c r="K132" s="28">
        <f t="shared" si="33"/>
        <v>0</v>
      </c>
      <c r="L132" s="28">
        <f t="shared" si="33"/>
        <v>0</v>
      </c>
      <c r="M132" s="28">
        <f t="shared" si="33"/>
        <v>0</v>
      </c>
      <c r="N132" s="28">
        <f t="shared" si="33"/>
        <v>0</v>
      </c>
      <c r="O132" s="28">
        <f>SUM(O133:O135)</f>
        <v>0</v>
      </c>
      <c r="P132" s="28">
        <f>SUM(D132:O132)</f>
        <v>0</v>
      </c>
    </row>
    <row r="133" spans="1:16">
      <c r="A133" s="37">
        <v>9301</v>
      </c>
      <c r="B133" s="38" t="s">
        <v>666</v>
      </c>
      <c r="C133" s="157">
        <v>17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>
        <f t="shared" ref="P133:P147" si="34">SUM(D133:O133)</f>
        <v>0</v>
      </c>
    </row>
    <row r="134" spans="1:16">
      <c r="A134" s="37">
        <v>9301</v>
      </c>
      <c r="B134" s="38" t="s">
        <v>1347</v>
      </c>
      <c r="C134" s="157">
        <v>27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>
        <f t="shared" si="34"/>
        <v>0</v>
      </c>
    </row>
    <row r="135" spans="1:16">
      <c r="A135" s="37">
        <v>9301</v>
      </c>
      <c r="B135" s="38" t="s">
        <v>1348</v>
      </c>
      <c r="C135" s="157">
        <v>26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>
        <f t="shared" si="34"/>
        <v>0</v>
      </c>
    </row>
    <row r="136" spans="1:16" ht="15" customHeight="1">
      <c r="A136" s="26">
        <v>9400</v>
      </c>
      <c r="B136" s="40" t="s">
        <v>667</v>
      </c>
      <c r="C136" s="222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>
        <f t="shared" si="34"/>
        <v>0</v>
      </c>
    </row>
    <row r="137" spans="1:16" ht="15" customHeight="1">
      <c r="A137" s="26">
        <v>9500</v>
      </c>
      <c r="B137" s="40" t="s">
        <v>668</v>
      </c>
      <c r="C137" s="222"/>
      <c r="D137" s="28">
        <f>SUM(D138)</f>
        <v>0</v>
      </c>
      <c r="E137" s="28">
        <f t="shared" ref="E137:O137" si="35">SUM(E138)</f>
        <v>0</v>
      </c>
      <c r="F137" s="28">
        <f t="shared" si="35"/>
        <v>0</v>
      </c>
      <c r="G137" s="28">
        <f t="shared" si="35"/>
        <v>0</v>
      </c>
      <c r="H137" s="28">
        <f t="shared" si="35"/>
        <v>0</v>
      </c>
      <c r="I137" s="28">
        <f t="shared" si="35"/>
        <v>0</v>
      </c>
      <c r="J137" s="28">
        <f t="shared" si="35"/>
        <v>0</v>
      </c>
      <c r="K137" s="28">
        <f t="shared" si="35"/>
        <v>0</v>
      </c>
      <c r="L137" s="28">
        <f t="shared" si="35"/>
        <v>0</v>
      </c>
      <c r="M137" s="28">
        <f t="shared" si="35"/>
        <v>0</v>
      </c>
      <c r="N137" s="28">
        <f t="shared" si="35"/>
        <v>0</v>
      </c>
      <c r="O137" s="28">
        <f t="shared" si="35"/>
        <v>0</v>
      </c>
      <c r="P137" s="28">
        <f t="shared" si="34"/>
        <v>0</v>
      </c>
    </row>
    <row r="138" spans="1:16">
      <c r="A138" s="37">
        <v>9501</v>
      </c>
      <c r="B138" s="38" t="s">
        <v>668</v>
      </c>
      <c r="C138" s="157">
        <v>17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>
        <f t="shared" si="34"/>
        <v>0</v>
      </c>
    </row>
    <row r="139" spans="1:16" ht="15" customHeight="1">
      <c r="A139" s="26">
        <v>9600</v>
      </c>
      <c r="B139" s="40" t="s">
        <v>669</v>
      </c>
      <c r="C139" s="222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>
        <f t="shared" si="34"/>
        <v>0</v>
      </c>
    </row>
    <row r="140" spans="1:16" ht="30" customHeight="1">
      <c r="A140" s="26">
        <v>9700</v>
      </c>
      <c r="B140" s="40" t="s">
        <v>670</v>
      </c>
      <c r="C140" s="222"/>
      <c r="D140" s="28">
        <f>SUM(D141)</f>
        <v>0</v>
      </c>
      <c r="E140" s="28">
        <f t="shared" ref="E140:O140" si="36">SUM(E141)</f>
        <v>0</v>
      </c>
      <c r="F140" s="28">
        <f t="shared" si="36"/>
        <v>0</v>
      </c>
      <c r="G140" s="28">
        <f t="shared" si="36"/>
        <v>0</v>
      </c>
      <c r="H140" s="28">
        <f t="shared" si="36"/>
        <v>0</v>
      </c>
      <c r="I140" s="28">
        <f t="shared" si="36"/>
        <v>0</v>
      </c>
      <c r="J140" s="28">
        <f t="shared" si="36"/>
        <v>0</v>
      </c>
      <c r="K140" s="28">
        <f t="shared" si="36"/>
        <v>0</v>
      </c>
      <c r="L140" s="28">
        <f t="shared" si="36"/>
        <v>0</v>
      </c>
      <c r="M140" s="28">
        <f t="shared" si="36"/>
        <v>0</v>
      </c>
      <c r="N140" s="28">
        <f t="shared" si="36"/>
        <v>0</v>
      </c>
      <c r="O140" s="28">
        <f t="shared" si="36"/>
        <v>0</v>
      </c>
      <c r="P140" s="28">
        <f t="shared" si="34"/>
        <v>0</v>
      </c>
    </row>
    <row r="141" spans="1:16" ht="30">
      <c r="A141" s="37">
        <v>9701</v>
      </c>
      <c r="B141" s="38" t="s">
        <v>670</v>
      </c>
      <c r="C141" s="157">
        <v>17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>
        <f t="shared" si="34"/>
        <v>0</v>
      </c>
    </row>
    <row r="142" spans="1:16" ht="15" customHeight="1">
      <c r="A142" s="44">
        <v>0</v>
      </c>
      <c r="B142" s="41" t="s">
        <v>470</v>
      </c>
      <c r="C142" s="216"/>
      <c r="D142" s="25">
        <f>D143+D144+D145</f>
        <v>0</v>
      </c>
      <c r="E142" s="25">
        <f t="shared" ref="E142:O142" si="37">E143+E144+E145</f>
        <v>0</v>
      </c>
      <c r="F142" s="25">
        <f t="shared" si="37"/>
        <v>0</v>
      </c>
      <c r="G142" s="25">
        <f t="shared" si="37"/>
        <v>0</v>
      </c>
      <c r="H142" s="25">
        <f t="shared" si="37"/>
        <v>0</v>
      </c>
      <c r="I142" s="25">
        <f t="shared" si="37"/>
        <v>0</v>
      </c>
      <c r="J142" s="25">
        <f t="shared" si="37"/>
        <v>0</v>
      </c>
      <c r="K142" s="25">
        <f t="shared" si="37"/>
        <v>0</v>
      </c>
      <c r="L142" s="25">
        <f t="shared" si="37"/>
        <v>0</v>
      </c>
      <c r="M142" s="25">
        <f t="shared" si="37"/>
        <v>0</v>
      </c>
      <c r="N142" s="25">
        <f t="shared" si="37"/>
        <v>0</v>
      </c>
      <c r="O142" s="25">
        <f t="shared" si="37"/>
        <v>0</v>
      </c>
      <c r="P142" s="25">
        <f t="shared" si="34"/>
        <v>0</v>
      </c>
    </row>
    <row r="143" spans="1:16" ht="15" customHeight="1">
      <c r="A143" s="45">
        <v>100</v>
      </c>
      <c r="B143" s="40" t="s">
        <v>671</v>
      </c>
      <c r="C143" s="222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>
        <f t="shared" si="34"/>
        <v>0</v>
      </c>
    </row>
    <row r="144" spans="1:16" ht="15" customHeight="1">
      <c r="A144" s="45">
        <v>200</v>
      </c>
      <c r="B144" s="40" t="s">
        <v>672</v>
      </c>
      <c r="C144" s="222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>
        <f t="shared" si="34"/>
        <v>0</v>
      </c>
    </row>
    <row r="145" spans="1:17" ht="15" customHeight="1">
      <c r="A145" s="45">
        <v>300</v>
      </c>
      <c r="B145" s="40" t="s">
        <v>673</v>
      </c>
      <c r="C145" s="222"/>
      <c r="D145" s="28">
        <f>SUM(D146)</f>
        <v>0</v>
      </c>
      <c r="E145" s="28">
        <f t="shared" ref="E145:O145" si="38">SUM(E146)</f>
        <v>0</v>
      </c>
      <c r="F145" s="28">
        <f t="shared" si="38"/>
        <v>0</v>
      </c>
      <c r="G145" s="28">
        <f t="shared" si="38"/>
        <v>0</v>
      </c>
      <c r="H145" s="28">
        <f t="shared" si="38"/>
        <v>0</v>
      </c>
      <c r="I145" s="28">
        <f t="shared" si="38"/>
        <v>0</v>
      </c>
      <c r="J145" s="28">
        <f t="shared" si="38"/>
        <v>0</v>
      </c>
      <c r="K145" s="28">
        <f t="shared" si="38"/>
        <v>0</v>
      </c>
      <c r="L145" s="28">
        <f t="shared" si="38"/>
        <v>0</v>
      </c>
      <c r="M145" s="28">
        <f t="shared" si="38"/>
        <v>0</v>
      </c>
      <c r="N145" s="28">
        <f t="shared" si="38"/>
        <v>0</v>
      </c>
      <c r="O145" s="28">
        <f t="shared" si="38"/>
        <v>0</v>
      </c>
      <c r="P145" s="28">
        <f t="shared" si="34"/>
        <v>0</v>
      </c>
    </row>
    <row r="146" spans="1:17">
      <c r="A146" s="46">
        <v>301</v>
      </c>
      <c r="B146" s="36" t="s">
        <v>673</v>
      </c>
      <c r="C146" s="157">
        <v>12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>
        <f t="shared" si="34"/>
        <v>0</v>
      </c>
    </row>
    <row r="147" spans="1:17" ht="15.75">
      <c r="A147" s="337" t="s">
        <v>547</v>
      </c>
      <c r="B147" s="338"/>
      <c r="C147" s="217"/>
      <c r="D147" s="47">
        <f>D2+D21+D27+D30+D60+D65+D79+D93+D126+D142</f>
        <v>20237469</v>
      </c>
      <c r="E147" s="47">
        <f t="shared" ref="E147:O147" si="39">E2+E21+E27+E30+E60+E65+E79+E93+E126+E142</f>
        <v>19401721</v>
      </c>
      <c r="F147" s="47">
        <f t="shared" si="39"/>
        <v>16180347</v>
      </c>
      <c r="G147" s="47">
        <f t="shared" si="39"/>
        <v>12935181</v>
      </c>
      <c r="H147" s="47">
        <f t="shared" si="39"/>
        <v>15024579</v>
      </c>
      <c r="I147" s="47">
        <f t="shared" si="39"/>
        <v>12013808</v>
      </c>
      <c r="J147" s="47">
        <f t="shared" si="39"/>
        <v>12512800</v>
      </c>
      <c r="K147" s="47">
        <f t="shared" si="39"/>
        <v>15375071</v>
      </c>
      <c r="L147" s="47">
        <f t="shared" si="39"/>
        <v>11778740</v>
      </c>
      <c r="M147" s="47">
        <f t="shared" si="39"/>
        <v>13084365</v>
      </c>
      <c r="N147" s="47">
        <f t="shared" si="39"/>
        <v>8424140</v>
      </c>
      <c r="O147" s="47">
        <f t="shared" si="39"/>
        <v>8555827</v>
      </c>
      <c r="P147" s="47">
        <f t="shared" si="34"/>
        <v>165524048</v>
      </c>
    </row>
    <row r="148" spans="1:17" ht="5.25" customHeight="1"/>
    <row r="149" spans="1:17"/>
    <row r="150" spans="1:17"/>
    <row r="151" spans="1:17" s="48" customFormat="1">
      <c r="B151" s="49"/>
      <c r="C151" s="223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48" customFormat="1">
      <c r="B152" s="49"/>
      <c r="C152" s="223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48" customFormat="1">
      <c r="B153" s="49"/>
      <c r="C153" s="22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</sheetData>
  <sheetProtection sheet="1" objects="1" scenarios="1" selectLockedCells="1"/>
  <mergeCells count="1">
    <mergeCell ref="A147:B147"/>
  </mergeCells>
  <conditionalFormatting sqref="D4">
    <cfRule type="containsBlanks" dxfId="428" priority="62">
      <formula>LEN(TRIM(D4))=0</formula>
    </cfRule>
  </conditionalFormatting>
  <conditionalFormatting sqref="E4:O4">
    <cfRule type="containsBlanks" dxfId="427" priority="53">
      <formula>LEN(TRIM(E4))=0</formula>
    </cfRule>
  </conditionalFormatting>
  <conditionalFormatting sqref="D6:D8">
    <cfRule type="containsBlanks" dxfId="426" priority="52">
      <formula>LEN(TRIM(D6))=0</formula>
    </cfRule>
  </conditionalFormatting>
  <conditionalFormatting sqref="E6:O8">
    <cfRule type="containsBlanks" dxfId="425" priority="51">
      <formula>LEN(TRIM(E6))=0</formula>
    </cfRule>
  </conditionalFormatting>
  <conditionalFormatting sqref="D14:D18">
    <cfRule type="containsBlanks" dxfId="424" priority="50">
      <formula>LEN(TRIM(D14))=0</formula>
    </cfRule>
  </conditionalFormatting>
  <conditionalFormatting sqref="E14:O18">
    <cfRule type="containsBlanks" dxfId="423" priority="49">
      <formula>LEN(TRIM(E14))=0</formula>
    </cfRule>
  </conditionalFormatting>
  <conditionalFormatting sqref="D20">
    <cfRule type="containsBlanks" dxfId="422" priority="48">
      <formula>LEN(TRIM(D20))=0</formula>
    </cfRule>
  </conditionalFormatting>
  <conditionalFormatting sqref="E20:O20">
    <cfRule type="containsBlanks" dxfId="421" priority="47">
      <formula>LEN(TRIM(E20))=0</formula>
    </cfRule>
  </conditionalFormatting>
  <conditionalFormatting sqref="D29">
    <cfRule type="containsBlanks" dxfId="420" priority="46">
      <formula>LEN(TRIM(D29))=0</formula>
    </cfRule>
  </conditionalFormatting>
  <conditionalFormatting sqref="E29:O29">
    <cfRule type="containsBlanks" dxfId="419" priority="45">
      <formula>LEN(TRIM(E29))=0</formula>
    </cfRule>
  </conditionalFormatting>
  <conditionalFormatting sqref="D32:D35">
    <cfRule type="containsBlanks" dxfId="418" priority="44">
      <formula>LEN(TRIM(D32))=0</formula>
    </cfRule>
  </conditionalFormatting>
  <conditionalFormatting sqref="E32:O35">
    <cfRule type="containsBlanks" dxfId="417" priority="43">
      <formula>LEN(TRIM(E32))=0</formula>
    </cfRule>
  </conditionalFormatting>
  <conditionalFormatting sqref="D38:D51">
    <cfRule type="containsBlanks" dxfId="416" priority="42">
      <formula>LEN(TRIM(D38))=0</formula>
    </cfRule>
  </conditionalFormatting>
  <conditionalFormatting sqref="E38:O51">
    <cfRule type="containsBlanks" dxfId="415" priority="41">
      <formula>LEN(TRIM(E38))=0</formula>
    </cfRule>
  </conditionalFormatting>
  <conditionalFormatting sqref="D53">
    <cfRule type="containsBlanks" dxfId="414" priority="40">
      <formula>LEN(TRIM(D53))=0</formula>
    </cfRule>
  </conditionalFormatting>
  <conditionalFormatting sqref="E53:O53">
    <cfRule type="containsBlanks" dxfId="413" priority="39">
      <formula>LEN(TRIM(E53))=0</formula>
    </cfRule>
  </conditionalFormatting>
  <conditionalFormatting sqref="D55:D59">
    <cfRule type="containsBlanks" dxfId="412" priority="38">
      <formula>LEN(TRIM(D55))=0</formula>
    </cfRule>
  </conditionalFormatting>
  <conditionalFormatting sqref="E55:O59">
    <cfRule type="containsBlanks" dxfId="411" priority="37">
      <formula>LEN(TRIM(E55))=0</formula>
    </cfRule>
  </conditionalFormatting>
  <conditionalFormatting sqref="D62:D63">
    <cfRule type="containsBlanks" dxfId="410" priority="36">
      <formula>LEN(TRIM(D62))=0</formula>
    </cfRule>
  </conditionalFormatting>
  <conditionalFormatting sqref="E62:O63">
    <cfRule type="containsBlanks" dxfId="409" priority="35">
      <formula>LEN(TRIM(E62))=0</formula>
    </cfRule>
  </conditionalFormatting>
  <conditionalFormatting sqref="D67:D69">
    <cfRule type="containsBlanks" dxfId="408" priority="34">
      <formula>LEN(TRIM(D67))=0</formula>
    </cfRule>
  </conditionalFormatting>
  <conditionalFormatting sqref="E67:O69">
    <cfRule type="containsBlanks" dxfId="407" priority="33">
      <formula>LEN(TRIM(E67))=0</formula>
    </cfRule>
  </conditionalFormatting>
  <conditionalFormatting sqref="D71:D72">
    <cfRule type="containsBlanks" dxfId="406" priority="32">
      <formula>LEN(TRIM(D71))=0</formula>
    </cfRule>
  </conditionalFormatting>
  <conditionalFormatting sqref="E71:O72">
    <cfRule type="containsBlanks" dxfId="405" priority="31">
      <formula>LEN(TRIM(E71))=0</formula>
    </cfRule>
  </conditionalFormatting>
  <conditionalFormatting sqref="D74:D78">
    <cfRule type="containsBlanks" dxfId="404" priority="30">
      <formula>LEN(TRIM(D74))=0</formula>
    </cfRule>
  </conditionalFormatting>
  <conditionalFormatting sqref="E74:O78">
    <cfRule type="containsBlanks" dxfId="403" priority="29">
      <formula>LEN(TRIM(E74))=0</formula>
    </cfRule>
  </conditionalFormatting>
  <conditionalFormatting sqref="D81">
    <cfRule type="containsBlanks" dxfId="402" priority="28">
      <formula>LEN(TRIM(D81))=0</formula>
    </cfRule>
  </conditionalFormatting>
  <conditionalFormatting sqref="E81:O81">
    <cfRule type="containsBlanks" dxfId="401" priority="27">
      <formula>LEN(TRIM(E81))=0</formula>
    </cfRule>
  </conditionalFormatting>
  <conditionalFormatting sqref="D84">
    <cfRule type="containsBlanks" dxfId="400" priority="26">
      <formula>LEN(TRIM(D84))=0</formula>
    </cfRule>
  </conditionalFormatting>
  <conditionalFormatting sqref="E84:O84">
    <cfRule type="containsBlanks" dxfId="399" priority="25">
      <formula>LEN(TRIM(E84))=0</formula>
    </cfRule>
  </conditionalFormatting>
  <conditionalFormatting sqref="D89">
    <cfRule type="containsBlanks" dxfId="398" priority="24">
      <formula>LEN(TRIM(D89))=0</formula>
    </cfRule>
  </conditionalFormatting>
  <conditionalFormatting sqref="E89:O89">
    <cfRule type="containsBlanks" dxfId="397" priority="23">
      <formula>LEN(TRIM(E89))=0</formula>
    </cfRule>
  </conditionalFormatting>
  <conditionalFormatting sqref="D92">
    <cfRule type="containsBlanks" dxfId="396" priority="22">
      <formula>LEN(TRIM(D92))=0</formula>
    </cfRule>
  </conditionalFormatting>
  <conditionalFormatting sqref="E92:O92">
    <cfRule type="containsBlanks" dxfId="395" priority="21">
      <formula>LEN(TRIM(E92))=0</formula>
    </cfRule>
  </conditionalFormatting>
  <conditionalFormatting sqref="D95:D106">
    <cfRule type="containsBlanks" dxfId="394" priority="20">
      <formula>LEN(TRIM(D95))=0</formula>
    </cfRule>
  </conditionalFormatting>
  <conditionalFormatting sqref="E95:O106">
    <cfRule type="containsBlanks" dxfId="393" priority="19">
      <formula>LEN(TRIM(E95))=0</formula>
    </cfRule>
  </conditionalFormatting>
  <conditionalFormatting sqref="D108:D109">
    <cfRule type="containsBlanks" dxfId="392" priority="18">
      <formula>LEN(TRIM(D108))=0</formula>
    </cfRule>
  </conditionalFormatting>
  <conditionalFormatting sqref="E108:O109">
    <cfRule type="containsBlanks" dxfId="391" priority="17">
      <formula>LEN(TRIM(E108))=0</formula>
    </cfRule>
  </conditionalFormatting>
  <conditionalFormatting sqref="D111:D116">
    <cfRule type="containsBlanks" dxfId="390" priority="16">
      <formula>LEN(TRIM(D111))=0</formula>
    </cfRule>
  </conditionalFormatting>
  <conditionalFormatting sqref="E111:O116">
    <cfRule type="containsBlanks" dxfId="389" priority="15">
      <formula>LEN(TRIM(E111))=0</formula>
    </cfRule>
  </conditionalFormatting>
  <conditionalFormatting sqref="D118:D122">
    <cfRule type="containsBlanks" dxfId="388" priority="14">
      <formula>LEN(TRIM(D118))=0</formula>
    </cfRule>
  </conditionalFormatting>
  <conditionalFormatting sqref="E118:O122">
    <cfRule type="containsBlanks" dxfId="387" priority="13">
      <formula>LEN(TRIM(E118))=0</formula>
    </cfRule>
  </conditionalFormatting>
  <conditionalFormatting sqref="D124:D125">
    <cfRule type="containsBlanks" dxfId="386" priority="12">
      <formula>LEN(TRIM(D124))=0</formula>
    </cfRule>
  </conditionalFormatting>
  <conditionalFormatting sqref="E124:O125">
    <cfRule type="containsBlanks" dxfId="385" priority="11">
      <formula>LEN(TRIM(E124))=0</formula>
    </cfRule>
  </conditionalFormatting>
  <conditionalFormatting sqref="D128:D130">
    <cfRule type="containsBlanks" dxfId="384" priority="10">
      <formula>LEN(TRIM(D128))=0</formula>
    </cfRule>
  </conditionalFormatting>
  <conditionalFormatting sqref="E128:O130">
    <cfRule type="containsBlanks" dxfId="383" priority="9">
      <formula>LEN(TRIM(E128))=0</formula>
    </cfRule>
  </conditionalFormatting>
  <conditionalFormatting sqref="D133:D135">
    <cfRule type="containsBlanks" dxfId="382" priority="8">
      <formula>LEN(TRIM(D133))=0</formula>
    </cfRule>
  </conditionalFormatting>
  <conditionalFormatting sqref="E133:O135">
    <cfRule type="containsBlanks" dxfId="381" priority="7">
      <formula>LEN(TRIM(E133))=0</formula>
    </cfRule>
  </conditionalFormatting>
  <conditionalFormatting sqref="D138">
    <cfRule type="containsBlanks" dxfId="380" priority="6">
      <formula>LEN(TRIM(D138))=0</formula>
    </cfRule>
  </conditionalFormatting>
  <conditionalFormatting sqref="E138:O138">
    <cfRule type="containsBlanks" dxfId="379" priority="5">
      <formula>LEN(TRIM(E138))=0</formula>
    </cfRule>
  </conditionalFormatting>
  <conditionalFormatting sqref="D141">
    <cfRule type="containsBlanks" dxfId="378" priority="4">
      <formula>LEN(TRIM(D141))=0</formula>
    </cfRule>
  </conditionalFormatting>
  <conditionalFormatting sqref="E141:O141">
    <cfRule type="containsBlanks" dxfId="377" priority="3">
      <formula>LEN(TRIM(E141))=0</formula>
    </cfRule>
  </conditionalFormatting>
  <conditionalFormatting sqref="D146">
    <cfRule type="containsBlanks" dxfId="376" priority="2">
      <formula>LEN(TRIM(D146))=0</formula>
    </cfRule>
  </conditionalFormatting>
  <conditionalFormatting sqref="E146:O146">
    <cfRule type="containsBlanks" dxfId="375" priority="1">
      <formula>LEN(TRIM(E146))=0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D4:O4 D6:O8 D14:O18 D20:O20 D29:O29 D32:O35 D38:O51 D53:O53 D55:O59 D62:O63 D67:O69 D71:O72 D74:O78 D81:O81 D84:O84 D89:O89 D92:O92 D95:O106 D108:O109 D111:O116 D118:O122 D124:O125 D128:O130 D133:O135 D138:O138 D141:O141 D146:O146">
      <formula1>0</formula1>
    </dataValidation>
  </dataValidations>
  <printOptions horizontalCentered="1"/>
  <pageMargins left="0.70866141732283472" right="0.70866141732283472" top="1.0236220472440944" bottom="0.74803149606299213" header="0.51181102362204722" footer="0.31496062992125984"/>
  <pageSetup paperSize="5" scale="29" orientation="portrait" horizontalDpi="4294967295" verticalDpi="4294967295" r:id="rId1"/>
  <headerFooter>
    <oddHeader>&amp;C&amp;"-,Negrita"&amp;14ESTIMACIÓN DE INGRESOS BASE MENSUALCLASIFICACIÓN POR RUBRO DE INGRESOSEnte público de &amp;FEjercicio fiscal 2021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3029"/>
  <sheetViews>
    <sheetView showGridLines="0" zoomScale="70" zoomScaleNormal="70" workbookViewId="0">
      <pane xSplit="3" ySplit="1" topLeftCell="D2919" activePane="bottomRight" state="frozen"/>
      <selection pane="topRight" activeCell="D1" sqref="D1"/>
      <selection pane="bottomLeft" activeCell="A2" sqref="A2"/>
      <selection pane="bottomRight" activeCell="D2923" sqref="D2923:O2924"/>
    </sheetView>
  </sheetViews>
  <sheetFormatPr baseColWidth="10" defaultColWidth="0" defaultRowHeight="15"/>
  <cols>
    <col min="1" max="1" width="5" style="56" bestFit="1" customWidth="1"/>
    <col min="2" max="2" width="67.140625" style="56" customWidth="1"/>
    <col min="3" max="3" width="3" style="158" bestFit="1" customWidth="1"/>
    <col min="4" max="16" width="17.42578125" customWidth="1"/>
    <col min="17" max="17" width="11.42578125" customWidth="1"/>
    <col min="18" max="16384" width="11.42578125" hidden="1"/>
  </cols>
  <sheetData>
    <row r="1" spans="1:16" ht="15" customHeight="1">
      <c r="A1" s="20" t="s">
        <v>707</v>
      </c>
      <c r="B1" s="93" t="s">
        <v>28</v>
      </c>
      <c r="C1" s="93" t="s">
        <v>1344</v>
      </c>
      <c r="D1" s="21" t="s">
        <v>558</v>
      </c>
      <c r="E1" s="21" t="s">
        <v>559</v>
      </c>
      <c r="F1" s="21" t="s">
        <v>560</v>
      </c>
      <c r="G1" s="21" t="s">
        <v>561</v>
      </c>
      <c r="H1" s="21" t="s">
        <v>562</v>
      </c>
      <c r="I1" s="21" t="s">
        <v>563</v>
      </c>
      <c r="J1" s="21" t="s">
        <v>564</v>
      </c>
      <c r="K1" s="21" t="s">
        <v>565</v>
      </c>
      <c r="L1" s="21" t="s">
        <v>566</v>
      </c>
      <c r="M1" s="21" t="s">
        <v>567</v>
      </c>
      <c r="N1" s="21" t="s">
        <v>568</v>
      </c>
      <c r="O1" s="21" t="s">
        <v>569</v>
      </c>
      <c r="P1" s="22" t="s">
        <v>570</v>
      </c>
    </row>
    <row r="2" spans="1:16">
      <c r="A2" s="50">
        <v>1000</v>
      </c>
      <c r="B2" s="349" t="s">
        <v>42</v>
      </c>
      <c r="C2" s="350"/>
      <c r="D2" s="95">
        <f t="shared" ref="D2:P2" si="0">D3+D35+D67+D130+D171+D232+D243</f>
        <v>5427264</v>
      </c>
      <c r="E2" s="79">
        <f t="shared" si="0"/>
        <v>5425178</v>
      </c>
      <c r="F2" s="79">
        <f t="shared" si="0"/>
        <v>5505739</v>
      </c>
      <c r="G2" s="79">
        <f t="shared" si="0"/>
        <v>5285012</v>
      </c>
      <c r="H2" s="79">
        <f t="shared" si="0"/>
        <v>5404669</v>
      </c>
      <c r="I2" s="79">
        <f t="shared" si="0"/>
        <v>5856025</v>
      </c>
      <c r="J2" s="79">
        <f t="shared" si="0"/>
        <v>5383534</v>
      </c>
      <c r="K2" s="79">
        <f t="shared" si="0"/>
        <v>5276916</v>
      </c>
      <c r="L2" s="79">
        <f t="shared" si="0"/>
        <v>5448813</v>
      </c>
      <c r="M2" s="79">
        <f t="shared" si="0"/>
        <v>5219617</v>
      </c>
      <c r="N2" s="79">
        <f t="shared" si="0"/>
        <v>5323617</v>
      </c>
      <c r="O2" s="79">
        <f t="shared" si="0"/>
        <v>13811370</v>
      </c>
      <c r="P2" s="79">
        <f t="shared" si="0"/>
        <v>73367754</v>
      </c>
    </row>
    <row r="3" spans="1:16">
      <c r="A3" s="96">
        <v>1100</v>
      </c>
      <c r="B3" s="345" t="s">
        <v>43</v>
      </c>
      <c r="C3" s="346"/>
      <c r="D3" s="98">
        <f t="shared" ref="D3:P3" si="1">SUM(D4:D31)</f>
        <v>4331620</v>
      </c>
      <c r="E3" s="98">
        <f t="shared" si="1"/>
        <v>4331620</v>
      </c>
      <c r="F3" s="98">
        <f t="shared" si="1"/>
        <v>4331620</v>
      </c>
      <c r="G3" s="98">
        <f t="shared" si="1"/>
        <v>4331620</v>
      </c>
      <c r="H3" s="98">
        <f t="shared" si="1"/>
        <v>4331620</v>
      </c>
      <c r="I3" s="98">
        <f t="shared" si="1"/>
        <v>4331620</v>
      </c>
      <c r="J3" s="98">
        <f t="shared" si="1"/>
        <v>4331620</v>
      </c>
      <c r="K3" s="98">
        <f t="shared" si="1"/>
        <v>4331620</v>
      </c>
      <c r="L3" s="98">
        <f t="shared" si="1"/>
        <v>4331620</v>
      </c>
      <c r="M3" s="98">
        <f t="shared" si="1"/>
        <v>4331620</v>
      </c>
      <c r="N3" s="98">
        <f t="shared" si="1"/>
        <v>4331620</v>
      </c>
      <c r="O3" s="98">
        <f t="shared" si="1"/>
        <v>4331620</v>
      </c>
      <c r="P3" s="98">
        <f t="shared" si="1"/>
        <v>51979440</v>
      </c>
    </row>
    <row r="4" spans="1:16">
      <c r="A4" s="339">
        <v>111</v>
      </c>
      <c r="B4" s="342" t="s">
        <v>1208</v>
      </c>
      <c r="C4" s="157">
        <v>11</v>
      </c>
      <c r="D4" s="82">
        <f>(SUMIF(Plantilla!$E$3:$E$4,C4,Plantilla!$H$3:$H$4))/12</f>
        <v>255804</v>
      </c>
      <c r="E4" s="82">
        <f>D4</f>
        <v>255804</v>
      </c>
      <c r="F4" s="82">
        <f t="shared" ref="F4:O4" si="2">E4</f>
        <v>255804</v>
      </c>
      <c r="G4" s="82">
        <f t="shared" si="2"/>
        <v>255804</v>
      </c>
      <c r="H4" s="82">
        <f t="shared" si="2"/>
        <v>255804</v>
      </c>
      <c r="I4" s="82">
        <f t="shared" si="2"/>
        <v>255804</v>
      </c>
      <c r="J4" s="82">
        <f t="shared" si="2"/>
        <v>255804</v>
      </c>
      <c r="K4" s="82">
        <f t="shared" si="2"/>
        <v>255804</v>
      </c>
      <c r="L4" s="82">
        <f t="shared" si="2"/>
        <v>255804</v>
      </c>
      <c r="M4" s="82">
        <f t="shared" si="2"/>
        <v>255804</v>
      </c>
      <c r="N4" s="82">
        <f t="shared" si="2"/>
        <v>255804</v>
      </c>
      <c r="O4" s="82">
        <f t="shared" si="2"/>
        <v>255804</v>
      </c>
      <c r="P4" s="102">
        <f>SUM(D4:O4)</f>
        <v>3069648</v>
      </c>
    </row>
    <row r="5" spans="1:16">
      <c r="A5" s="340"/>
      <c r="B5" s="343"/>
      <c r="C5" s="157">
        <v>12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02">
        <f t="shared" ref="P5:P7" si="3">SUM(D5:O5)</f>
        <v>0</v>
      </c>
    </row>
    <row r="6" spans="1:16">
      <c r="A6" s="340"/>
      <c r="B6" s="343"/>
      <c r="C6" s="157">
        <v>13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02">
        <f t="shared" si="3"/>
        <v>0</v>
      </c>
    </row>
    <row r="7" spans="1:16">
      <c r="A7" s="340"/>
      <c r="B7" s="343"/>
      <c r="C7" s="157">
        <v>14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02">
        <f t="shared" si="3"/>
        <v>0</v>
      </c>
    </row>
    <row r="8" spans="1:16">
      <c r="A8" s="340"/>
      <c r="B8" s="343"/>
      <c r="C8" s="157">
        <v>15</v>
      </c>
      <c r="D8" s="82">
        <f>(SUMIF(Plantilla!$E$3:$E$4,C8,Plantilla!$H$3:$H$4))/12</f>
        <v>0</v>
      </c>
      <c r="E8" s="82">
        <f t="shared" ref="E8:O8" si="4">D8</f>
        <v>0</v>
      </c>
      <c r="F8" s="82">
        <f t="shared" si="4"/>
        <v>0</v>
      </c>
      <c r="G8" s="82">
        <f t="shared" si="4"/>
        <v>0</v>
      </c>
      <c r="H8" s="82">
        <f t="shared" si="4"/>
        <v>0</v>
      </c>
      <c r="I8" s="82">
        <f t="shared" si="4"/>
        <v>0</v>
      </c>
      <c r="J8" s="82">
        <f t="shared" si="4"/>
        <v>0</v>
      </c>
      <c r="K8" s="82">
        <f t="shared" si="4"/>
        <v>0</v>
      </c>
      <c r="L8" s="82">
        <f t="shared" si="4"/>
        <v>0</v>
      </c>
      <c r="M8" s="82">
        <f t="shared" si="4"/>
        <v>0</v>
      </c>
      <c r="N8" s="82">
        <f t="shared" si="4"/>
        <v>0</v>
      </c>
      <c r="O8" s="82">
        <f t="shared" si="4"/>
        <v>0</v>
      </c>
      <c r="P8" s="102">
        <f t="shared" ref="P8:P13" si="5">SUM(D8:O8)</f>
        <v>0</v>
      </c>
    </row>
    <row r="9" spans="1:16">
      <c r="A9" s="340"/>
      <c r="B9" s="343"/>
      <c r="C9" s="157">
        <v>16</v>
      </c>
      <c r="D9" s="82">
        <f>(SUMIF(Plantilla!$E$3:$E$4,C9,Plantilla!$H$3:$H$4))/12</f>
        <v>0</v>
      </c>
      <c r="E9" s="82">
        <f t="shared" ref="E9:O9" si="6">D9</f>
        <v>0</v>
      </c>
      <c r="F9" s="82">
        <f t="shared" si="6"/>
        <v>0</v>
      </c>
      <c r="G9" s="82">
        <f t="shared" si="6"/>
        <v>0</v>
      </c>
      <c r="H9" s="82">
        <f t="shared" si="6"/>
        <v>0</v>
      </c>
      <c r="I9" s="82">
        <f t="shared" si="6"/>
        <v>0</v>
      </c>
      <c r="J9" s="82">
        <f t="shared" si="6"/>
        <v>0</v>
      </c>
      <c r="K9" s="82">
        <f t="shared" si="6"/>
        <v>0</v>
      </c>
      <c r="L9" s="82">
        <f t="shared" si="6"/>
        <v>0</v>
      </c>
      <c r="M9" s="82">
        <f t="shared" si="6"/>
        <v>0</v>
      </c>
      <c r="N9" s="82">
        <f t="shared" si="6"/>
        <v>0</v>
      </c>
      <c r="O9" s="82">
        <f t="shared" si="6"/>
        <v>0</v>
      </c>
      <c r="P9" s="102">
        <f t="shared" si="5"/>
        <v>0</v>
      </c>
    </row>
    <row r="10" spans="1:16">
      <c r="A10" s="340"/>
      <c r="B10" s="343"/>
      <c r="C10" s="157">
        <v>17</v>
      </c>
      <c r="D10" s="82">
        <f>(SUMIF(Plantilla!$E$3:$E$4,C10,Plantilla!$H$3:$H$4))/12</f>
        <v>0</v>
      </c>
      <c r="E10" s="82">
        <f t="shared" ref="E10:O10" si="7">D10</f>
        <v>0</v>
      </c>
      <c r="F10" s="82">
        <f t="shared" si="7"/>
        <v>0</v>
      </c>
      <c r="G10" s="82">
        <f t="shared" si="7"/>
        <v>0</v>
      </c>
      <c r="H10" s="82">
        <f t="shared" si="7"/>
        <v>0</v>
      </c>
      <c r="I10" s="82">
        <f t="shared" si="7"/>
        <v>0</v>
      </c>
      <c r="J10" s="82">
        <f t="shared" si="7"/>
        <v>0</v>
      </c>
      <c r="K10" s="82">
        <f t="shared" si="7"/>
        <v>0</v>
      </c>
      <c r="L10" s="82">
        <f t="shared" si="7"/>
        <v>0</v>
      </c>
      <c r="M10" s="82">
        <f t="shared" si="7"/>
        <v>0</v>
      </c>
      <c r="N10" s="82">
        <f t="shared" si="7"/>
        <v>0</v>
      </c>
      <c r="O10" s="82">
        <f t="shared" si="7"/>
        <v>0</v>
      </c>
      <c r="P10" s="102">
        <f t="shared" si="5"/>
        <v>0</v>
      </c>
    </row>
    <row r="11" spans="1:16">
      <c r="A11" s="340"/>
      <c r="B11" s="343"/>
      <c r="C11" s="157">
        <v>25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2">
        <f t="shared" si="5"/>
        <v>0</v>
      </c>
    </row>
    <row r="12" spans="1:16">
      <c r="A12" s="340"/>
      <c r="B12" s="343"/>
      <c r="C12" s="157">
        <v>26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02">
        <f t="shared" si="5"/>
        <v>0</v>
      </c>
    </row>
    <row r="13" spans="1:16">
      <c r="A13" s="340"/>
      <c r="B13" s="343"/>
      <c r="C13" s="157">
        <v>27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02">
        <f t="shared" si="5"/>
        <v>0</v>
      </c>
    </row>
    <row r="14" spans="1:16">
      <c r="A14" s="99">
        <v>112</v>
      </c>
      <c r="B14" s="100" t="s">
        <v>45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02">
        <f>SUM(D14:O14)</f>
        <v>0</v>
      </c>
    </row>
    <row r="15" spans="1:16">
      <c r="A15" s="339">
        <v>113</v>
      </c>
      <c r="B15" s="342" t="s">
        <v>46</v>
      </c>
      <c r="C15" s="157">
        <v>11</v>
      </c>
      <c r="D15" s="82">
        <f>(SUMIF(Plantilla!$E$5:$E$428,'COG-M'!C15,Plantilla!$H$5:$H$428))/12</f>
        <v>2379164</v>
      </c>
      <c r="E15" s="82">
        <f>D15</f>
        <v>2379164</v>
      </c>
      <c r="F15" s="82">
        <f t="shared" ref="F15:O15" si="8">E15</f>
        <v>2379164</v>
      </c>
      <c r="G15" s="82">
        <f t="shared" si="8"/>
        <v>2379164</v>
      </c>
      <c r="H15" s="82">
        <f t="shared" si="8"/>
        <v>2379164</v>
      </c>
      <c r="I15" s="82">
        <f t="shared" si="8"/>
        <v>2379164</v>
      </c>
      <c r="J15" s="82">
        <f t="shared" si="8"/>
        <v>2379164</v>
      </c>
      <c r="K15" s="82">
        <f t="shared" si="8"/>
        <v>2379164</v>
      </c>
      <c r="L15" s="82">
        <f t="shared" si="8"/>
        <v>2379164</v>
      </c>
      <c r="M15" s="82">
        <f t="shared" si="8"/>
        <v>2379164</v>
      </c>
      <c r="N15" s="82">
        <f t="shared" si="8"/>
        <v>2379164</v>
      </c>
      <c r="O15" s="82">
        <f t="shared" si="8"/>
        <v>2379164</v>
      </c>
      <c r="P15" s="102">
        <f>SUM(D15:O15)</f>
        <v>28549968</v>
      </c>
    </row>
    <row r="16" spans="1:16">
      <c r="A16" s="340"/>
      <c r="B16" s="343"/>
      <c r="C16" s="157">
        <v>12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102">
        <f t="shared" ref="P16:P17" si="9">SUM(D16:O16)</f>
        <v>0</v>
      </c>
    </row>
    <row r="17" spans="1:16">
      <c r="A17" s="340"/>
      <c r="B17" s="343"/>
      <c r="C17" s="157">
        <v>13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102">
        <f t="shared" si="9"/>
        <v>0</v>
      </c>
    </row>
    <row r="18" spans="1:16">
      <c r="A18" s="340"/>
      <c r="B18" s="343"/>
      <c r="C18" s="157">
        <v>14</v>
      </c>
      <c r="D18" s="82">
        <f>(SUMIF(Plantilla!$E$5:$E$428,'COG-M'!C18,Plantilla!$H$5:$H$428))/12</f>
        <v>0</v>
      </c>
      <c r="E18" s="82">
        <f t="shared" ref="E18:O18" si="10">D18</f>
        <v>0</v>
      </c>
      <c r="F18" s="82">
        <f t="shared" si="10"/>
        <v>0</v>
      </c>
      <c r="G18" s="82">
        <f t="shared" si="10"/>
        <v>0</v>
      </c>
      <c r="H18" s="82">
        <f t="shared" si="10"/>
        <v>0</v>
      </c>
      <c r="I18" s="82">
        <f t="shared" si="10"/>
        <v>0</v>
      </c>
      <c r="J18" s="82">
        <f t="shared" si="10"/>
        <v>0</v>
      </c>
      <c r="K18" s="82">
        <f t="shared" si="10"/>
        <v>0</v>
      </c>
      <c r="L18" s="82">
        <f t="shared" si="10"/>
        <v>0</v>
      </c>
      <c r="M18" s="82">
        <f t="shared" si="10"/>
        <v>0</v>
      </c>
      <c r="N18" s="82">
        <f t="shared" si="10"/>
        <v>0</v>
      </c>
      <c r="O18" s="82">
        <f t="shared" si="10"/>
        <v>0</v>
      </c>
      <c r="P18" s="102">
        <f t="shared" ref="P18:P24" si="11">SUM(D18:O18)</f>
        <v>0</v>
      </c>
    </row>
    <row r="19" spans="1:16">
      <c r="A19" s="340"/>
      <c r="B19" s="343"/>
      <c r="C19" s="157">
        <v>15</v>
      </c>
      <c r="D19" s="82">
        <f>(SUMIF(Plantilla!$E$5:$E$428,'COG-M'!C19,Plantilla!$H$5:$H$428))/12</f>
        <v>1696652</v>
      </c>
      <c r="E19" s="82">
        <f t="shared" ref="E19:O19" si="12">D19</f>
        <v>1696652</v>
      </c>
      <c r="F19" s="82">
        <f t="shared" si="12"/>
        <v>1696652</v>
      </c>
      <c r="G19" s="82">
        <f t="shared" si="12"/>
        <v>1696652</v>
      </c>
      <c r="H19" s="82">
        <f t="shared" si="12"/>
        <v>1696652</v>
      </c>
      <c r="I19" s="82">
        <f t="shared" si="12"/>
        <v>1696652</v>
      </c>
      <c r="J19" s="82">
        <f t="shared" si="12"/>
        <v>1696652</v>
      </c>
      <c r="K19" s="82">
        <f t="shared" si="12"/>
        <v>1696652</v>
      </c>
      <c r="L19" s="82">
        <f t="shared" si="12"/>
        <v>1696652</v>
      </c>
      <c r="M19" s="82">
        <f t="shared" si="12"/>
        <v>1696652</v>
      </c>
      <c r="N19" s="82">
        <f t="shared" si="12"/>
        <v>1696652</v>
      </c>
      <c r="O19" s="82">
        <f t="shared" si="12"/>
        <v>1696652</v>
      </c>
      <c r="P19" s="102">
        <f t="shared" si="11"/>
        <v>20359824</v>
      </c>
    </row>
    <row r="20" spans="1:16">
      <c r="A20" s="340"/>
      <c r="B20" s="343"/>
      <c r="C20" s="157">
        <v>16</v>
      </c>
      <c r="D20" s="82">
        <f>(SUMIF(Plantilla!$E$5:$E$428,'COG-M'!C20,Plantilla!$H$5:$H$428))/12</f>
        <v>0</v>
      </c>
      <c r="E20" s="82">
        <f t="shared" ref="E20:O20" si="13">D20</f>
        <v>0</v>
      </c>
      <c r="F20" s="82">
        <f t="shared" si="13"/>
        <v>0</v>
      </c>
      <c r="G20" s="82">
        <f t="shared" si="13"/>
        <v>0</v>
      </c>
      <c r="H20" s="82">
        <f t="shared" si="13"/>
        <v>0</v>
      </c>
      <c r="I20" s="82">
        <f t="shared" si="13"/>
        <v>0</v>
      </c>
      <c r="J20" s="82">
        <f t="shared" si="13"/>
        <v>0</v>
      </c>
      <c r="K20" s="82">
        <f t="shared" si="13"/>
        <v>0</v>
      </c>
      <c r="L20" s="82">
        <f t="shared" si="13"/>
        <v>0</v>
      </c>
      <c r="M20" s="82">
        <f t="shared" si="13"/>
        <v>0</v>
      </c>
      <c r="N20" s="82">
        <f t="shared" si="13"/>
        <v>0</v>
      </c>
      <c r="O20" s="82">
        <f t="shared" si="13"/>
        <v>0</v>
      </c>
      <c r="P20" s="102">
        <f t="shared" si="11"/>
        <v>0</v>
      </c>
    </row>
    <row r="21" spans="1:16">
      <c r="A21" s="340"/>
      <c r="B21" s="343"/>
      <c r="C21" s="157">
        <v>17</v>
      </c>
      <c r="D21" s="82">
        <f>(SUMIF(Plantilla!$E$5:$E$428,'COG-M'!C21,Plantilla!$H$5:$H$428))/12</f>
        <v>0</v>
      </c>
      <c r="E21" s="82">
        <f t="shared" ref="E21:O21" si="14">D21</f>
        <v>0</v>
      </c>
      <c r="F21" s="82">
        <f t="shared" si="14"/>
        <v>0</v>
      </c>
      <c r="G21" s="82">
        <f t="shared" si="14"/>
        <v>0</v>
      </c>
      <c r="H21" s="82">
        <f t="shared" si="14"/>
        <v>0</v>
      </c>
      <c r="I21" s="82">
        <f t="shared" si="14"/>
        <v>0</v>
      </c>
      <c r="J21" s="82">
        <f t="shared" si="14"/>
        <v>0</v>
      </c>
      <c r="K21" s="82">
        <f t="shared" si="14"/>
        <v>0</v>
      </c>
      <c r="L21" s="82">
        <f t="shared" si="14"/>
        <v>0</v>
      </c>
      <c r="M21" s="82">
        <f t="shared" si="14"/>
        <v>0</v>
      </c>
      <c r="N21" s="82">
        <f t="shared" si="14"/>
        <v>0</v>
      </c>
      <c r="O21" s="82">
        <f t="shared" si="14"/>
        <v>0</v>
      </c>
      <c r="P21" s="102">
        <f t="shared" si="11"/>
        <v>0</v>
      </c>
    </row>
    <row r="22" spans="1:16">
      <c r="A22" s="340"/>
      <c r="B22" s="343"/>
      <c r="C22" s="157">
        <v>25</v>
      </c>
      <c r="D22" s="82">
        <f>(SUMIF(Plantilla!$E$5:$E$428,'COG-M'!C22,Plantilla!$H$5:$H$428))/12</f>
        <v>0</v>
      </c>
      <c r="E22" s="82">
        <f t="shared" ref="E22:O22" si="15">D22</f>
        <v>0</v>
      </c>
      <c r="F22" s="82">
        <f t="shared" si="15"/>
        <v>0</v>
      </c>
      <c r="G22" s="82">
        <f t="shared" si="15"/>
        <v>0</v>
      </c>
      <c r="H22" s="82">
        <f t="shared" si="15"/>
        <v>0</v>
      </c>
      <c r="I22" s="82">
        <f t="shared" si="15"/>
        <v>0</v>
      </c>
      <c r="J22" s="82">
        <f t="shared" si="15"/>
        <v>0</v>
      </c>
      <c r="K22" s="82">
        <f t="shared" si="15"/>
        <v>0</v>
      </c>
      <c r="L22" s="82">
        <f t="shared" si="15"/>
        <v>0</v>
      </c>
      <c r="M22" s="82">
        <f t="shared" si="15"/>
        <v>0</v>
      </c>
      <c r="N22" s="82">
        <f t="shared" si="15"/>
        <v>0</v>
      </c>
      <c r="O22" s="82">
        <f t="shared" si="15"/>
        <v>0</v>
      </c>
      <c r="P22" s="102">
        <f t="shared" si="11"/>
        <v>0</v>
      </c>
    </row>
    <row r="23" spans="1:16">
      <c r="A23" s="340"/>
      <c r="B23" s="343"/>
      <c r="C23" s="157">
        <v>26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102">
        <f t="shared" si="11"/>
        <v>0</v>
      </c>
    </row>
    <row r="24" spans="1:16">
      <c r="A24" s="340"/>
      <c r="B24" s="343"/>
      <c r="C24" s="157">
        <v>27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102">
        <f t="shared" si="11"/>
        <v>0</v>
      </c>
    </row>
    <row r="25" spans="1:16">
      <c r="A25" s="339">
        <v>114</v>
      </c>
      <c r="B25" s="342" t="s">
        <v>47</v>
      </c>
      <c r="C25" s="157">
        <v>11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02">
        <f>SUM(D25:O25)</f>
        <v>0</v>
      </c>
    </row>
    <row r="26" spans="1:16">
      <c r="A26" s="340"/>
      <c r="B26" s="343"/>
      <c r="C26" s="157">
        <v>12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02">
        <f t="shared" ref="P26:P28" si="16">SUM(D26:O26)</f>
        <v>0</v>
      </c>
    </row>
    <row r="27" spans="1:16">
      <c r="A27" s="340"/>
      <c r="B27" s="343"/>
      <c r="C27" s="157">
        <v>13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02">
        <f t="shared" si="16"/>
        <v>0</v>
      </c>
    </row>
    <row r="28" spans="1:16">
      <c r="A28" s="340"/>
      <c r="B28" s="343"/>
      <c r="C28" s="157">
        <v>14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02">
        <f t="shared" si="16"/>
        <v>0</v>
      </c>
    </row>
    <row r="29" spans="1:16">
      <c r="A29" s="340"/>
      <c r="B29" s="343"/>
      <c r="C29" s="157">
        <v>15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02">
        <f t="shared" ref="P29:P34" si="17">SUM(D29:O29)</f>
        <v>0</v>
      </c>
    </row>
    <row r="30" spans="1:16">
      <c r="A30" s="340"/>
      <c r="B30" s="343"/>
      <c r="C30" s="157">
        <v>16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02">
        <f t="shared" si="17"/>
        <v>0</v>
      </c>
    </row>
    <row r="31" spans="1:16">
      <c r="A31" s="340"/>
      <c r="B31" s="343"/>
      <c r="C31" s="157">
        <v>17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02">
        <f t="shared" si="17"/>
        <v>0</v>
      </c>
    </row>
    <row r="32" spans="1:16">
      <c r="A32" s="340"/>
      <c r="B32" s="343"/>
      <c r="C32" s="157">
        <v>25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>
        <f t="shared" si="17"/>
        <v>0</v>
      </c>
    </row>
    <row r="33" spans="1:16">
      <c r="A33" s="340"/>
      <c r="B33" s="343"/>
      <c r="C33" s="157">
        <v>26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>
        <f t="shared" si="17"/>
        <v>0</v>
      </c>
    </row>
    <row r="34" spans="1:16">
      <c r="A34" s="341"/>
      <c r="B34" s="343"/>
      <c r="C34" s="157">
        <v>27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>
        <f t="shared" si="17"/>
        <v>0</v>
      </c>
    </row>
    <row r="35" spans="1:16">
      <c r="A35" s="96">
        <v>1200</v>
      </c>
      <c r="B35" s="345" t="s">
        <v>48</v>
      </c>
      <c r="C35" s="346"/>
      <c r="D35" s="98">
        <f>SUM(D36:D66)</f>
        <v>734997</v>
      </c>
      <c r="E35" s="98">
        <f t="shared" ref="E35:O35" si="18">SUM(E36:E66)</f>
        <v>734997</v>
      </c>
      <c r="F35" s="98">
        <f t="shared" si="18"/>
        <v>734997</v>
      </c>
      <c r="G35" s="98">
        <f t="shared" si="18"/>
        <v>734997</v>
      </c>
      <c r="H35" s="98">
        <f t="shared" si="18"/>
        <v>734997</v>
      </c>
      <c r="I35" s="98">
        <f t="shared" si="18"/>
        <v>734997</v>
      </c>
      <c r="J35" s="98">
        <f t="shared" si="18"/>
        <v>734997</v>
      </c>
      <c r="K35" s="98">
        <f t="shared" si="18"/>
        <v>734997</v>
      </c>
      <c r="L35" s="98">
        <f t="shared" si="18"/>
        <v>734997</v>
      </c>
      <c r="M35" s="98">
        <f t="shared" si="18"/>
        <v>734997</v>
      </c>
      <c r="N35" s="98">
        <f t="shared" si="18"/>
        <v>734997</v>
      </c>
      <c r="O35" s="98">
        <f t="shared" si="18"/>
        <v>734997</v>
      </c>
      <c r="P35" s="60">
        <f>SUM(P36:P66)</f>
        <v>8819964</v>
      </c>
    </row>
    <row r="36" spans="1:16">
      <c r="A36" s="339">
        <v>121</v>
      </c>
      <c r="B36" s="342" t="s">
        <v>49</v>
      </c>
      <c r="C36" s="157">
        <v>11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02">
        <f>SUM(D36:O36)</f>
        <v>0</v>
      </c>
    </row>
    <row r="37" spans="1:16">
      <c r="A37" s="340"/>
      <c r="B37" s="343"/>
      <c r="C37" s="157">
        <v>12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02">
        <f t="shared" ref="P37:P38" si="19">SUM(D37:O37)</f>
        <v>0</v>
      </c>
    </row>
    <row r="38" spans="1:16">
      <c r="A38" s="340"/>
      <c r="B38" s="343"/>
      <c r="C38" s="157">
        <v>13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02">
        <f t="shared" si="19"/>
        <v>0</v>
      </c>
    </row>
    <row r="39" spans="1:16">
      <c r="A39" s="340"/>
      <c r="B39" s="343"/>
      <c r="C39" s="157">
        <v>14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02">
        <f t="shared" ref="P39:P65" si="20">SUM(D39:O39)</f>
        <v>0</v>
      </c>
    </row>
    <row r="40" spans="1:16">
      <c r="A40" s="340"/>
      <c r="B40" s="343"/>
      <c r="C40" s="157">
        <v>15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02">
        <f t="shared" si="20"/>
        <v>0</v>
      </c>
    </row>
    <row r="41" spans="1:16">
      <c r="A41" s="340"/>
      <c r="B41" s="343"/>
      <c r="C41" s="157">
        <v>16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102">
        <f t="shared" si="20"/>
        <v>0</v>
      </c>
    </row>
    <row r="42" spans="1:16">
      <c r="A42" s="340"/>
      <c r="B42" s="343"/>
      <c r="C42" s="157">
        <v>17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02">
        <f t="shared" si="20"/>
        <v>0</v>
      </c>
    </row>
    <row r="43" spans="1:16">
      <c r="A43" s="340"/>
      <c r="B43" s="343"/>
      <c r="C43" s="157">
        <v>25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02">
        <f t="shared" si="20"/>
        <v>0</v>
      </c>
    </row>
    <row r="44" spans="1:16">
      <c r="A44" s="340"/>
      <c r="B44" s="343"/>
      <c r="C44" s="157">
        <v>26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02">
        <f t="shared" si="20"/>
        <v>0</v>
      </c>
    </row>
    <row r="45" spans="1:16">
      <c r="A45" s="341"/>
      <c r="B45" s="344"/>
      <c r="C45" s="157">
        <v>27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102">
        <f t="shared" si="20"/>
        <v>0</v>
      </c>
    </row>
    <row r="46" spans="1:16">
      <c r="A46" s="339">
        <v>122</v>
      </c>
      <c r="B46" s="342" t="s">
        <v>50</v>
      </c>
      <c r="C46" s="157">
        <v>11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02">
        <f t="shared" si="20"/>
        <v>0</v>
      </c>
    </row>
    <row r="47" spans="1:16">
      <c r="A47" s="340"/>
      <c r="B47" s="343"/>
      <c r="C47" s="157">
        <v>12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02">
        <f t="shared" si="20"/>
        <v>0</v>
      </c>
    </row>
    <row r="48" spans="1:16">
      <c r="A48" s="340"/>
      <c r="B48" s="343"/>
      <c r="C48" s="157">
        <v>13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02">
        <f t="shared" si="20"/>
        <v>0</v>
      </c>
    </row>
    <row r="49" spans="1:16">
      <c r="A49" s="340"/>
      <c r="B49" s="343"/>
      <c r="C49" s="157">
        <v>14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02">
        <f t="shared" si="20"/>
        <v>0</v>
      </c>
    </row>
    <row r="50" spans="1:16">
      <c r="A50" s="340"/>
      <c r="B50" s="343"/>
      <c r="C50" s="157">
        <v>15</v>
      </c>
      <c r="D50" s="31">
        <v>734997</v>
      </c>
      <c r="E50" s="31">
        <v>734997</v>
      </c>
      <c r="F50" s="31">
        <v>734997</v>
      </c>
      <c r="G50" s="31">
        <v>734997</v>
      </c>
      <c r="H50" s="31">
        <v>734997</v>
      </c>
      <c r="I50" s="31">
        <v>734997</v>
      </c>
      <c r="J50" s="31">
        <v>734997</v>
      </c>
      <c r="K50" s="31">
        <v>734997</v>
      </c>
      <c r="L50" s="31">
        <v>734997</v>
      </c>
      <c r="M50" s="31">
        <v>734997</v>
      </c>
      <c r="N50" s="31">
        <v>734997</v>
      </c>
      <c r="O50" s="31">
        <v>734997</v>
      </c>
      <c r="P50" s="102">
        <f t="shared" si="20"/>
        <v>8819964</v>
      </c>
    </row>
    <row r="51" spans="1:16">
      <c r="A51" s="340"/>
      <c r="B51" s="343"/>
      <c r="C51" s="157">
        <v>16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02">
        <f t="shared" si="20"/>
        <v>0</v>
      </c>
    </row>
    <row r="52" spans="1:16">
      <c r="A52" s="340"/>
      <c r="B52" s="343"/>
      <c r="C52" s="157">
        <v>17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02">
        <f t="shared" si="20"/>
        <v>0</v>
      </c>
    </row>
    <row r="53" spans="1:16">
      <c r="A53" s="340"/>
      <c r="B53" s="343"/>
      <c r="C53" s="157">
        <v>25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02">
        <f t="shared" si="20"/>
        <v>0</v>
      </c>
    </row>
    <row r="54" spans="1:16">
      <c r="A54" s="340"/>
      <c r="B54" s="343"/>
      <c r="C54" s="157">
        <v>26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02">
        <f t="shared" si="20"/>
        <v>0</v>
      </c>
    </row>
    <row r="55" spans="1:16">
      <c r="A55" s="341"/>
      <c r="B55" s="344"/>
      <c r="C55" s="157">
        <v>27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02">
        <f t="shared" si="20"/>
        <v>0</v>
      </c>
    </row>
    <row r="56" spans="1:16">
      <c r="A56" s="339">
        <v>123</v>
      </c>
      <c r="B56" s="342" t="s">
        <v>51</v>
      </c>
      <c r="C56" s="157">
        <v>11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02">
        <f t="shared" si="20"/>
        <v>0</v>
      </c>
    </row>
    <row r="57" spans="1:16">
      <c r="A57" s="340"/>
      <c r="B57" s="343"/>
      <c r="C57" s="157">
        <v>12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02">
        <f t="shared" si="20"/>
        <v>0</v>
      </c>
    </row>
    <row r="58" spans="1:16">
      <c r="A58" s="340"/>
      <c r="B58" s="343"/>
      <c r="C58" s="157">
        <v>13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02">
        <f t="shared" si="20"/>
        <v>0</v>
      </c>
    </row>
    <row r="59" spans="1:16">
      <c r="A59" s="340"/>
      <c r="B59" s="343"/>
      <c r="C59" s="157">
        <v>14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02">
        <f t="shared" si="20"/>
        <v>0</v>
      </c>
    </row>
    <row r="60" spans="1:16">
      <c r="A60" s="340"/>
      <c r="B60" s="343"/>
      <c r="C60" s="157">
        <v>15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02">
        <f t="shared" si="20"/>
        <v>0</v>
      </c>
    </row>
    <row r="61" spans="1:16">
      <c r="A61" s="340"/>
      <c r="B61" s="343"/>
      <c r="C61" s="157">
        <v>16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02">
        <f t="shared" si="20"/>
        <v>0</v>
      </c>
    </row>
    <row r="62" spans="1:16">
      <c r="A62" s="340"/>
      <c r="B62" s="343"/>
      <c r="C62" s="157">
        <v>17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02">
        <f t="shared" si="20"/>
        <v>0</v>
      </c>
    </row>
    <row r="63" spans="1:16">
      <c r="A63" s="340"/>
      <c r="B63" s="343"/>
      <c r="C63" s="157">
        <v>25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02">
        <f t="shared" si="20"/>
        <v>0</v>
      </c>
    </row>
    <row r="64" spans="1:16">
      <c r="A64" s="340"/>
      <c r="B64" s="343"/>
      <c r="C64" s="157">
        <v>26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102">
        <f t="shared" si="20"/>
        <v>0</v>
      </c>
    </row>
    <row r="65" spans="1:16">
      <c r="A65" s="341"/>
      <c r="B65" s="344"/>
      <c r="C65" s="157">
        <v>27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02">
        <f t="shared" si="20"/>
        <v>0</v>
      </c>
    </row>
    <row r="66" spans="1:16" ht="30">
      <c r="A66" s="99">
        <v>124</v>
      </c>
      <c r="B66" s="100" t="s">
        <v>52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02">
        <f>SUM(D66:O66)</f>
        <v>0</v>
      </c>
    </row>
    <row r="67" spans="1:16">
      <c r="A67" s="96">
        <v>1300</v>
      </c>
      <c r="B67" s="345" t="s">
        <v>53</v>
      </c>
      <c r="C67" s="346"/>
      <c r="D67" s="98">
        <f t="shared" ref="D67:P67" si="21">SUM(D68:D126)</f>
        <v>130052</v>
      </c>
      <c r="E67" s="98">
        <f t="shared" si="21"/>
        <v>218069</v>
      </c>
      <c r="F67" s="98">
        <f t="shared" si="21"/>
        <v>115000</v>
      </c>
      <c r="G67" s="98">
        <f t="shared" si="21"/>
        <v>120395</v>
      </c>
      <c r="H67" s="98">
        <f t="shared" si="21"/>
        <v>140052</v>
      </c>
      <c r="I67" s="98">
        <f t="shared" si="21"/>
        <v>664408</v>
      </c>
      <c r="J67" s="98">
        <f t="shared" si="21"/>
        <v>118033</v>
      </c>
      <c r="K67" s="98">
        <f t="shared" si="21"/>
        <v>110399</v>
      </c>
      <c r="L67" s="98">
        <f t="shared" si="21"/>
        <v>187196</v>
      </c>
      <c r="M67" s="98">
        <f t="shared" si="21"/>
        <v>55000</v>
      </c>
      <c r="N67" s="98">
        <f t="shared" si="21"/>
        <v>65000</v>
      </c>
      <c r="O67" s="98">
        <f t="shared" si="21"/>
        <v>8659753</v>
      </c>
      <c r="P67" s="98">
        <f t="shared" si="21"/>
        <v>10583357</v>
      </c>
    </row>
    <row r="68" spans="1:16">
      <c r="A68" s="339">
        <v>131</v>
      </c>
      <c r="B68" s="342" t="s">
        <v>54</v>
      </c>
      <c r="C68" s="157">
        <v>11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02">
        <f t="shared" ref="P68:P129" si="22">SUM(D68:O68)</f>
        <v>0</v>
      </c>
    </row>
    <row r="69" spans="1:16">
      <c r="A69" s="340"/>
      <c r="B69" s="343"/>
      <c r="C69" s="157">
        <v>12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02">
        <f t="shared" si="22"/>
        <v>0</v>
      </c>
    </row>
    <row r="70" spans="1:16">
      <c r="A70" s="340"/>
      <c r="B70" s="343"/>
      <c r="C70" s="157">
        <v>13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02">
        <f t="shared" si="22"/>
        <v>0</v>
      </c>
    </row>
    <row r="71" spans="1:16">
      <c r="A71" s="340"/>
      <c r="B71" s="343"/>
      <c r="C71" s="157">
        <v>14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02">
        <f t="shared" si="22"/>
        <v>0</v>
      </c>
    </row>
    <row r="72" spans="1:16">
      <c r="A72" s="340"/>
      <c r="B72" s="343"/>
      <c r="C72" s="157">
        <v>15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02">
        <f t="shared" si="22"/>
        <v>0</v>
      </c>
    </row>
    <row r="73" spans="1:16">
      <c r="A73" s="340"/>
      <c r="B73" s="343"/>
      <c r="C73" s="157">
        <v>16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102">
        <f t="shared" si="22"/>
        <v>0</v>
      </c>
    </row>
    <row r="74" spans="1:16">
      <c r="A74" s="340"/>
      <c r="B74" s="343"/>
      <c r="C74" s="157">
        <v>17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02">
        <f t="shared" si="22"/>
        <v>0</v>
      </c>
    </row>
    <row r="75" spans="1:16">
      <c r="A75" s="340"/>
      <c r="B75" s="343"/>
      <c r="C75" s="157">
        <v>25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102">
        <f t="shared" si="22"/>
        <v>0</v>
      </c>
    </row>
    <row r="76" spans="1:16">
      <c r="A76" s="340"/>
      <c r="B76" s="343"/>
      <c r="C76" s="157">
        <v>26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102">
        <f t="shared" si="22"/>
        <v>0</v>
      </c>
    </row>
    <row r="77" spans="1:16">
      <c r="A77" s="341"/>
      <c r="B77" s="344"/>
      <c r="C77" s="157">
        <v>27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102">
        <f t="shared" si="22"/>
        <v>0</v>
      </c>
    </row>
    <row r="78" spans="1:16">
      <c r="A78" s="339">
        <v>132</v>
      </c>
      <c r="B78" s="342" t="s">
        <v>55</v>
      </c>
      <c r="C78" s="157">
        <v>11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02">
        <f t="shared" si="22"/>
        <v>0</v>
      </c>
    </row>
    <row r="79" spans="1:16">
      <c r="A79" s="340"/>
      <c r="B79" s="343"/>
      <c r="C79" s="157">
        <v>12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02">
        <f t="shared" si="22"/>
        <v>0</v>
      </c>
    </row>
    <row r="80" spans="1:16">
      <c r="A80" s="340"/>
      <c r="B80" s="343"/>
      <c r="C80" s="157">
        <v>13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02">
        <f t="shared" si="22"/>
        <v>0</v>
      </c>
    </row>
    <row r="81" spans="1:16">
      <c r="A81" s="340"/>
      <c r="B81" s="343"/>
      <c r="C81" s="157">
        <v>14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02">
        <f t="shared" si="22"/>
        <v>0</v>
      </c>
    </row>
    <row r="82" spans="1:16">
      <c r="A82" s="340"/>
      <c r="B82" s="343"/>
      <c r="C82" s="157">
        <v>15</v>
      </c>
      <c r="D82" s="31"/>
      <c r="E82" s="31">
        <v>93674</v>
      </c>
      <c r="F82" s="31"/>
      <c r="G82" s="31"/>
      <c r="H82" s="31"/>
      <c r="I82" s="31">
        <v>541356</v>
      </c>
      <c r="J82" s="31"/>
      <c r="K82" s="31"/>
      <c r="L82" s="31"/>
      <c r="M82" s="31"/>
      <c r="N82" s="31"/>
      <c r="O82" s="31">
        <v>8534356</v>
      </c>
      <c r="P82" s="102">
        <f t="shared" si="22"/>
        <v>9169386</v>
      </c>
    </row>
    <row r="83" spans="1:16">
      <c r="A83" s="340"/>
      <c r="B83" s="343"/>
      <c r="C83" s="157">
        <v>16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02">
        <f t="shared" si="22"/>
        <v>0</v>
      </c>
    </row>
    <row r="84" spans="1:16">
      <c r="A84" s="340"/>
      <c r="B84" s="343"/>
      <c r="C84" s="157">
        <v>17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2">
        <f t="shared" si="22"/>
        <v>0</v>
      </c>
    </row>
    <row r="85" spans="1:16">
      <c r="A85" s="340"/>
      <c r="B85" s="343"/>
      <c r="C85" s="157">
        <v>25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2">
        <f t="shared" si="22"/>
        <v>0</v>
      </c>
    </row>
    <row r="86" spans="1:16">
      <c r="A86" s="340"/>
      <c r="B86" s="343"/>
      <c r="C86" s="157">
        <v>26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2">
        <f t="shared" si="22"/>
        <v>0</v>
      </c>
    </row>
    <row r="87" spans="1:16">
      <c r="A87" s="341"/>
      <c r="B87" s="344"/>
      <c r="C87" s="157">
        <v>27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102">
        <f t="shared" si="22"/>
        <v>0</v>
      </c>
    </row>
    <row r="88" spans="1:16">
      <c r="A88" s="339">
        <v>133</v>
      </c>
      <c r="B88" s="342" t="s">
        <v>56</v>
      </c>
      <c r="C88" s="157">
        <v>11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102">
        <f t="shared" si="22"/>
        <v>0</v>
      </c>
    </row>
    <row r="89" spans="1:16">
      <c r="A89" s="340"/>
      <c r="B89" s="343"/>
      <c r="C89" s="157">
        <v>12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02">
        <f t="shared" si="22"/>
        <v>0</v>
      </c>
    </row>
    <row r="90" spans="1:16">
      <c r="A90" s="340"/>
      <c r="B90" s="343"/>
      <c r="C90" s="157">
        <v>13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02">
        <f t="shared" si="22"/>
        <v>0</v>
      </c>
    </row>
    <row r="91" spans="1:16">
      <c r="A91" s="340"/>
      <c r="B91" s="343"/>
      <c r="C91" s="157">
        <v>14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02">
        <f t="shared" si="22"/>
        <v>0</v>
      </c>
    </row>
    <row r="92" spans="1:16">
      <c r="A92" s="340"/>
      <c r="B92" s="343"/>
      <c r="C92" s="157">
        <v>15</v>
      </c>
      <c r="D92" s="31">
        <v>130052</v>
      </c>
      <c r="E92" s="31">
        <v>124395</v>
      </c>
      <c r="F92" s="31">
        <v>115000</v>
      </c>
      <c r="G92" s="31">
        <v>120395</v>
      </c>
      <c r="H92" s="31">
        <v>140052</v>
      </c>
      <c r="I92" s="31">
        <v>123052</v>
      </c>
      <c r="J92" s="31">
        <v>118033</v>
      </c>
      <c r="K92" s="31">
        <v>110399</v>
      </c>
      <c r="L92" s="31">
        <v>187196</v>
      </c>
      <c r="M92" s="31">
        <v>55000</v>
      </c>
      <c r="N92" s="31">
        <v>65000</v>
      </c>
      <c r="O92" s="31">
        <v>125397</v>
      </c>
      <c r="P92" s="102">
        <f t="shared" si="22"/>
        <v>1413971</v>
      </c>
    </row>
    <row r="93" spans="1:16">
      <c r="A93" s="340"/>
      <c r="B93" s="343"/>
      <c r="C93" s="157">
        <v>16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02">
        <f t="shared" si="22"/>
        <v>0</v>
      </c>
    </row>
    <row r="94" spans="1:16">
      <c r="A94" s="340"/>
      <c r="B94" s="343"/>
      <c r="C94" s="157">
        <v>17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02">
        <f t="shared" si="22"/>
        <v>0</v>
      </c>
    </row>
    <row r="95" spans="1:16">
      <c r="A95" s="340"/>
      <c r="B95" s="343"/>
      <c r="C95" s="157">
        <v>25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02">
        <f t="shared" si="22"/>
        <v>0</v>
      </c>
    </row>
    <row r="96" spans="1:16">
      <c r="A96" s="340"/>
      <c r="B96" s="343"/>
      <c r="C96" s="157">
        <v>26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02">
        <f t="shared" si="22"/>
        <v>0</v>
      </c>
    </row>
    <row r="97" spans="1:16">
      <c r="A97" s="341"/>
      <c r="B97" s="344"/>
      <c r="C97" s="157">
        <v>27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02">
        <f t="shared" si="22"/>
        <v>0</v>
      </c>
    </row>
    <row r="98" spans="1:16">
      <c r="A98" s="339">
        <v>134</v>
      </c>
      <c r="B98" s="342" t="s">
        <v>57</v>
      </c>
      <c r="C98" s="157">
        <v>11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02">
        <f t="shared" si="22"/>
        <v>0</v>
      </c>
    </row>
    <row r="99" spans="1:16">
      <c r="A99" s="340"/>
      <c r="B99" s="343"/>
      <c r="C99" s="157">
        <v>12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02">
        <f t="shared" si="22"/>
        <v>0</v>
      </c>
    </row>
    <row r="100" spans="1:16">
      <c r="A100" s="340"/>
      <c r="B100" s="343"/>
      <c r="C100" s="157">
        <v>13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02">
        <f t="shared" si="22"/>
        <v>0</v>
      </c>
    </row>
    <row r="101" spans="1:16">
      <c r="A101" s="340"/>
      <c r="B101" s="343"/>
      <c r="C101" s="157">
        <v>14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02">
        <f t="shared" si="22"/>
        <v>0</v>
      </c>
    </row>
    <row r="102" spans="1:16">
      <c r="A102" s="340"/>
      <c r="B102" s="343"/>
      <c r="C102" s="157">
        <v>15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102">
        <f t="shared" si="22"/>
        <v>0</v>
      </c>
    </row>
    <row r="103" spans="1:16">
      <c r="A103" s="340"/>
      <c r="B103" s="343"/>
      <c r="C103" s="157">
        <v>16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102">
        <f t="shared" si="22"/>
        <v>0</v>
      </c>
    </row>
    <row r="104" spans="1:16">
      <c r="A104" s="340"/>
      <c r="B104" s="343"/>
      <c r="C104" s="157">
        <v>17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02">
        <f t="shared" si="22"/>
        <v>0</v>
      </c>
    </row>
    <row r="105" spans="1:16">
      <c r="A105" s="340"/>
      <c r="B105" s="343"/>
      <c r="C105" s="157">
        <v>25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102">
        <f t="shared" si="22"/>
        <v>0</v>
      </c>
    </row>
    <row r="106" spans="1:16">
      <c r="A106" s="340"/>
      <c r="B106" s="343"/>
      <c r="C106" s="157">
        <v>26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102">
        <f t="shared" si="22"/>
        <v>0</v>
      </c>
    </row>
    <row r="107" spans="1:16">
      <c r="A107" s="341"/>
      <c r="B107" s="344"/>
      <c r="C107" s="157">
        <v>27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102">
        <f t="shared" si="22"/>
        <v>0</v>
      </c>
    </row>
    <row r="108" spans="1:16">
      <c r="A108" s="99">
        <v>135</v>
      </c>
      <c r="B108" s="100" t="s">
        <v>58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02">
        <f t="shared" si="22"/>
        <v>0</v>
      </c>
    </row>
    <row r="109" spans="1:16" ht="30">
      <c r="A109" s="99">
        <v>136</v>
      </c>
      <c r="B109" s="100" t="s">
        <v>59</v>
      </c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02">
        <f t="shared" si="22"/>
        <v>0</v>
      </c>
    </row>
    <row r="110" spans="1:16">
      <c r="A110" s="339">
        <v>137</v>
      </c>
      <c r="B110" s="342" t="s">
        <v>60</v>
      </c>
      <c r="C110" s="157">
        <v>11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02">
        <f t="shared" si="22"/>
        <v>0</v>
      </c>
    </row>
    <row r="111" spans="1:16">
      <c r="A111" s="340"/>
      <c r="B111" s="343"/>
      <c r="C111" s="157">
        <v>12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102">
        <f t="shared" si="22"/>
        <v>0</v>
      </c>
    </row>
    <row r="112" spans="1:16">
      <c r="A112" s="340"/>
      <c r="B112" s="343"/>
      <c r="C112" s="157">
        <v>13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02">
        <f t="shared" si="22"/>
        <v>0</v>
      </c>
    </row>
    <row r="113" spans="1:16">
      <c r="A113" s="340"/>
      <c r="B113" s="343"/>
      <c r="C113" s="157">
        <v>14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102">
        <f t="shared" si="22"/>
        <v>0</v>
      </c>
    </row>
    <row r="114" spans="1:16">
      <c r="A114" s="340"/>
      <c r="B114" s="343"/>
      <c r="C114" s="157">
        <v>15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02">
        <f t="shared" si="22"/>
        <v>0</v>
      </c>
    </row>
    <row r="115" spans="1:16">
      <c r="A115" s="340"/>
      <c r="B115" s="343"/>
      <c r="C115" s="157">
        <v>16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102">
        <f t="shared" si="22"/>
        <v>0</v>
      </c>
    </row>
    <row r="116" spans="1:16">
      <c r="A116" s="340"/>
      <c r="B116" s="343"/>
      <c r="C116" s="157">
        <v>17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02">
        <f t="shared" si="22"/>
        <v>0</v>
      </c>
    </row>
    <row r="117" spans="1:16">
      <c r="A117" s="340"/>
      <c r="B117" s="343"/>
      <c r="C117" s="157">
        <v>25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102">
        <f t="shared" si="22"/>
        <v>0</v>
      </c>
    </row>
    <row r="118" spans="1:16">
      <c r="A118" s="340"/>
      <c r="B118" s="343"/>
      <c r="C118" s="157">
        <v>26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102">
        <f t="shared" si="22"/>
        <v>0</v>
      </c>
    </row>
    <row r="119" spans="1:16">
      <c r="A119" s="341"/>
      <c r="B119" s="344"/>
      <c r="C119" s="157">
        <v>27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102">
        <f t="shared" si="22"/>
        <v>0</v>
      </c>
    </row>
    <row r="120" spans="1:16" ht="15" customHeight="1">
      <c r="A120" s="339">
        <v>138</v>
      </c>
      <c r="B120" s="342" t="s">
        <v>61</v>
      </c>
      <c r="C120" s="157">
        <v>11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02">
        <f t="shared" si="22"/>
        <v>0</v>
      </c>
    </row>
    <row r="121" spans="1:16">
      <c r="A121" s="340"/>
      <c r="B121" s="343"/>
      <c r="C121" s="157">
        <v>12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02">
        <f t="shared" si="22"/>
        <v>0</v>
      </c>
    </row>
    <row r="122" spans="1:16">
      <c r="A122" s="340"/>
      <c r="B122" s="343"/>
      <c r="C122" s="157">
        <v>13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02">
        <f t="shared" si="22"/>
        <v>0</v>
      </c>
    </row>
    <row r="123" spans="1:16">
      <c r="A123" s="340"/>
      <c r="B123" s="343"/>
      <c r="C123" s="157">
        <v>14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02">
        <f t="shared" si="22"/>
        <v>0</v>
      </c>
    </row>
    <row r="124" spans="1:16">
      <c r="A124" s="340"/>
      <c r="B124" s="343"/>
      <c r="C124" s="157">
        <v>15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102">
        <f t="shared" si="22"/>
        <v>0</v>
      </c>
    </row>
    <row r="125" spans="1:16">
      <c r="A125" s="340"/>
      <c r="B125" s="343"/>
      <c r="C125" s="157">
        <v>16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102">
        <f t="shared" si="22"/>
        <v>0</v>
      </c>
    </row>
    <row r="126" spans="1:16">
      <c r="A126" s="340"/>
      <c r="B126" s="343"/>
      <c r="C126" s="157">
        <v>17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102">
        <f t="shared" si="22"/>
        <v>0</v>
      </c>
    </row>
    <row r="127" spans="1:16">
      <c r="A127" s="340"/>
      <c r="B127" s="343"/>
      <c r="C127" s="157">
        <v>25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>
        <f t="shared" si="22"/>
        <v>0</v>
      </c>
    </row>
    <row r="128" spans="1:16">
      <c r="A128" s="340"/>
      <c r="B128" s="343"/>
      <c r="C128" s="157">
        <v>26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>
        <f t="shared" si="22"/>
        <v>0</v>
      </c>
    </row>
    <row r="129" spans="1:16">
      <c r="A129" s="341"/>
      <c r="B129" s="344"/>
      <c r="C129" s="157">
        <v>27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>
        <f t="shared" si="22"/>
        <v>0</v>
      </c>
    </row>
    <row r="130" spans="1:16">
      <c r="A130" s="96">
        <v>1400</v>
      </c>
      <c r="B130" s="345" t="s">
        <v>62</v>
      </c>
      <c r="C130" s="346"/>
      <c r="D130" s="98">
        <f>SUM(D131:D167)</f>
        <v>200595</v>
      </c>
      <c r="E130" s="98">
        <f t="shared" ref="E130:P130" si="23">SUM(E131:E167)</f>
        <v>110492</v>
      </c>
      <c r="F130" s="98">
        <f t="shared" si="23"/>
        <v>324122</v>
      </c>
      <c r="G130" s="98">
        <f t="shared" si="23"/>
        <v>98000</v>
      </c>
      <c r="H130" s="98">
        <f t="shared" si="23"/>
        <v>198000</v>
      </c>
      <c r="I130" s="98">
        <f t="shared" si="23"/>
        <v>95000</v>
      </c>
      <c r="J130" s="98">
        <f t="shared" si="23"/>
        <v>198884</v>
      </c>
      <c r="K130" s="98">
        <f t="shared" si="23"/>
        <v>99900</v>
      </c>
      <c r="L130" s="98">
        <f t="shared" si="23"/>
        <v>195000</v>
      </c>
      <c r="M130" s="98">
        <f t="shared" si="23"/>
        <v>98000</v>
      </c>
      <c r="N130" s="98">
        <f t="shared" si="23"/>
        <v>192000</v>
      </c>
      <c r="O130" s="98">
        <f t="shared" si="23"/>
        <v>85000</v>
      </c>
      <c r="P130" s="98">
        <f t="shared" si="23"/>
        <v>1894993</v>
      </c>
    </row>
    <row r="131" spans="1:16">
      <c r="A131" s="339">
        <v>141</v>
      </c>
      <c r="B131" s="342" t="s">
        <v>63</v>
      </c>
      <c r="C131" s="157">
        <v>11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102">
        <f>SUM(D131:O131)</f>
        <v>0</v>
      </c>
    </row>
    <row r="132" spans="1:16">
      <c r="A132" s="340"/>
      <c r="B132" s="343"/>
      <c r="C132" s="157">
        <v>12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102">
        <f t="shared" ref="P132:P133" si="24">SUM(D132:O132)</f>
        <v>0</v>
      </c>
    </row>
    <row r="133" spans="1:16">
      <c r="A133" s="340"/>
      <c r="B133" s="343"/>
      <c r="C133" s="157">
        <v>13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02">
        <f t="shared" si="24"/>
        <v>0</v>
      </c>
    </row>
    <row r="134" spans="1:16">
      <c r="A134" s="340"/>
      <c r="B134" s="343"/>
      <c r="C134" s="157">
        <v>14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102">
        <f t="shared" ref="P134:P170" si="25">SUM(D134:O134)</f>
        <v>0</v>
      </c>
    </row>
    <row r="135" spans="1:16">
      <c r="A135" s="340"/>
      <c r="B135" s="343"/>
      <c r="C135" s="157">
        <v>15</v>
      </c>
      <c r="D135" s="31">
        <v>100595</v>
      </c>
      <c r="E135" s="31">
        <v>110492</v>
      </c>
      <c r="F135" s="31">
        <v>99129</v>
      </c>
      <c r="G135" s="31">
        <v>98000</v>
      </c>
      <c r="H135" s="31">
        <v>98000</v>
      </c>
      <c r="I135" s="31">
        <v>95000</v>
      </c>
      <c r="J135" s="31">
        <v>98884</v>
      </c>
      <c r="K135" s="31">
        <v>99900</v>
      </c>
      <c r="L135" s="31">
        <v>95000</v>
      </c>
      <c r="M135" s="31">
        <v>98000</v>
      </c>
      <c r="N135" s="31">
        <v>92000</v>
      </c>
      <c r="O135" s="31">
        <v>85000</v>
      </c>
      <c r="P135" s="102">
        <f t="shared" si="25"/>
        <v>1170000</v>
      </c>
    </row>
    <row r="136" spans="1:16">
      <c r="A136" s="340"/>
      <c r="B136" s="343"/>
      <c r="C136" s="157">
        <v>16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02">
        <f t="shared" si="25"/>
        <v>0</v>
      </c>
    </row>
    <row r="137" spans="1:16">
      <c r="A137" s="340"/>
      <c r="B137" s="343"/>
      <c r="C137" s="157">
        <v>17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102">
        <f t="shared" si="25"/>
        <v>0</v>
      </c>
    </row>
    <row r="138" spans="1:16">
      <c r="A138" s="340"/>
      <c r="B138" s="343"/>
      <c r="C138" s="157">
        <v>25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02">
        <f t="shared" si="25"/>
        <v>0</v>
      </c>
    </row>
    <row r="139" spans="1:16">
      <c r="A139" s="340"/>
      <c r="B139" s="343"/>
      <c r="C139" s="157">
        <v>26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02">
        <f t="shared" si="25"/>
        <v>0</v>
      </c>
    </row>
    <row r="140" spans="1:16">
      <c r="A140" s="341"/>
      <c r="B140" s="344"/>
      <c r="C140" s="157">
        <v>27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102">
        <f t="shared" si="25"/>
        <v>0</v>
      </c>
    </row>
    <row r="141" spans="1:16">
      <c r="A141" s="339">
        <v>142</v>
      </c>
      <c r="B141" s="342" t="s">
        <v>64</v>
      </c>
      <c r="C141" s="157">
        <v>11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102">
        <f t="shared" si="25"/>
        <v>0</v>
      </c>
    </row>
    <row r="142" spans="1:16">
      <c r="A142" s="340"/>
      <c r="B142" s="343"/>
      <c r="C142" s="157">
        <v>12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02">
        <f t="shared" si="25"/>
        <v>0</v>
      </c>
    </row>
    <row r="143" spans="1:16">
      <c r="A143" s="340"/>
      <c r="B143" s="343"/>
      <c r="C143" s="157">
        <v>13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02">
        <f t="shared" si="25"/>
        <v>0</v>
      </c>
    </row>
    <row r="144" spans="1:16">
      <c r="A144" s="340"/>
      <c r="B144" s="343"/>
      <c r="C144" s="157">
        <v>14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02">
        <f t="shared" si="25"/>
        <v>0</v>
      </c>
    </row>
    <row r="145" spans="1:16">
      <c r="A145" s="340"/>
      <c r="B145" s="343"/>
      <c r="C145" s="157">
        <v>15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02">
        <f t="shared" si="25"/>
        <v>0</v>
      </c>
    </row>
    <row r="146" spans="1:16">
      <c r="A146" s="340"/>
      <c r="B146" s="343"/>
      <c r="C146" s="157">
        <v>16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02">
        <f t="shared" si="25"/>
        <v>0</v>
      </c>
    </row>
    <row r="147" spans="1:16">
      <c r="A147" s="340"/>
      <c r="B147" s="343"/>
      <c r="C147" s="157">
        <v>17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102">
        <f t="shared" si="25"/>
        <v>0</v>
      </c>
    </row>
    <row r="148" spans="1:16">
      <c r="A148" s="340"/>
      <c r="B148" s="343"/>
      <c r="C148" s="157">
        <v>25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102">
        <f t="shared" si="25"/>
        <v>0</v>
      </c>
    </row>
    <row r="149" spans="1:16">
      <c r="A149" s="340"/>
      <c r="B149" s="343"/>
      <c r="C149" s="157">
        <v>26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102">
        <f t="shared" si="25"/>
        <v>0</v>
      </c>
    </row>
    <row r="150" spans="1:16">
      <c r="A150" s="341"/>
      <c r="B150" s="344"/>
      <c r="C150" s="157">
        <v>27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102">
        <f t="shared" si="25"/>
        <v>0</v>
      </c>
    </row>
    <row r="151" spans="1:16">
      <c r="A151" s="339">
        <v>143</v>
      </c>
      <c r="B151" s="342" t="s">
        <v>65</v>
      </c>
      <c r="C151" s="157">
        <v>11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02">
        <f t="shared" si="25"/>
        <v>0</v>
      </c>
    </row>
    <row r="152" spans="1:16">
      <c r="A152" s="340"/>
      <c r="B152" s="343"/>
      <c r="C152" s="157">
        <v>12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102">
        <f t="shared" si="25"/>
        <v>0</v>
      </c>
    </row>
    <row r="153" spans="1:16">
      <c r="A153" s="340"/>
      <c r="B153" s="343"/>
      <c r="C153" s="157">
        <v>13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102">
        <f t="shared" si="25"/>
        <v>0</v>
      </c>
    </row>
    <row r="154" spans="1:16">
      <c r="A154" s="340"/>
      <c r="B154" s="343"/>
      <c r="C154" s="157">
        <v>14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102">
        <f t="shared" si="25"/>
        <v>0</v>
      </c>
    </row>
    <row r="155" spans="1:16">
      <c r="A155" s="340"/>
      <c r="B155" s="343"/>
      <c r="C155" s="157">
        <v>15</v>
      </c>
      <c r="D155" s="31">
        <v>100000</v>
      </c>
      <c r="E155" s="31"/>
      <c r="F155" s="31">
        <v>100000</v>
      </c>
      <c r="G155" s="31"/>
      <c r="H155" s="31">
        <v>100000</v>
      </c>
      <c r="I155" s="31"/>
      <c r="J155" s="31">
        <v>100000</v>
      </c>
      <c r="K155" s="31"/>
      <c r="L155" s="31">
        <v>100000</v>
      </c>
      <c r="M155" s="31"/>
      <c r="N155" s="31">
        <v>100000</v>
      </c>
      <c r="O155" s="31"/>
      <c r="P155" s="102">
        <f t="shared" si="25"/>
        <v>600000</v>
      </c>
    </row>
    <row r="156" spans="1:16">
      <c r="A156" s="340"/>
      <c r="B156" s="343"/>
      <c r="C156" s="157">
        <v>16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102">
        <f t="shared" si="25"/>
        <v>0</v>
      </c>
    </row>
    <row r="157" spans="1:16">
      <c r="A157" s="340"/>
      <c r="B157" s="343"/>
      <c r="C157" s="157">
        <v>17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102">
        <f t="shared" si="25"/>
        <v>0</v>
      </c>
    </row>
    <row r="158" spans="1:16">
      <c r="A158" s="340"/>
      <c r="B158" s="343"/>
      <c r="C158" s="157">
        <v>25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102">
        <f t="shared" si="25"/>
        <v>0</v>
      </c>
    </row>
    <row r="159" spans="1:16">
      <c r="A159" s="340"/>
      <c r="B159" s="343"/>
      <c r="C159" s="157">
        <v>26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102">
        <f t="shared" si="25"/>
        <v>0</v>
      </c>
    </row>
    <row r="160" spans="1:16">
      <c r="A160" s="341"/>
      <c r="B160" s="344"/>
      <c r="C160" s="157">
        <v>27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102">
        <f t="shared" si="25"/>
        <v>0</v>
      </c>
    </row>
    <row r="161" spans="1:16">
      <c r="A161" s="339">
        <v>144</v>
      </c>
      <c r="B161" s="342" t="s">
        <v>66</v>
      </c>
      <c r="C161" s="157">
        <v>11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102">
        <f t="shared" si="25"/>
        <v>0</v>
      </c>
    </row>
    <row r="162" spans="1:16">
      <c r="A162" s="340"/>
      <c r="B162" s="343"/>
      <c r="C162" s="157">
        <v>12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102">
        <f t="shared" si="25"/>
        <v>0</v>
      </c>
    </row>
    <row r="163" spans="1:16">
      <c r="A163" s="340"/>
      <c r="B163" s="343"/>
      <c r="C163" s="157">
        <v>13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102">
        <f t="shared" si="25"/>
        <v>0</v>
      </c>
    </row>
    <row r="164" spans="1:16">
      <c r="A164" s="340"/>
      <c r="B164" s="343"/>
      <c r="C164" s="157">
        <v>14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102">
        <f t="shared" si="25"/>
        <v>0</v>
      </c>
    </row>
    <row r="165" spans="1:16">
      <c r="A165" s="340"/>
      <c r="B165" s="343"/>
      <c r="C165" s="157">
        <v>15</v>
      </c>
      <c r="D165" s="31"/>
      <c r="E165" s="31"/>
      <c r="F165" s="31">
        <v>124993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102">
        <f t="shared" si="25"/>
        <v>124993</v>
      </c>
    </row>
    <row r="166" spans="1:16">
      <c r="A166" s="340"/>
      <c r="B166" s="343"/>
      <c r="C166" s="157">
        <v>16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102">
        <f t="shared" si="25"/>
        <v>0</v>
      </c>
    </row>
    <row r="167" spans="1:16">
      <c r="A167" s="340"/>
      <c r="B167" s="343"/>
      <c r="C167" s="157">
        <v>17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102">
        <f t="shared" si="25"/>
        <v>0</v>
      </c>
    </row>
    <row r="168" spans="1:16">
      <c r="A168" s="340"/>
      <c r="B168" s="343"/>
      <c r="C168" s="157">
        <v>25</v>
      </c>
      <c r="D168" s="101"/>
      <c r="E168" s="101"/>
      <c r="F168" s="101">
        <v>245007</v>
      </c>
      <c r="G168" s="101"/>
      <c r="H168" s="101"/>
      <c r="I168" s="101"/>
      <c r="J168" s="101"/>
      <c r="K168" s="101"/>
      <c r="L168" s="101"/>
      <c r="M168" s="101"/>
      <c r="N168" s="101"/>
      <c r="O168" s="101"/>
      <c r="P168" s="102">
        <f t="shared" si="25"/>
        <v>245007</v>
      </c>
    </row>
    <row r="169" spans="1:16">
      <c r="A169" s="340"/>
      <c r="B169" s="343"/>
      <c r="C169" s="157">
        <v>26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2">
        <f t="shared" si="25"/>
        <v>0</v>
      </c>
    </row>
    <row r="170" spans="1:16">
      <c r="A170" s="341"/>
      <c r="B170" s="344"/>
      <c r="C170" s="157">
        <v>27</v>
      </c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2">
        <f t="shared" si="25"/>
        <v>0</v>
      </c>
    </row>
    <row r="171" spans="1:16">
      <c r="A171" s="96">
        <v>1500</v>
      </c>
      <c r="B171" s="345" t="s">
        <v>67</v>
      </c>
      <c r="C171" s="346"/>
      <c r="D171" s="98">
        <f t="shared" ref="D171:P171" si="26">SUM(D172:D228)</f>
        <v>30000</v>
      </c>
      <c r="E171" s="98">
        <f t="shared" si="26"/>
        <v>30000</v>
      </c>
      <c r="F171" s="98">
        <f t="shared" si="26"/>
        <v>0</v>
      </c>
      <c r="G171" s="98">
        <f t="shared" si="26"/>
        <v>0</v>
      </c>
      <c r="H171" s="98">
        <f t="shared" si="26"/>
        <v>0</v>
      </c>
      <c r="I171" s="98">
        <f t="shared" si="26"/>
        <v>30000</v>
      </c>
      <c r="J171" s="98">
        <f t="shared" si="26"/>
        <v>0</v>
      </c>
      <c r="K171" s="98">
        <f t="shared" si="26"/>
        <v>0</v>
      </c>
      <c r="L171" s="98">
        <f t="shared" si="26"/>
        <v>0</v>
      </c>
      <c r="M171" s="98">
        <f t="shared" si="26"/>
        <v>0</v>
      </c>
      <c r="N171" s="98">
        <f t="shared" si="26"/>
        <v>0</v>
      </c>
      <c r="O171" s="98">
        <f t="shared" si="26"/>
        <v>0</v>
      </c>
      <c r="P171" s="98">
        <f t="shared" si="26"/>
        <v>90000</v>
      </c>
    </row>
    <row r="172" spans="1:16">
      <c r="A172" s="339">
        <v>151</v>
      </c>
      <c r="B172" s="342" t="s">
        <v>68</v>
      </c>
      <c r="C172" s="157">
        <v>11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102">
        <f t="shared" ref="P172:P231" si="27">SUM(D172:O172)</f>
        <v>0</v>
      </c>
    </row>
    <row r="173" spans="1:16">
      <c r="A173" s="340"/>
      <c r="B173" s="343"/>
      <c r="C173" s="157">
        <v>12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102">
        <f t="shared" si="27"/>
        <v>0</v>
      </c>
    </row>
    <row r="174" spans="1:16">
      <c r="A174" s="340"/>
      <c r="B174" s="343"/>
      <c r="C174" s="157">
        <v>13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102">
        <f t="shared" si="27"/>
        <v>0</v>
      </c>
    </row>
    <row r="175" spans="1:16">
      <c r="A175" s="340"/>
      <c r="B175" s="343"/>
      <c r="C175" s="157">
        <v>14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102">
        <f t="shared" si="27"/>
        <v>0</v>
      </c>
    </row>
    <row r="176" spans="1:16">
      <c r="A176" s="340"/>
      <c r="B176" s="343"/>
      <c r="C176" s="157">
        <v>15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102">
        <f t="shared" si="27"/>
        <v>0</v>
      </c>
    </row>
    <row r="177" spans="1:16">
      <c r="A177" s="340"/>
      <c r="B177" s="343"/>
      <c r="C177" s="157">
        <v>16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102">
        <f t="shared" si="27"/>
        <v>0</v>
      </c>
    </row>
    <row r="178" spans="1:16">
      <c r="A178" s="340"/>
      <c r="B178" s="343"/>
      <c r="C178" s="157">
        <v>17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102">
        <f t="shared" si="27"/>
        <v>0</v>
      </c>
    </row>
    <row r="179" spans="1:16">
      <c r="A179" s="340"/>
      <c r="B179" s="343"/>
      <c r="C179" s="157">
        <v>25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102">
        <f t="shared" si="27"/>
        <v>0</v>
      </c>
    </row>
    <row r="180" spans="1:16">
      <c r="A180" s="340"/>
      <c r="B180" s="343"/>
      <c r="C180" s="157">
        <v>26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102">
        <f t="shared" si="27"/>
        <v>0</v>
      </c>
    </row>
    <row r="181" spans="1:16">
      <c r="A181" s="341"/>
      <c r="B181" s="344"/>
      <c r="C181" s="157">
        <v>27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102">
        <f t="shared" si="27"/>
        <v>0</v>
      </c>
    </row>
    <row r="182" spans="1:16">
      <c r="A182" s="339">
        <v>152</v>
      </c>
      <c r="B182" s="342" t="s">
        <v>69</v>
      </c>
      <c r="C182" s="157">
        <v>11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102">
        <f t="shared" si="27"/>
        <v>0</v>
      </c>
    </row>
    <row r="183" spans="1:16">
      <c r="A183" s="340"/>
      <c r="B183" s="343"/>
      <c r="C183" s="157">
        <v>12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102">
        <f t="shared" si="27"/>
        <v>0</v>
      </c>
    </row>
    <row r="184" spans="1:16">
      <c r="A184" s="340"/>
      <c r="B184" s="343"/>
      <c r="C184" s="157">
        <v>13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102">
        <f t="shared" si="27"/>
        <v>0</v>
      </c>
    </row>
    <row r="185" spans="1:16">
      <c r="A185" s="340"/>
      <c r="B185" s="343"/>
      <c r="C185" s="157">
        <v>14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102">
        <f t="shared" si="27"/>
        <v>0</v>
      </c>
    </row>
    <row r="186" spans="1:16">
      <c r="A186" s="340"/>
      <c r="B186" s="343"/>
      <c r="C186" s="157">
        <v>15</v>
      </c>
      <c r="D186" s="31"/>
      <c r="E186" s="31">
        <v>30000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102">
        <f t="shared" si="27"/>
        <v>30000</v>
      </c>
    </row>
    <row r="187" spans="1:16">
      <c r="A187" s="340"/>
      <c r="B187" s="343"/>
      <c r="C187" s="157">
        <v>16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102">
        <f t="shared" si="27"/>
        <v>0</v>
      </c>
    </row>
    <row r="188" spans="1:16">
      <c r="A188" s="340"/>
      <c r="B188" s="343"/>
      <c r="C188" s="157">
        <v>17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102">
        <f t="shared" si="27"/>
        <v>0</v>
      </c>
    </row>
    <row r="189" spans="1:16">
      <c r="A189" s="340"/>
      <c r="B189" s="343"/>
      <c r="C189" s="157">
        <v>25</v>
      </c>
      <c r="D189" s="31">
        <v>30000</v>
      </c>
      <c r="E189" s="31"/>
      <c r="F189" s="31"/>
      <c r="G189" s="31"/>
      <c r="H189" s="31"/>
      <c r="I189" s="31">
        <v>30000</v>
      </c>
      <c r="J189" s="31"/>
      <c r="K189" s="31"/>
      <c r="L189" s="31"/>
      <c r="M189" s="31"/>
      <c r="N189" s="31"/>
      <c r="O189" s="31"/>
      <c r="P189" s="102">
        <f t="shared" si="27"/>
        <v>60000</v>
      </c>
    </row>
    <row r="190" spans="1:16">
      <c r="A190" s="340"/>
      <c r="B190" s="343"/>
      <c r="C190" s="157">
        <v>26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102">
        <f t="shared" si="27"/>
        <v>0</v>
      </c>
    </row>
    <row r="191" spans="1:16">
      <c r="A191" s="341"/>
      <c r="B191" s="344"/>
      <c r="C191" s="157">
        <v>27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102">
        <f t="shared" si="27"/>
        <v>0</v>
      </c>
    </row>
    <row r="192" spans="1:16">
      <c r="A192" s="339">
        <v>153</v>
      </c>
      <c r="B192" s="342" t="s">
        <v>70</v>
      </c>
      <c r="C192" s="157">
        <v>11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102">
        <f t="shared" si="27"/>
        <v>0</v>
      </c>
    </row>
    <row r="193" spans="1:16">
      <c r="A193" s="340"/>
      <c r="B193" s="343"/>
      <c r="C193" s="157">
        <v>12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102">
        <f t="shared" si="27"/>
        <v>0</v>
      </c>
    </row>
    <row r="194" spans="1:16">
      <c r="A194" s="340"/>
      <c r="B194" s="343"/>
      <c r="C194" s="157">
        <v>13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102">
        <f t="shared" si="27"/>
        <v>0</v>
      </c>
    </row>
    <row r="195" spans="1:16">
      <c r="A195" s="340"/>
      <c r="B195" s="343"/>
      <c r="C195" s="157">
        <v>14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102">
        <f t="shared" si="27"/>
        <v>0</v>
      </c>
    </row>
    <row r="196" spans="1:16">
      <c r="A196" s="340"/>
      <c r="B196" s="343"/>
      <c r="C196" s="157">
        <v>15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102">
        <f t="shared" si="27"/>
        <v>0</v>
      </c>
    </row>
    <row r="197" spans="1:16">
      <c r="A197" s="340"/>
      <c r="B197" s="343"/>
      <c r="C197" s="157">
        <v>16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102">
        <f t="shared" si="27"/>
        <v>0</v>
      </c>
    </row>
    <row r="198" spans="1:16">
      <c r="A198" s="340"/>
      <c r="B198" s="343"/>
      <c r="C198" s="157">
        <v>17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102">
        <f t="shared" si="27"/>
        <v>0</v>
      </c>
    </row>
    <row r="199" spans="1:16">
      <c r="A199" s="340"/>
      <c r="B199" s="343"/>
      <c r="C199" s="157">
        <v>25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102">
        <f t="shared" si="27"/>
        <v>0</v>
      </c>
    </row>
    <row r="200" spans="1:16">
      <c r="A200" s="340"/>
      <c r="B200" s="343"/>
      <c r="C200" s="157">
        <v>26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102">
        <f t="shared" si="27"/>
        <v>0</v>
      </c>
    </row>
    <row r="201" spans="1:16">
      <c r="A201" s="341"/>
      <c r="B201" s="344"/>
      <c r="C201" s="157">
        <v>27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102">
        <f t="shared" si="27"/>
        <v>0</v>
      </c>
    </row>
    <row r="202" spans="1:16">
      <c r="A202" s="339">
        <v>154</v>
      </c>
      <c r="B202" s="342" t="s">
        <v>71</v>
      </c>
      <c r="C202" s="157">
        <v>11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102">
        <f t="shared" si="27"/>
        <v>0</v>
      </c>
    </row>
    <row r="203" spans="1:16">
      <c r="A203" s="340"/>
      <c r="B203" s="343"/>
      <c r="C203" s="157">
        <v>12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102">
        <f t="shared" si="27"/>
        <v>0</v>
      </c>
    </row>
    <row r="204" spans="1:16">
      <c r="A204" s="340"/>
      <c r="B204" s="343"/>
      <c r="C204" s="157">
        <v>13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102">
        <f t="shared" si="27"/>
        <v>0</v>
      </c>
    </row>
    <row r="205" spans="1:16">
      <c r="A205" s="340"/>
      <c r="B205" s="343"/>
      <c r="C205" s="157">
        <v>14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102">
        <f t="shared" si="27"/>
        <v>0</v>
      </c>
    </row>
    <row r="206" spans="1:16">
      <c r="A206" s="340"/>
      <c r="B206" s="343"/>
      <c r="C206" s="157">
        <v>15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102">
        <f t="shared" si="27"/>
        <v>0</v>
      </c>
    </row>
    <row r="207" spans="1:16">
      <c r="A207" s="340"/>
      <c r="B207" s="343"/>
      <c r="C207" s="157">
        <v>16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102">
        <f t="shared" si="27"/>
        <v>0</v>
      </c>
    </row>
    <row r="208" spans="1:16">
      <c r="A208" s="340"/>
      <c r="B208" s="343"/>
      <c r="C208" s="157">
        <v>17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102">
        <f t="shared" si="27"/>
        <v>0</v>
      </c>
    </row>
    <row r="209" spans="1:16">
      <c r="A209" s="340"/>
      <c r="B209" s="343"/>
      <c r="C209" s="157">
        <v>25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102">
        <f t="shared" si="27"/>
        <v>0</v>
      </c>
    </row>
    <row r="210" spans="1:16">
      <c r="A210" s="340"/>
      <c r="B210" s="343"/>
      <c r="C210" s="157">
        <v>26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102">
        <f t="shared" si="27"/>
        <v>0</v>
      </c>
    </row>
    <row r="211" spans="1:16">
      <c r="A211" s="341"/>
      <c r="B211" s="344"/>
      <c r="C211" s="157">
        <v>27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102">
        <f t="shared" si="27"/>
        <v>0</v>
      </c>
    </row>
    <row r="212" spans="1:16">
      <c r="A212" s="339">
        <v>155</v>
      </c>
      <c r="B212" s="342" t="s">
        <v>72</v>
      </c>
      <c r="C212" s="157">
        <v>11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102">
        <f t="shared" si="27"/>
        <v>0</v>
      </c>
    </row>
    <row r="213" spans="1:16">
      <c r="A213" s="340"/>
      <c r="B213" s="343"/>
      <c r="C213" s="157">
        <v>12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102">
        <f t="shared" si="27"/>
        <v>0</v>
      </c>
    </row>
    <row r="214" spans="1:16">
      <c r="A214" s="340"/>
      <c r="B214" s="343"/>
      <c r="C214" s="157">
        <v>13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102">
        <f t="shared" si="27"/>
        <v>0</v>
      </c>
    </row>
    <row r="215" spans="1:16">
      <c r="A215" s="340"/>
      <c r="B215" s="343"/>
      <c r="C215" s="157">
        <v>14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102">
        <f t="shared" si="27"/>
        <v>0</v>
      </c>
    </row>
    <row r="216" spans="1:16">
      <c r="A216" s="340"/>
      <c r="B216" s="343"/>
      <c r="C216" s="157">
        <v>15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102">
        <f t="shared" si="27"/>
        <v>0</v>
      </c>
    </row>
    <row r="217" spans="1:16">
      <c r="A217" s="340"/>
      <c r="B217" s="343"/>
      <c r="C217" s="157">
        <v>16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102">
        <f t="shared" si="27"/>
        <v>0</v>
      </c>
    </row>
    <row r="218" spans="1:16">
      <c r="A218" s="340"/>
      <c r="B218" s="343"/>
      <c r="C218" s="157">
        <v>17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102">
        <f t="shared" si="27"/>
        <v>0</v>
      </c>
    </row>
    <row r="219" spans="1:16">
      <c r="A219" s="340"/>
      <c r="B219" s="343"/>
      <c r="C219" s="157">
        <v>25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102">
        <f t="shared" si="27"/>
        <v>0</v>
      </c>
    </row>
    <row r="220" spans="1:16">
      <c r="A220" s="340"/>
      <c r="B220" s="343"/>
      <c r="C220" s="157">
        <v>26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102">
        <f t="shared" si="27"/>
        <v>0</v>
      </c>
    </row>
    <row r="221" spans="1:16">
      <c r="A221" s="341"/>
      <c r="B221" s="344"/>
      <c r="C221" s="157">
        <v>27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102">
        <f t="shared" si="27"/>
        <v>0</v>
      </c>
    </row>
    <row r="222" spans="1:16">
      <c r="A222" s="339">
        <v>159</v>
      </c>
      <c r="B222" s="342" t="s">
        <v>73</v>
      </c>
      <c r="C222" s="157">
        <v>11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102">
        <f t="shared" si="27"/>
        <v>0</v>
      </c>
    </row>
    <row r="223" spans="1:16">
      <c r="A223" s="340"/>
      <c r="B223" s="343"/>
      <c r="C223" s="157">
        <v>12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102">
        <f t="shared" si="27"/>
        <v>0</v>
      </c>
    </row>
    <row r="224" spans="1:16">
      <c r="A224" s="340"/>
      <c r="B224" s="343"/>
      <c r="C224" s="157">
        <v>13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102">
        <f t="shared" si="27"/>
        <v>0</v>
      </c>
    </row>
    <row r="225" spans="1:16">
      <c r="A225" s="340"/>
      <c r="B225" s="343"/>
      <c r="C225" s="157">
        <v>14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102">
        <f t="shared" si="27"/>
        <v>0</v>
      </c>
    </row>
    <row r="226" spans="1:16">
      <c r="A226" s="340"/>
      <c r="B226" s="343"/>
      <c r="C226" s="157">
        <v>15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102">
        <f t="shared" si="27"/>
        <v>0</v>
      </c>
    </row>
    <row r="227" spans="1:16">
      <c r="A227" s="340"/>
      <c r="B227" s="343"/>
      <c r="C227" s="157">
        <v>16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102">
        <f t="shared" si="27"/>
        <v>0</v>
      </c>
    </row>
    <row r="228" spans="1:16">
      <c r="A228" s="340"/>
      <c r="B228" s="343"/>
      <c r="C228" s="157">
        <v>17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102">
        <f t="shared" si="27"/>
        <v>0</v>
      </c>
    </row>
    <row r="229" spans="1:16">
      <c r="A229" s="340"/>
      <c r="B229" s="343"/>
      <c r="C229" s="157">
        <v>25</v>
      </c>
      <c r="D229" s="101">
        <v>36000</v>
      </c>
      <c r="E229" s="101">
        <v>36000</v>
      </c>
      <c r="F229" s="101">
        <v>36000</v>
      </c>
      <c r="G229" s="101">
        <v>36000</v>
      </c>
      <c r="H229" s="101">
        <v>36000</v>
      </c>
      <c r="I229" s="101">
        <v>36000</v>
      </c>
      <c r="J229" s="101">
        <v>36000</v>
      </c>
      <c r="K229" s="101">
        <v>36000</v>
      </c>
      <c r="L229" s="101">
        <v>36000</v>
      </c>
      <c r="M229" s="101">
        <v>36000</v>
      </c>
      <c r="N229" s="101">
        <v>36000</v>
      </c>
      <c r="O229" s="101">
        <v>36000</v>
      </c>
      <c r="P229" s="102">
        <f t="shared" si="27"/>
        <v>432000</v>
      </c>
    </row>
    <row r="230" spans="1:16">
      <c r="A230" s="340"/>
      <c r="B230" s="343"/>
      <c r="C230" s="157">
        <v>26</v>
      </c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2">
        <f t="shared" si="27"/>
        <v>0</v>
      </c>
    </row>
    <row r="231" spans="1:16">
      <c r="A231" s="341"/>
      <c r="B231" s="344"/>
      <c r="C231" s="157">
        <v>27</v>
      </c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2">
        <f t="shared" si="27"/>
        <v>0</v>
      </c>
    </row>
    <row r="232" spans="1:16">
      <c r="A232" s="96">
        <v>1600</v>
      </c>
      <c r="B232" s="345" t="s">
        <v>74</v>
      </c>
      <c r="C232" s="346"/>
      <c r="D232" s="98">
        <f>SUM(D233:D240)</f>
        <v>0</v>
      </c>
      <c r="E232" s="98">
        <f t="shared" ref="E232:P232" si="28">SUM(E233:E240)</f>
        <v>0</v>
      </c>
      <c r="F232" s="98">
        <f t="shared" si="28"/>
        <v>0</v>
      </c>
      <c r="G232" s="98">
        <f t="shared" si="28"/>
        <v>0</v>
      </c>
      <c r="H232" s="98">
        <f t="shared" si="28"/>
        <v>0</v>
      </c>
      <c r="I232" s="98">
        <f t="shared" si="28"/>
        <v>0</v>
      </c>
      <c r="J232" s="98">
        <f t="shared" si="28"/>
        <v>0</v>
      </c>
      <c r="K232" s="98">
        <f t="shared" si="28"/>
        <v>0</v>
      </c>
      <c r="L232" s="98">
        <f t="shared" si="28"/>
        <v>0</v>
      </c>
      <c r="M232" s="98">
        <f t="shared" si="28"/>
        <v>0</v>
      </c>
      <c r="N232" s="98">
        <f t="shared" si="28"/>
        <v>0</v>
      </c>
      <c r="O232" s="98">
        <f t="shared" si="28"/>
        <v>0</v>
      </c>
      <c r="P232" s="98">
        <f t="shared" si="28"/>
        <v>0</v>
      </c>
    </row>
    <row r="233" spans="1:16">
      <c r="A233" s="339">
        <v>161</v>
      </c>
      <c r="B233" s="342" t="s">
        <v>75</v>
      </c>
      <c r="C233" s="157">
        <v>11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102">
        <f>SUM(D233:O233)</f>
        <v>0</v>
      </c>
    </row>
    <row r="234" spans="1:16">
      <c r="A234" s="340"/>
      <c r="B234" s="343"/>
      <c r="C234" s="157">
        <v>12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102">
        <f t="shared" ref="P234:P235" si="29">SUM(D234:O234)</f>
        <v>0</v>
      </c>
    </row>
    <row r="235" spans="1:16">
      <c r="A235" s="340"/>
      <c r="B235" s="343"/>
      <c r="C235" s="157">
        <v>13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102">
        <f t="shared" si="29"/>
        <v>0</v>
      </c>
    </row>
    <row r="236" spans="1:16">
      <c r="A236" s="340"/>
      <c r="B236" s="343"/>
      <c r="C236" s="157">
        <v>14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102">
        <f t="shared" ref="P236:P242" si="30">SUM(D236:O236)</f>
        <v>0</v>
      </c>
    </row>
    <row r="237" spans="1:16">
      <c r="A237" s="340"/>
      <c r="B237" s="343"/>
      <c r="C237" s="157">
        <v>15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102">
        <f t="shared" si="30"/>
        <v>0</v>
      </c>
    </row>
    <row r="238" spans="1:16">
      <c r="A238" s="340"/>
      <c r="B238" s="343"/>
      <c r="C238" s="157">
        <v>16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102">
        <f t="shared" si="30"/>
        <v>0</v>
      </c>
    </row>
    <row r="239" spans="1:16">
      <c r="A239" s="340"/>
      <c r="B239" s="343"/>
      <c r="C239" s="157">
        <v>17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102">
        <f t="shared" si="30"/>
        <v>0</v>
      </c>
    </row>
    <row r="240" spans="1:16">
      <c r="A240" s="340"/>
      <c r="B240" s="343"/>
      <c r="C240" s="157">
        <v>25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102">
        <f t="shared" si="30"/>
        <v>0</v>
      </c>
    </row>
    <row r="241" spans="1:16">
      <c r="A241" s="340"/>
      <c r="B241" s="343"/>
      <c r="C241" s="157">
        <v>26</v>
      </c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2">
        <f t="shared" si="30"/>
        <v>0</v>
      </c>
    </row>
    <row r="242" spans="1:16">
      <c r="A242" s="341"/>
      <c r="B242" s="344"/>
      <c r="C242" s="157">
        <v>27</v>
      </c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2">
        <f t="shared" si="30"/>
        <v>0</v>
      </c>
    </row>
    <row r="243" spans="1:16">
      <c r="A243" s="96">
        <v>1700</v>
      </c>
      <c r="B243" s="345" t="s">
        <v>76</v>
      </c>
      <c r="C243" s="346"/>
      <c r="D243" s="98">
        <f>SUM(D244:D260)</f>
        <v>0</v>
      </c>
      <c r="E243" s="98">
        <f t="shared" ref="E243:P243" si="31">SUM(E244:E260)</f>
        <v>0</v>
      </c>
      <c r="F243" s="98">
        <f t="shared" si="31"/>
        <v>0</v>
      </c>
      <c r="G243" s="98">
        <f t="shared" si="31"/>
        <v>0</v>
      </c>
      <c r="H243" s="98">
        <f t="shared" si="31"/>
        <v>0</v>
      </c>
      <c r="I243" s="98">
        <f t="shared" si="31"/>
        <v>0</v>
      </c>
      <c r="J243" s="98">
        <f t="shared" si="31"/>
        <v>0</v>
      </c>
      <c r="K243" s="98">
        <f t="shared" si="31"/>
        <v>0</v>
      </c>
      <c r="L243" s="98">
        <f t="shared" si="31"/>
        <v>0</v>
      </c>
      <c r="M243" s="98">
        <f t="shared" si="31"/>
        <v>0</v>
      </c>
      <c r="N243" s="98">
        <f t="shared" si="31"/>
        <v>0</v>
      </c>
      <c r="O243" s="98">
        <f t="shared" si="31"/>
        <v>0</v>
      </c>
      <c r="P243" s="98">
        <f t="shared" si="31"/>
        <v>0</v>
      </c>
    </row>
    <row r="244" spans="1:16">
      <c r="A244" s="339">
        <v>171</v>
      </c>
      <c r="B244" s="342" t="s">
        <v>77</v>
      </c>
      <c r="C244" s="157">
        <v>11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102">
        <f>SUM(D244:O244)</f>
        <v>0</v>
      </c>
    </row>
    <row r="245" spans="1:16">
      <c r="A245" s="340"/>
      <c r="B245" s="343"/>
      <c r="C245" s="157">
        <v>12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102">
        <f t="shared" ref="P245:P246" si="32">SUM(D245:O245)</f>
        <v>0</v>
      </c>
    </row>
    <row r="246" spans="1:16">
      <c r="A246" s="340"/>
      <c r="B246" s="343"/>
      <c r="C246" s="157">
        <v>13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102">
        <f t="shared" si="32"/>
        <v>0</v>
      </c>
    </row>
    <row r="247" spans="1:16">
      <c r="A247" s="340"/>
      <c r="B247" s="343"/>
      <c r="C247" s="157">
        <v>14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102">
        <f t="shared" ref="P247:P263" si="33">SUM(D247:O247)</f>
        <v>0</v>
      </c>
    </row>
    <row r="248" spans="1:16">
      <c r="A248" s="340"/>
      <c r="B248" s="343"/>
      <c r="C248" s="157">
        <v>15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102">
        <f t="shared" si="33"/>
        <v>0</v>
      </c>
    </row>
    <row r="249" spans="1:16">
      <c r="A249" s="340"/>
      <c r="B249" s="343"/>
      <c r="C249" s="157">
        <v>16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102">
        <f t="shared" si="33"/>
        <v>0</v>
      </c>
    </row>
    <row r="250" spans="1:16">
      <c r="A250" s="340"/>
      <c r="B250" s="343"/>
      <c r="C250" s="157">
        <v>17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102">
        <f t="shared" si="33"/>
        <v>0</v>
      </c>
    </row>
    <row r="251" spans="1:16">
      <c r="A251" s="340"/>
      <c r="B251" s="343"/>
      <c r="C251" s="157">
        <v>25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102">
        <f t="shared" si="33"/>
        <v>0</v>
      </c>
    </row>
    <row r="252" spans="1:16">
      <c r="A252" s="340"/>
      <c r="B252" s="343"/>
      <c r="C252" s="157">
        <v>26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102">
        <f t="shared" si="33"/>
        <v>0</v>
      </c>
    </row>
    <row r="253" spans="1:16">
      <c r="A253" s="341"/>
      <c r="B253" s="344"/>
      <c r="C253" s="157">
        <v>27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102">
        <f t="shared" si="33"/>
        <v>0</v>
      </c>
    </row>
    <row r="254" spans="1:16">
      <c r="A254" s="339">
        <v>172</v>
      </c>
      <c r="B254" s="342" t="s">
        <v>78</v>
      </c>
      <c r="C254" s="157">
        <v>11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102">
        <f t="shared" si="33"/>
        <v>0</v>
      </c>
    </row>
    <row r="255" spans="1:16">
      <c r="A255" s="340"/>
      <c r="B255" s="343"/>
      <c r="C255" s="157">
        <v>12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102">
        <f t="shared" si="33"/>
        <v>0</v>
      </c>
    </row>
    <row r="256" spans="1:16">
      <c r="A256" s="340"/>
      <c r="B256" s="343"/>
      <c r="C256" s="157">
        <v>13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102">
        <f t="shared" si="33"/>
        <v>0</v>
      </c>
    </row>
    <row r="257" spans="1:16">
      <c r="A257" s="340"/>
      <c r="B257" s="343"/>
      <c r="C257" s="157">
        <v>14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102">
        <f t="shared" si="33"/>
        <v>0</v>
      </c>
    </row>
    <row r="258" spans="1:16">
      <c r="A258" s="340"/>
      <c r="B258" s="343"/>
      <c r="C258" s="157">
        <v>15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102">
        <f t="shared" si="33"/>
        <v>0</v>
      </c>
    </row>
    <row r="259" spans="1:16">
      <c r="A259" s="340"/>
      <c r="B259" s="343"/>
      <c r="C259" s="157">
        <v>16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102">
        <f t="shared" si="33"/>
        <v>0</v>
      </c>
    </row>
    <row r="260" spans="1:16">
      <c r="A260" s="340"/>
      <c r="B260" s="343"/>
      <c r="C260" s="157">
        <v>17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102">
        <f t="shared" si="33"/>
        <v>0</v>
      </c>
    </row>
    <row r="261" spans="1:16">
      <c r="A261" s="340"/>
      <c r="B261" s="343"/>
      <c r="C261" s="157">
        <v>25</v>
      </c>
      <c r="D261" s="10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102">
        <f t="shared" si="33"/>
        <v>0</v>
      </c>
    </row>
    <row r="262" spans="1:16">
      <c r="A262" s="340"/>
      <c r="B262" s="343"/>
      <c r="C262" s="157">
        <v>26</v>
      </c>
      <c r="D262" s="10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102">
        <f t="shared" si="33"/>
        <v>0</v>
      </c>
    </row>
    <row r="263" spans="1:16">
      <c r="A263" s="340"/>
      <c r="B263" s="344"/>
      <c r="C263" s="157">
        <v>27</v>
      </c>
      <c r="D263" s="10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102">
        <f t="shared" si="33"/>
        <v>0</v>
      </c>
    </row>
    <row r="264" spans="1:16">
      <c r="A264" s="114">
        <v>2000</v>
      </c>
      <c r="B264" s="349" t="s">
        <v>79</v>
      </c>
      <c r="C264" s="350"/>
      <c r="D264" s="105">
        <f t="shared" ref="D264:P264" si="34">D265+D346+D377+D387+D478+D549+D570+D621+D652</f>
        <v>1794097</v>
      </c>
      <c r="E264" s="106">
        <f t="shared" si="34"/>
        <v>1551649</v>
      </c>
      <c r="F264" s="106">
        <f t="shared" si="34"/>
        <v>1577363</v>
      </c>
      <c r="G264" s="106">
        <f t="shared" si="34"/>
        <v>1221940</v>
      </c>
      <c r="H264" s="106">
        <f t="shared" si="34"/>
        <v>1372005</v>
      </c>
      <c r="I264" s="106">
        <f t="shared" si="34"/>
        <v>1504941</v>
      </c>
      <c r="J264" s="106">
        <f t="shared" si="34"/>
        <v>1268449</v>
      </c>
      <c r="K264" s="106">
        <f t="shared" si="34"/>
        <v>1167061</v>
      </c>
      <c r="L264" s="106">
        <f t="shared" si="34"/>
        <v>1123980</v>
      </c>
      <c r="M264" s="106">
        <f t="shared" si="34"/>
        <v>1037791</v>
      </c>
      <c r="N264" s="106">
        <f t="shared" si="34"/>
        <v>1162422</v>
      </c>
      <c r="O264" s="106">
        <f t="shared" si="34"/>
        <v>1075802</v>
      </c>
      <c r="P264" s="107">
        <f t="shared" si="34"/>
        <v>15857500</v>
      </c>
    </row>
    <row r="265" spans="1:16" ht="30" customHeight="1">
      <c r="A265" s="96">
        <v>2100</v>
      </c>
      <c r="B265" s="345" t="s">
        <v>80</v>
      </c>
      <c r="C265" s="346"/>
      <c r="D265" s="108">
        <f t="shared" ref="D265:P265" si="35">SUM(D266:D342)</f>
        <v>20000</v>
      </c>
      <c r="E265" s="108">
        <f t="shared" si="35"/>
        <v>150000</v>
      </c>
      <c r="F265" s="108">
        <f t="shared" si="35"/>
        <v>50000</v>
      </c>
      <c r="G265" s="108">
        <f t="shared" si="35"/>
        <v>50000</v>
      </c>
      <c r="H265" s="108">
        <f t="shared" si="35"/>
        <v>50000</v>
      </c>
      <c r="I265" s="108">
        <f t="shared" si="35"/>
        <v>100000</v>
      </c>
      <c r="J265" s="108">
        <f t="shared" si="35"/>
        <v>100000</v>
      </c>
      <c r="K265" s="108">
        <f t="shared" si="35"/>
        <v>0</v>
      </c>
      <c r="L265" s="108">
        <f t="shared" si="35"/>
        <v>0</v>
      </c>
      <c r="M265" s="108">
        <f t="shared" si="35"/>
        <v>0</v>
      </c>
      <c r="N265" s="108">
        <f t="shared" si="35"/>
        <v>0</v>
      </c>
      <c r="O265" s="108">
        <f t="shared" si="35"/>
        <v>0</v>
      </c>
      <c r="P265" s="108">
        <f t="shared" si="35"/>
        <v>520000</v>
      </c>
    </row>
    <row r="266" spans="1:16">
      <c r="A266" s="339">
        <v>211</v>
      </c>
      <c r="B266" s="342" t="s">
        <v>81</v>
      </c>
      <c r="C266" s="157">
        <v>11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83">
        <f>SUM(D266:O266)</f>
        <v>0</v>
      </c>
    </row>
    <row r="267" spans="1:16">
      <c r="A267" s="340"/>
      <c r="B267" s="343"/>
      <c r="C267" s="157">
        <v>12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83">
        <f t="shared" ref="P267:P268" si="36">SUM(D267:O267)</f>
        <v>0</v>
      </c>
    </row>
    <row r="268" spans="1:16">
      <c r="A268" s="340"/>
      <c r="B268" s="343"/>
      <c r="C268" s="157">
        <v>13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83">
        <f t="shared" si="36"/>
        <v>0</v>
      </c>
    </row>
    <row r="269" spans="1:16">
      <c r="A269" s="340"/>
      <c r="B269" s="343"/>
      <c r="C269" s="157">
        <v>14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83">
        <f t="shared" ref="P269:P343" si="37">SUM(D269:O269)</f>
        <v>0</v>
      </c>
    </row>
    <row r="270" spans="1:16">
      <c r="A270" s="340"/>
      <c r="B270" s="343"/>
      <c r="C270" s="157">
        <v>15</v>
      </c>
      <c r="D270" s="31"/>
      <c r="E270" s="31">
        <v>100000</v>
      </c>
      <c r="F270" s="31"/>
      <c r="G270" s="31"/>
      <c r="H270" s="31"/>
      <c r="I270" s="31">
        <v>100000</v>
      </c>
      <c r="J270" s="31"/>
      <c r="K270" s="31"/>
      <c r="L270" s="31"/>
      <c r="M270" s="31"/>
      <c r="N270" s="31"/>
      <c r="O270" s="31"/>
      <c r="P270" s="83">
        <f t="shared" si="37"/>
        <v>200000</v>
      </c>
    </row>
    <row r="271" spans="1:16">
      <c r="A271" s="340"/>
      <c r="B271" s="343"/>
      <c r="C271" s="157">
        <v>16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83">
        <f t="shared" si="37"/>
        <v>0</v>
      </c>
    </row>
    <row r="272" spans="1:16">
      <c r="A272" s="340"/>
      <c r="B272" s="343"/>
      <c r="C272" s="157">
        <v>17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83">
        <f t="shared" si="37"/>
        <v>0</v>
      </c>
    </row>
    <row r="273" spans="1:16">
      <c r="A273" s="340"/>
      <c r="B273" s="343"/>
      <c r="C273" s="157">
        <v>25</v>
      </c>
      <c r="D273" s="31">
        <v>5000</v>
      </c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83">
        <f t="shared" si="37"/>
        <v>5000</v>
      </c>
    </row>
    <row r="274" spans="1:16">
      <c r="A274" s="340"/>
      <c r="B274" s="343"/>
      <c r="C274" s="157">
        <v>26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83">
        <f t="shared" si="37"/>
        <v>0</v>
      </c>
    </row>
    <row r="275" spans="1:16">
      <c r="A275" s="341"/>
      <c r="B275" s="344"/>
      <c r="C275" s="157">
        <v>27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83">
        <f t="shared" si="37"/>
        <v>0</v>
      </c>
    </row>
    <row r="276" spans="1:16">
      <c r="A276" s="339">
        <v>212</v>
      </c>
      <c r="B276" s="342" t="s">
        <v>82</v>
      </c>
      <c r="C276" s="157">
        <v>11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83">
        <f t="shared" si="37"/>
        <v>0</v>
      </c>
    </row>
    <row r="277" spans="1:16">
      <c r="A277" s="340"/>
      <c r="B277" s="343"/>
      <c r="C277" s="157">
        <v>12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83">
        <f t="shared" si="37"/>
        <v>0</v>
      </c>
    </row>
    <row r="278" spans="1:16">
      <c r="A278" s="340"/>
      <c r="B278" s="343"/>
      <c r="C278" s="157">
        <v>13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83">
        <f t="shared" si="37"/>
        <v>0</v>
      </c>
    </row>
    <row r="279" spans="1:16">
      <c r="A279" s="340"/>
      <c r="B279" s="343"/>
      <c r="C279" s="157">
        <v>14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83">
        <f t="shared" si="37"/>
        <v>0</v>
      </c>
    </row>
    <row r="280" spans="1:16">
      <c r="A280" s="340"/>
      <c r="B280" s="343"/>
      <c r="C280" s="157">
        <v>15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83">
        <f t="shared" si="37"/>
        <v>0</v>
      </c>
    </row>
    <row r="281" spans="1:16">
      <c r="A281" s="340"/>
      <c r="B281" s="343"/>
      <c r="C281" s="157">
        <v>16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83">
        <f t="shared" si="37"/>
        <v>0</v>
      </c>
    </row>
    <row r="282" spans="1:16">
      <c r="A282" s="340"/>
      <c r="B282" s="343"/>
      <c r="C282" s="157">
        <v>17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83">
        <f t="shared" si="37"/>
        <v>0</v>
      </c>
    </row>
    <row r="283" spans="1:16">
      <c r="A283" s="340"/>
      <c r="B283" s="343"/>
      <c r="C283" s="157">
        <v>25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83">
        <f t="shared" si="37"/>
        <v>0</v>
      </c>
    </row>
    <row r="284" spans="1:16">
      <c r="A284" s="340"/>
      <c r="B284" s="343"/>
      <c r="C284" s="157">
        <v>26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83">
        <f t="shared" si="37"/>
        <v>0</v>
      </c>
    </row>
    <row r="285" spans="1:16">
      <c r="A285" s="341"/>
      <c r="B285" s="344"/>
      <c r="C285" s="157">
        <v>27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83">
        <f t="shared" si="37"/>
        <v>0</v>
      </c>
    </row>
    <row r="286" spans="1:16">
      <c r="A286" s="339">
        <v>213</v>
      </c>
      <c r="B286" s="342" t="s">
        <v>83</v>
      </c>
      <c r="C286" s="157">
        <v>11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83">
        <f t="shared" si="37"/>
        <v>0</v>
      </c>
    </row>
    <row r="287" spans="1:16">
      <c r="A287" s="340"/>
      <c r="B287" s="343"/>
      <c r="C287" s="157">
        <v>12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83">
        <f t="shared" si="37"/>
        <v>0</v>
      </c>
    </row>
    <row r="288" spans="1:16">
      <c r="A288" s="340"/>
      <c r="B288" s="343"/>
      <c r="C288" s="157">
        <v>13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83">
        <f t="shared" si="37"/>
        <v>0</v>
      </c>
    </row>
    <row r="289" spans="1:16">
      <c r="A289" s="340"/>
      <c r="B289" s="343"/>
      <c r="C289" s="157">
        <v>14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83">
        <f t="shared" si="37"/>
        <v>0</v>
      </c>
    </row>
    <row r="290" spans="1:16">
      <c r="A290" s="340"/>
      <c r="B290" s="343"/>
      <c r="C290" s="157">
        <v>15</v>
      </c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83">
        <f t="shared" si="37"/>
        <v>0</v>
      </c>
    </row>
    <row r="291" spans="1:16">
      <c r="A291" s="340"/>
      <c r="B291" s="343"/>
      <c r="C291" s="157">
        <v>16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83">
        <f t="shared" si="37"/>
        <v>0</v>
      </c>
    </row>
    <row r="292" spans="1:16">
      <c r="A292" s="340"/>
      <c r="B292" s="343"/>
      <c r="C292" s="157">
        <v>17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83">
        <f t="shared" si="37"/>
        <v>0</v>
      </c>
    </row>
    <row r="293" spans="1:16">
      <c r="A293" s="340"/>
      <c r="B293" s="343"/>
      <c r="C293" s="157">
        <v>25</v>
      </c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83">
        <f t="shared" si="37"/>
        <v>0</v>
      </c>
    </row>
    <row r="294" spans="1:16">
      <c r="A294" s="340"/>
      <c r="B294" s="343"/>
      <c r="C294" s="157">
        <v>26</v>
      </c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83">
        <f t="shared" si="37"/>
        <v>0</v>
      </c>
    </row>
    <row r="295" spans="1:16">
      <c r="A295" s="341"/>
      <c r="B295" s="344"/>
      <c r="C295" s="157">
        <v>27</v>
      </c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83">
        <f t="shared" si="37"/>
        <v>0</v>
      </c>
    </row>
    <row r="296" spans="1:16" ht="15" customHeight="1">
      <c r="A296" s="339">
        <v>214</v>
      </c>
      <c r="B296" s="342" t="s">
        <v>84</v>
      </c>
      <c r="C296" s="157">
        <v>11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83">
        <f t="shared" si="37"/>
        <v>0</v>
      </c>
    </row>
    <row r="297" spans="1:16">
      <c r="A297" s="340"/>
      <c r="B297" s="343"/>
      <c r="C297" s="157">
        <v>12</v>
      </c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83">
        <f t="shared" si="37"/>
        <v>0</v>
      </c>
    </row>
    <row r="298" spans="1:16">
      <c r="A298" s="340"/>
      <c r="B298" s="343"/>
      <c r="C298" s="157">
        <v>13</v>
      </c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83">
        <f t="shared" si="37"/>
        <v>0</v>
      </c>
    </row>
    <row r="299" spans="1:16">
      <c r="A299" s="340"/>
      <c r="B299" s="343"/>
      <c r="C299" s="157">
        <v>14</v>
      </c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83">
        <f t="shared" si="37"/>
        <v>0</v>
      </c>
    </row>
    <row r="300" spans="1:16">
      <c r="A300" s="340"/>
      <c r="B300" s="343"/>
      <c r="C300" s="157">
        <v>15</v>
      </c>
      <c r="D300" s="31"/>
      <c r="E300" s="31">
        <v>50000</v>
      </c>
      <c r="F300" s="31"/>
      <c r="G300" s="31"/>
      <c r="H300" s="31">
        <v>50000</v>
      </c>
      <c r="I300" s="31"/>
      <c r="J300" s="31"/>
      <c r="K300" s="31"/>
      <c r="L300" s="31"/>
      <c r="M300" s="31"/>
      <c r="N300" s="31"/>
      <c r="O300" s="31"/>
      <c r="P300" s="83">
        <f t="shared" si="37"/>
        <v>100000</v>
      </c>
    </row>
    <row r="301" spans="1:16">
      <c r="A301" s="340"/>
      <c r="B301" s="343"/>
      <c r="C301" s="157">
        <v>16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83">
        <f t="shared" si="37"/>
        <v>0</v>
      </c>
    </row>
    <row r="302" spans="1:16">
      <c r="A302" s="340"/>
      <c r="B302" s="343"/>
      <c r="C302" s="157">
        <v>17</v>
      </c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83">
        <f t="shared" si="37"/>
        <v>0</v>
      </c>
    </row>
    <row r="303" spans="1:16">
      <c r="A303" s="340"/>
      <c r="B303" s="343"/>
      <c r="C303" s="157">
        <v>25</v>
      </c>
      <c r="D303" s="31">
        <v>5000</v>
      </c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83">
        <f t="shared" si="37"/>
        <v>5000</v>
      </c>
    </row>
    <row r="304" spans="1:16">
      <c r="A304" s="340"/>
      <c r="B304" s="343"/>
      <c r="C304" s="157">
        <v>26</v>
      </c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83">
        <f t="shared" si="37"/>
        <v>0</v>
      </c>
    </row>
    <row r="305" spans="1:16">
      <c r="A305" s="341"/>
      <c r="B305" s="344"/>
      <c r="C305" s="157">
        <v>27</v>
      </c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83">
        <f t="shared" si="37"/>
        <v>0</v>
      </c>
    </row>
    <row r="306" spans="1:16">
      <c r="A306" s="339">
        <v>215</v>
      </c>
      <c r="B306" s="342" t="s">
        <v>85</v>
      </c>
      <c r="C306" s="157">
        <v>11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83">
        <f t="shared" si="37"/>
        <v>0</v>
      </c>
    </row>
    <row r="307" spans="1:16">
      <c r="A307" s="340"/>
      <c r="B307" s="343"/>
      <c r="C307" s="157">
        <v>12</v>
      </c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83">
        <f t="shared" si="37"/>
        <v>0</v>
      </c>
    </row>
    <row r="308" spans="1:16">
      <c r="A308" s="340"/>
      <c r="B308" s="343"/>
      <c r="C308" s="157">
        <v>13</v>
      </c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83">
        <f t="shared" si="37"/>
        <v>0</v>
      </c>
    </row>
    <row r="309" spans="1:16">
      <c r="A309" s="340"/>
      <c r="B309" s="343"/>
      <c r="C309" s="157">
        <v>14</v>
      </c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83">
        <f t="shared" si="37"/>
        <v>0</v>
      </c>
    </row>
    <row r="310" spans="1:16">
      <c r="A310" s="340"/>
      <c r="B310" s="343"/>
      <c r="C310" s="157">
        <v>15</v>
      </c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83">
        <f t="shared" si="37"/>
        <v>0</v>
      </c>
    </row>
    <row r="311" spans="1:16">
      <c r="A311" s="340"/>
      <c r="B311" s="343"/>
      <c r="C311" s="157">
        <v>16</v>
      </c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83">
        <f t="shared" si="37"/>
        <v>0</v>
      </c>
    </row>
    <row r="312" spans="1:16">
      <c r="A312" s="340"/>
      <c r="B312" s="343"/>
      <c r="C312" s="157">
        <v>17</v>
      </c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83">
        <f t="shared" si="37"/>
        <v>0</v>
      </c>
    </row>
    <row r="313" spans="1:16">
      <c r="A313" s="340"/>
      <c r="B313" s="343"/>
      <c r="C313" s="157">
        <v>25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83">
        <f t="shared" si="37"/>
        <v>0</v>
      </c>
    </row>
    <row r="314" spans="1:16">
      <c r="A314" s="340"/>
      <c r="B314" s="343"/>
      <c r="C314" s="157">
        <v>26</v>
      </c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83">
        <f t="shared" si="37"/>
        <v>0</v>
      </c>
    </row>
    <row r="315" spans="1:16">
      <c r="A315" s="341"/>
      <c r="B315" s="344"/>
      <c r="C315" s="157">
        <v>27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83">
        <f t="shared" si="37"/>
        <v>0</v>
      </c>
    </row>
    <row r="316" spans="1:16">
      <c r="A316" s="339">
        <v>216</v>
      </c>
      <c r="B316" s="342" t="s">
        <v>86</v>
      </c>
      <c r="C316" s="157">
        <v>11</v>
      </c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83">
        <f t="shared" si="37"/>
        <v>0</v>
      </c>
    </row>
    <row r="317" spans="1:16">
      <c r="A317" s="340"/>
      <c r="B317" s="343"/>
      <c r="C317" s="157">
        <v>12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83">
        <f t="shared" si="37"/>
        <v>0</v>
      </c>
    </row>
    <row r="318" spans="1:16">
      <c r="A318" s="340"/>
      <c r="B318" s="343"/>
      <c r="C318" s="157">
        <v>13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83">
        <f t="shared" si="37"/>
        <v>0</v>
      </c>
    </row>
    <row r="319" spans="1:16">
      <c r="A319" s="340"/>
      <c r="B319" s="343"/>
      <c r="C319" s="157">
        <v>14</v>
      </c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83">
        <f t="shared" si="37"/>
        <v>0</v>
      </c>
    </row>
    <row r="320" spans="1:16">
      <c r="A320" s="340"/>
      <c r="B320" s="343"/>
      <c r="C320" s="157">
        <v>15</v>
      </c>
      <c r="D320" s="31"/>
      <c r="E320" s="31"/>
      <c r="F320" s="31"/>
      <c r="G320" s="31">
        <v>50000</v>
      </c>
      <c r="H320" s="31"/>
      <c r="I320" s="31"/>
      <c r="J320" s="31">
        <v>50000</v>
      </c>
      <c r="K320" s="31"/>
      <c r="L320" s="31"/>
      <c r="M320" s="31"/>
      <c r="N320" s="31"/>
      <c r="O320" s="31"/>
      <c r="P320" s="83">
        <f t="shared" si="37"/>
        <v>100000</v>
      </c>
    </row>
    <row r="321" spans="1:16">
      <c r="A321" s="340"/>
      <c r="B321" s="343"/>
      <c r="C321" s="157">
        <v>16</v>
      </c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83">
        <f t="shared" si="37"/>
        <v>0</v>
      </c>
    </row>
    <row r="322" spans="1:16">
      <c r="A322" s="340"/>
      <c r="B322" s="343"/>
      <c r="C322" s="157">
        <v>17</v>
      </c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83">
        <f t="shared" si="37"/>
        <v>0</v>
      </c>
    </row>
    <row r="323" spans="1:16">
      <c r="A323" s="340"/>
      <c r="B323" s="343"/>
      <c r="C323" s="157">
        <v>25</v>
      </c>
      <c r="D323" s="31">
        <v>10000</v>
      </c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83">
        <f t="shared" si="37"/>
        <v>10000</v>
      </c>
    </row>
    <row r="324" spans="1:16">
      <c r="A324" s="340"/>
      <c r="B324" s="343"/>
      <c r="C324" s="157">
        <v>26</v>
      </c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83">
        <f t="shared" si="37"/>
        <v>0</v>
      </c>
    </row>
    <row r="325" spans="1:16">
      <c r="A325" s="341"/>
      <c r="B325" s="344"/>
      <c r="C325" s="157">
        <v>27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83">
        <f t="shared" si="37"/>
        <v>0</v>
      </c>
    </row>
    <row r="326" spans="1:16">
      <c r="A326" s="339">
        <v>217</v>
      </c>
      <c r="B326" s="342" t="s">
        <v>87</v>
      </c>
      <c r="C326" s="157">
        <v>11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83">
        <f t="shared" si="37"/>
        <v>0</v>
      </c>
    </row>
    <row r="327" spans="1:16">
      <c r="A327" s="340"/>
      <c r="B327" s="343"/>
      <c r="C327" s="157">
        <v>12</v>
      </c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83">
        <f t="shared" si="37"/>
        <v>0</v>
      </c>
    </row>
    <row r="328" spans="1:16">
      <c r="A328" s="340"/>
      <c r="B328" s="343"/>
      <c r="C328" s="157">
        <v>13</v>
      </c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83">
        <f t="shared" si="37"/>
        <v>0</v>
      </c>
    </row>
    <row r="329" spans="1:16">
      <c r="A329" s="340"/>
      <c r="B329" s="343"/>
      <c r="C329" s="157">
        <v>14</v>
      </c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83">
        <f t="shared" si="37"/>
        <v>0</v>
      </c>
    </row>
    <row r="330" spans="1:16">
      <c r="A330" s="340"/>
      <c r="B330" s="343"/>
      <c r="C330" s="157">
        <v>15</v>
      </c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83">
        <f t="shared" si="37"/>
        <v>0</v>
      </c>
    </row>
    <row r="331" spans="1:16">
      <c r="A331" s="340"/>
      <c r="B331" s="343"/>
      <c r="C331" s="157">
        <v>16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83">
        <f t="shared" si="37"/>
        <v>0</v>
      </c>
    </row>
    <row r="332" spans="1:16">
      <c r="A332" s="340"/>
      <c r="B332" s="343"/>
      <c r="C332" s="157">
        <v>17</v>
      </c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83">
        <f t="shared" si="37"/>
        <v>0</v>
      </c>
    </row>
    <row r="333" spans="1:16">
      <c r="A333" s="340"/>
      <c r="B333" s="343"/>
      <c r="C333" s="157">
        <v>25</v>
      </c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83">
        <f t="shared" si="37"/>
        <v>0</v>
      </c>
    </row>
    <row r="334" spans="1:16">
      <c r="A334" s="340"/>
      <c r="B334" s="343"/>
      <c r="C334" s="157">
        <v>26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83">
        <f t="shared" si="37"/>
        <v>0</v>
      </c>
    </row>
    <row r="335" spans="1:16">
      <c r="A335" s="341"/>
      <c r="B335" s="344"/>
      <c r="C335" s="157">
        <v>27</v>
      </c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83">
        <f t="shared" si="37"/>
        <v>0</v>
      </c>
    </row>
    <row r="336" spans="1:16">
      <c r="A336" s="339">
        <v>218</v>
      </c>
      <c r="B336" s="342" t="s">
        <v>88</v>
      </c>
      <c r="C336" s="157">
        <v>11</v>
      </c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83">
        <f t="shared" si="37"/>
        <v>0</v>
      </c>
    </row>
    <row r="337" spans="1:16">
      <c r="A337" s="340"/>
      <c r="B337" s="343"/>
      <c r="C337" s="157">
        <v>12</v>
      </c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83">
        <f t="shared" si="37"/>
        <v>0</v>
      </c>
    </row>
    <row r="338" spans="1:16">
      <c r="A338" s="340"/>
      <c r="B338" s="343"/>
      <c r="C338" s="157">
        <v>13</v>
      </c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83">
        <f t="shared" si="37"/>
        <v>0</v>
      </c>
    </row>
    <row r="339" spans="1:16">
      <c r="A339" s="340"/>
      <c r="B339" s="343"/>
      <c r="C339" s="157">
        <v>14</v>
      </c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83">
        <f t="shared" si="37"/>
        <v>0</v>
      </c>
    </row>
    <row r="340" spans="1:16">
      <c r="A340" s="340"/>
      <c r="B340" s="343"/>
      <c r="C340" s="157">
        <v>15</v>
      </c>
      <c r="D340" s="31"/>
      <c r="E340" s="31"/>
      <c r="F340" s="31">
        <v>50000</v>
      </c>
      <c r="G340" s="31"/>
      <c r="H340" s="31"/>
      <c r="I340" s="31"/>
      <c r="J340" s="31">
        <v>50000</v>
      </c>
      <c r="K340" s="31"/>
      <c r="L340" s="31"/>
      <c r="M340" s="31"/>
      <c r="N340" s="31"/>
      <c r="O340" s="31"/>
      <c r="P340" s="83">
        <f t="shared" si="37"/>
        <v>100000</v>
      </c>
    </row>
    <row r="341" spans="1:16">
      <c r="A341" s="340"/>
      <c r="B341" s="343"/>
      <c r="C341" s="157">
        <v>16</v>
      </c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83">
        <f t="shared" si="37"/>
        <v>0</v>
      </c>
    </row>
    <row r="342" spans="1:16">
      <c r="A342" s="340"/>
      <c r="B342" s="343"/>
      <c r="C342" s="157">
        <v>17</v>
      </c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83">
        <f t="shared" si="37"/>
        <v>0</v>
      </c>
    </row>
    <row r="343" spans="1:16">
      <c r="A343" s="340"/>
      <c r="B343" s="343"/>
      <c r="C343" s="157">
        <v>25</v>
      </c>
      <c r="D343" s="101">
        <v>10000</v>
      </c>
      <c r="E343" s="101"/>
      <c r="F343" s="101">
        <v>10000</v>
      </c>
      <c r="G343" s="101"/>
      <c r="H343" s="101">
        <v>10000</v>
      </c>
      <c r="I343" s="101"/>
      <c r="J343" s="101">
        <v>10000</v>
      </c>
      <c r="K343" s="101"/>
      <c r="L343" s="101"/>
      <c r="M343" s="101"/>
      <c r="N343" s="101"/>
      <c r="O343" s="101"/>
      <c r="P343" s="83">
        <f t="shared" si="37"/>
        <v>40000</v>
      </c>
    </row>
    <row r="344" spans="1:16">
      <c r="A344" s="340"/>
      <c r="B344" s="343"/>
      <c r="C344" s="157">
        <v>26</v>
      </c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83">
        <f t="shared" ref="P344:P345" si="38">SUM(D344:O344)</f>
        <v>0</v>
      </c>
    </row>
    <row r="345" spans="1:16">
      <c r="A345" s="341"/>
      <c r="B345" s="344"/>
      <c r="C345" s="157">
        <v>27</v>
      </c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83">
        <f t="shared" si="38"/>
        <v>0</v>
      </c>
    </row>
    <row r="346" spans="1:16">
      <c r="A346" s="96">
        <v>2200</v>
      </c>
      <c r="B346" s="345" t="s">
        <v>89</v>
      </c>
      <c r="C346" s="346"/>
      <c r="D346" s="110">
        <f t="shared" ref="D346:P346" si="39">SUM(D347:D373)</f>
        <v>25000</v>
      </c>
      <c r="E346" s="110">
        <f t="shared" si="39"/>
        <v>35000</v>
      </c>
      <c r="F346" s="110">
        <f t="shared" si="39"/>
        <v>35000</v>
      </c>
      <c r="G346" s="110">
        <f t="shared" si="39"/>
        <v>37000</v>
      </c>
      <c r="H346" s="110">
        <f t="shared" si="39"/>
        <v>31500</v>
      </c>
      <c r="I346" s="110">
        <f t="shared" si="39"/>
        <v>37000</v>
      </c>
      <c r="J346" s="110">
        <f t="shared" si="39"/>
        <v>33000</v>
      </c>
      <c r="K346" s="110">
        <f t="shared" si="39"/>
        <v>38000</v>
      </c>
      <c r="L346" s="110">
        <f t="shared" si="39"/>
        <v>35000</v>
      </c>
      <c r="M346" s="110">
        <f t="shared" si="39"/>
        <v>32000</v>
      </c>
      <c r="N346" s="110">
        <f t="shared" si="39"/>
        <v>36000</v>
      </c>
      <c r="O346" s="110">
        <f t="shared" si="39"/>
        <v>38000</v>
      </c>
      <c r="P346" s="110">
        <f t="shared" si="39"/>
        <v>412500</v>
      </c>
    </row>
    <row r="347" spans="1:16">
      <c r="A347" s="339">
        <v>221</v>
      </c>
      <c r="B347" s="342" t="s">
        <v>90</v>
      </c>
      <c r="C347" s="157">
        <v>11</v>
      </c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83">
        <f>SUM(D347:O347)</f>
        <v>0</v>
      </c>
    </row>
    <row r="348" spans="1:16">
      <c r="A348" s="340"/>
      <c r="B348" s="343"/>
      <c r="C348" s="157">
        <v>12</v>
      </c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83">
        <f t="shared" ref="P348:P349" si="40">SUM(D348:O348)</f>
        <v>0</v>
      </c>
    </row>
    <row r="349" spans="1:16">
      <c r="A349" s="340"/>
      <c r="B349" s="343"/>
      <c r="C349" s="157">
        <v>13</v>
      </c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83">
        <f t="shared" si="40"/>
        <v>0</v>
      </c>
    </row>
    <row r="350" spans="1:16">
      <c r="A350" s="340"/>
      <c r="B350" s="343"/>
      <c r="C350" s="157">
        <v>14</v>
      </c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83">
        <f t="shared" ref="P350:P376" si="41">SUM(D350:O350)</f>
        <v>0</v>
      </c>
    </row>
    <row r="351" spans="1:16">
      <c r="A351" s="340"/>
      <c r="B351" s="343"/>
      <c r="C351" s="157">
        <v>15</v>
      </c>
      <c r="D351" s="31"/>
      <c r="E351" s="31">
        <v>5000</v>
      </c>
      <c r="F351" s="31"/>
      <c r="G351" s="31">
        <v>5000</v>
      </c>
      <c r="H351" s="31"/>
      <c r="I351" s="31">
        <v>5000</v>
      </c>
      <c r="J351" s="31"/>
      <c r="K351" s="31">
        <v>5000</v>
      </c>
      <c r="L351" s="31"/>
      <c r="M351" s="31"/>
      <c r="N351" s="31"/>
      <c r="O351" s="31"/>
      <c r="P351" s="83">
        <f t="shared" si="41"/>
        <v>20000</v>
      </c>
    </row>
    <row r="352" spans="1:16">
      <c r="A352" s="340"/>
      <c r="B352" s="343"/>
      <c r="C352" s="157">
        <v>16</v>
      </c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83">
        <f t="shared" si="41"/>
        <v>0</v>
      </c>
    </row>
    <row r="353" spans="1:16">
      <c r="A353" s="340"/>
      <c r="B353" s="343"/>
      <c r="C353" s="157">
        <v>17</v>
      </c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83">
        <f t="shared" si="41"/>
        <v>0</v>
      </c>
    </row>
    <row r="354" spans="1:16">
      <c r="A354" s="340"/>
      <c r="B354" s="343"/>
      <c r="C354" s="157">
        <v>25</v>
      </c>
      <c r="D354" s="31">
        <v>25000</v>
      </c>
      <c r="E354" s="31">
        <v>30000</v>
      </c>
      <c r="F354" s="31">
        <v>35000</v>
      </c>
      <c r="G354" s="31">
        <v>32000</v>
      </c>
      <c r="H354" s="31">
        <v>31500</v>
      </c>
      <c r="I354" s="31">
        <v>32000</v>
      </c>
      <c r="J354" s="31">
        <v>33000</v>
      </c>
      <c r="K354" s="31">
        <v>33000</v>
      </c>
      <c r="L354" s="31">
        <v>35000</v>
      </c>
      <c r="M354" s="31">
        <v>32000</v>
      </c>
      <c r="N354" s="31">
        <v>36000</v>
      </c>
      <c r="O354" s="31">
        <v>38000</v>
      </c>
      <c r="P354" s="83">
        <f t="shared" si="41"/>
        <v>392500</v>
      </c>
    </row>
    <row r="355" spans="1:16">
      <c r="A355" s="340"/>
      <c r="B355" s="343"/>
      <c r="C355" s="157">
        <v>26</v>
      </c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83">
        <f t="shared" si="41"/>
        <v>0</v>
      </c>
    </row>
    <row r="356" spans="1:16">
      <c r="A356" s="341"/>
      <c r="B356" s="344"/>
      <c r="C356" s="157">
        <v>27</v>
      </c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83">
        <f t="shared" si="41"/>
        <v>0</v>
      </c>
    </row>
    <row r="357" spans="1:16">
      <c r="A357" s="339">
        <v>222</v>
      </c>
      <c r="B357" s="342" t="s">
        <v>91</v>
      </c>
      <c r="C357" s="157">
        <v>11</v>
      </c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83">
        <f t="shared" si="41"/>
        <v>0</v>
      </c>
    </row>
    <row r="358" spans="1:16">
      <c r="A358" s="340"/>
      <c r="B358" s="343"/>
      <c r="C358" s="157">
        <v>12</v>
      </c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83">
        <f t="shared" si="41"/>
        <v>0</v>
      </c>
    </row>
    <row r="359" spans="1:16">
      <c r="A359" s="340"/>
      <c r="B359" s="343"/>
      <c r="C359" s="157">
        <v>13</v>
      </c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83">
        <f t="shared" si="41"/>
        <v>0</v>
      </c>
    </row>
    <row r="360" spans="1:16">
      <c r="A360" s="340"/>
      <c r="B360" s="343"/>
      <c r="C360" s="157">
        <v>14</v>
      </c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83">
        <f t="shared" si="41"/>
        <v>0</v>
      </c>
    </row>
    <row r="361" spans="1:16">
      <c r="A361" s="340"/>
      <c r="B361" s="343"/>
      <c r="C361" s="157">
        <v>15</v>
      </c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83">
        <f t="shared" si="41"/>
        <v>0</v>
      </c>
    </row>
    <row r="362" spans="1:16">
      <c r="A362" s="340"/>
      <c r="B362" s="343"/>
      <c r="C362" s="157">
        <v>16</v>
      </c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83">
        <f t="shared" si="41"/>
        <v>0</v>
      </c>
    </row>
    <row r="363" spans="1:16">
      <c r="A363" s="340"/>
      <c r="B363" s="343"/>
      <c r="C363" s="157">
        <v>17</v>
      </c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83">
        <f t="shared" si="41"/>
        <v>0</v>
      </c>
    </row>
    <row r="364" spans="1:16">
      <c r="A364" s="340"/>
      <c r="B364" s="343"/>
      <c r="C364" s="157">
        <v>25</v>
      </c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83">
        <f t="shared" si="41"/>
        <v>0</v>
      </c>
    </row>
    <row r="365" spans="1:16">
      <c r="A365" s="340"/>
      <c r="B365" s="343"/>
      <c r="C365" s="157">
        <v>26</v>
      </c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83">
        <f t="shared" si="41"/>
        <v>0</v>
      </c>
    </row>
    <row r="366" spans="1:16">
      <c r="A366" s="341"/>
      <c r="B366" s="344"/>
      <c r="C366" s="157">
        <v>27</v>
      </c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83">
        <f t="shared" si="41"/>
        <v>0</v>
      </c>
    </row>
    <row r="367" spans="1:16">
      <c r="A367" s="339">
        <v>223</v>
      </c>
      <c r="B367" s="342" t="s">
        <v>92</v>
      </c>
      <c r="C367" s="157">
        <v>11</v>
      </c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83">
        <f t="shared" si="41"/>
        <v>0</v>
      </c>
    </row>
    <row r="368" spans="1:16">
      <c r="A368" s="340"/>
      <c r="B368" s="343"/>
      <c r="C368" s="157">
        <v>12</v>
      </c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83">
        <f t="shared" si="41"/>
        <v>0</v>
      </c>
    </row>
    <row r="369" spans="1:16">
      <c r="A369" s="340"/>
      <c r="B369" s="343"/>
      <c r="C369" s="157">
        <v>13</v>
      </c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83">
        <f t="shared" si="41"/>
        <v>0</v>
      </c>
    </row>
    <row r="370" spans="1:16">
      <c r="A370" s="340"/>
      <c r="B370" s="343"/>
      <c r="C370" s="157">
        <v>14</v>
      </c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83">
        <f t="shared" si="41"/>
        <v>0</v>
      </c>
    </row>
    <row r="371" spans="1:16">
      <c r="A371" s="340"/>
      <c r="B371" s="343"/>
      <c r="C371" s="157">
        <v>15</v>
      </c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83">
        <f t="shared" si="41"/>
        <v>0</v>
      </c>
    </row>
    <row r="372" spans="1:16">
      <c r="A372" s="340"/>
      <c r="B372" s="343"/>
      <c r="C372" s="157">
        <v>16</v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83">
        <f t="shared" si="41"/>
        <v>0</v>
      </c>
    </row>
    <row r="373" spans="1:16">
      <c r="A373" s="340"/>
      <c r="B373" s="343"/>
      <c r="C373" s="157">
        <v>17</v>
      </c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83">
        <f t="shared" si="41"/>
        <v>0</v>
      </c>
    </row>
    <row r="374" spans="1:16">
      <c r="A374" s="340"/>
      <c r="B374" s="343"/>
      <c r="C374" s="157">
        <v>25</v>
      </c>
      <c r="D374" s="101">
        <v>1000</v>
      </c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83">
        <f t="shared" si="41"/>
        <v>1000</v>
      </c>
    </row>
    <row r="375" spans="1:16">
      <c r="A375" s="340"/>
      <c r="B375" s="343"/>
      <c r="C375" s="157">
        <v>26</v>
      </c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83">
        <f t="shared" si="41"/>
        <v>0</v>
      </c>
    </row>
    <row r="376" spans="1:16">
      <c r="A376" s="341"/>
      <c r="B376" s="344"/>
      <c r="C376" s="157">
        <v>27</v>
      </c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83">
        <f t="shared" si="41"/>
        <v>0</v>
      </c>
    </row>
    <row r="377" spans="1:16">
      <c r="A377" s="96">
        <v>2300</v>
      </c>
      <c r="B377" s="345" t="s">
        <v>93</v>
      </c>
      <c r="C377" s="346"/>
      <c r="D377" s="110">
        <f t="shared" ref="D377:P377" si="42">SUM(D378:D386)</f>
        <v>0</v>
      </c>
      <c r="E377" s="110">
        <f t="shared" si="42"/>
        <v>0</v>
      </c>
      <c r="F377" s="110">
        <f t="shared" si="42"/>
        <v>0</v>
      </c>
      <c r="G377" s="110">
        <f t="shared" si="42"/>
        <v>0</v>
      </c>
      <c r="H377" s="110">
        <f t="shared" si="42"/>
        <v>0</v>
      </c>
      <c r="I377" s="110">
        <f t="shared" si="42"/>
        <v>0</v>
      </c>
      <c r="J377" s="110">
        <f t="shared" si="42"/>
        <v>0</v>
      </c>
      <c r="K377" s="110">
        <f t="shared" si="42"/>
        <v>0</v>
      </c>
      <c r="L377" s="110">
        <f t="shared" si="42"/>
        <v>0</v>
      </c>
      <c r="M377" s="110">
        <f t="shared" si="42"/>
        <v>0</v>
      </c>
      <c r="N377" s="110">
        <f t="shared" si="42"/>
        <v>0</v>
      </c>
      <c r="O377" s="110">
        <f t="shared" si="42"/>
        <v>0</v>
      </c>
      <c r="P377" s="110">
        <f t="shared" si="42"/>
        <v>0</v>
      </c>
    </row>
    <row r="378" spans="1:16" ht="30">
      <c r="A378" s="99">
        <v>231</v>
      </c>
      <c r="B378" s="100" t="s">
        <v>94</v>
      </c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02">
        <f t="shared" ref="P378:P386" si="43">SUM(D378:O378)</f>
        <v>0</v>
      </c>
    </row>
    <row r="379" spans="1:16">
      <c r="A379" s="99">
        <v>232</v>
      </c>
      <c r="B379" s="100" t="s">
        <v>95</v>
      </c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02">
        <f t="shared" si="43"/>
        <v>0</v>
      </c>
    </row>
    <row r="380" spans="1:16">
      <c r="A380" s="99">
        <v>233</v>
      </c>
      <c r="B380" s="100" t="s">
        <v>96</v>
      </c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02">
        <f t="shared" si="43"/>
        <v>0</v>
      </c>
    </row>
    <row r="381" spans="1:16" ht="30">
      <c r="A381" s="99">
        <v>234</v>
      </c>
      <c r="B381" s="100" t="s">
        <v>97</v>
      </c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02">
        <f t="shared" si="43"/>
        <v>0</v>
      </c>
    </row>
    <row r="382" spans="1:16" ht="30">
      <c r="A382" s="99">
        <v>235</v>
      </c>
      <c r="B382" s="100" t="s">
        <v>98</v>
      </c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02">
        <f t="shared" si="43"/>
        <v>0</v>
      </c>
    </row>
    <row r="383" spans="1:16" ht="30">
      <c r="A383" s="99">
        <v>236</v>
      </c>
      <c r="B383" s="100" t="s">
        <v>99</v>
      </c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02">
        <f t="shared" si="43"/>
        <v>0</v>
      </c>
    </row>
    <row r="384" spans="1:16">
      <c r="A384" s="99">
        <v>237</v>
      </c>
      <c r="B384" s="100" t="s">
        <v>100</v>
      </c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02">
        <f t="shared" si="43"/>
        <v>0</v>
      </c>
    </row>
    <row r="385" spans="1:16">
      <c r="A385" s="99">
        <v>238</v>
      </c>
      <c r="B385" s="100" t="s">
        <v>101</v>
      </c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02">
        <f t="shared" si="43"/>
        <v>0</v>
      </c>
    </row>
    <row r="386" spans="1:16">
      <c r="A386" s="99">
        <v>239</v>
      </c>
      <c r="B386" s="100" t="s">
        <v>102</v>
      </c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02">
        <f t="shared" si="43"/>
        <v>0</v>
      </c>
    </row>
    <row r="387" spans="1:16">
      <c r="A387" s="112">
        <v>2400</v>
      </c>
      <c r="B387" s="347" t="s">
        <v>103</v>
      </c>
      <c r="C387" s="348"/>
      <c r="D387" s="110">
        <f>SUM(D388:D477)</f>
        <v>206500</v>
      </c>
      <c r="E387" s="110">
        <f t="shared" ref="E387:P387" si="44">SUM(E388:E477)</f>
        <v>193400</v>
      </c>
      <c r="F387" s="110">
        <f t="shared" si="44"/>
        <v>207600</v>
      </c>
      <c r="G387" s="110">
        <f t="shared" si="44"/>
        <v>136600</v>
      </c>
      <c r="H387" s="110">
        <f t="shared" si="44"/>
        <v>195100</v>
      </c>
      <c r="I387" s="110">
        <f t="shared" si="44"/>
        <v>140300</v>
      </c>
      <c r="J387" s="110">
        <f t="shared" si="44"/>
        <v>138300</v>
      </c>
      <c r="K387" s="110">
        <f t="shared" si="44"/>
        <v>81900</v>
      </c>
      <c r="L387" s="110">
        <f t="shared" si="44"/>
        <v>164300</v>
      </c>
      <c r="M387" s="110">
        <f t="shared" si="44"/>
        <v>131400</v>
      </c>
      <c r="N387" s="110">
        <f t="shared" si="44"/>
        <v>163500</v>
      </c>
      <c r="O387" s="110">
        <f t="shared" si="44"/>
        <v>153100</v>
      </c>
      <c r="P387" s="110">
        <f t="shared" si="44"/>
        <v>1912000</v>
      </c>
    </row>
    <row r="388" spans="1:16">
      <c r="A388" s="339">
        <v>241</v>
      </c>
      <c r="B388" s="342" t="s">
        <v>104</v>
      </c>
      <c r="C388" s="157">
        <v>11</v>
      </c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83">
        <f>SUM(D388:O388)</f>
        <v>0</v>
      </c>
    </row>
    <row r="389" spans="1:16">
      <c r="A389" s="340"/>
      <c r="B389" s="343"/>
      <c r="C389" s="157">
        <v>12</v>
      </c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83">
        <f t="shared" ref="P389:P390" si="45">SUM(D389:O389)</f>
        <v>0</v>
      </c>
    </row>
    <row r="390" spans="1:16">
      <c r="A390" s="340"/>
      <c r="B390" s="343"/>
      <c r="C390" s="157">
        <v>13</v>
      </c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83">
        <f t="shared" si="45"/>
        <v>0</v>
      </c>
    </row>
    <row r="391" spans="1:16">
      <c r="A391" s="340"/>
      <c r="B391" s="343"/>
      <c r="C391" s="157">
        <v>14</v>
      </c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83">
        <f t="shared" ref="P391:P469" si="46">SUM(D391:O391)</f>
        <v>0</v>
      </c>
    </row>
    <row r="392" spans="1:16">
      <c r="A392" s="340"/>
      <c r="B392" s="343"/>
      <c r="C392" s="157">
        <v>15</v>
      </c>
      <c r="D392" s="31">
        <v>5000</v>
      </c>
      <c r="E392" s="31">
        <v>12000</v>
      </c>
      <c r="F392" s="31">
        <v>3000</v>
      </c>
      <c r="G392" s="31">
        <v>2000</v>
      </c>
      <c r="H392" s="31">
        <v>1500</v>
      </c>
      <c r="I392" s="31">
        <v>2500</v>
      </c>
      <c r="J392" s="31">
        <v>3000</v>
      </c>
      <c r="K392" s="31">
        <v>2500</v>
      </c>
      <c r="L392" s="31">
        <v>3800</v>
      </c>
      <c r="M392" s="31">
        <v>4000</v>
      </c>
      <c r="N392" s="31">
        <v>6000</v>
      </c>
      <c r="O392" s="31">
        <v>4700</v>
      </c>
      <c r="P392" s="83">
        <f t="shared" si="46"/>
        <v>50000</v>
      </c>
    </row>
    <row r="393" spans="1:16">
      <c r="A393" s="340"/>
      <c r="B393" s="343"/>
      <c r="C393" s="157">
        <v>16</v>
      </c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83">
        <f t="shared" si="46"/>
        <v>0</v>
      </c>
    </row>
    <row r="394" spans="1:16">
      <c r="A394" s="340"/>
      <c r="B394" s="343"/>
      <c r="C394" s="157">
        <v>17</v>
      </c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83">
        <f t="shared" si="46"/>
        <v>0</v>
      </c>
    </row>
    <row r="395" spans="1:16">
      <c r="A395" s="340"/>
      <c r="B395" s="343"/>
      <c r="C395" s="157">
        <v>25</v>
      </c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83">
        <f t="shared" si="46"/>
        <v>0</v>
      </c>
    </row>
    <row r="396" spans="1:16">
      <c r="A396" s="340"/>
      <c r="B396" s="343"/>
      <c r="C396" s="157">
        <v>26</v>
      </c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83">
        <f t="shared" si="46"/>
        <v>0</v>
      </c>
    </row>
    <row r="397" spans="1:16">
      <c r="A397" s="341"/>
      <c r="B397" s="344"/>
      <c r="C397" s="157">
        <v>27</v>
      </c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83">
        <f t="shared" si="46"/>
        <v>0</v>
      </c>
    </row>
    <row r="398" spans="1:16">
      <c r="A398" s="339">
        <v>242</v>
      </c>
      <c r="B398" s="342" t="s">
        <v>105</v>
      </c>
      <c r="C398" s="157">
        <v>11</v>
      </c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83">
        <f t="shared" si="46"/>
        <v>0</v>
      </c>
    </row>
    <row r="399" spans="1:16">
      <c r="A399" s="340"/>
      <c r="B399" s="343"/>
      <c r="C399" s="157">
        <v>12</v>
      </c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83">
        <f t="shared" si="46"/>
        <v>0</v>
      </c>
    </row>
    <row r="400" spans="1:16">
      <c r="A400" s="340"/>
      <c r="B400" s="343"/>
      <c r="C400" s="157">
        <v>13</v>
      </c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83">
        <f t="shared" si="46"/>
        <v>0</v>
      </c>
    </row>
    <row r="401" spans="1:16">
      <c r="A401" s="340"/>
      <c r="B401" s="343"/>
      <c r="C401" s="157">
        <v>14</v>
      </c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83">
        <f t="shared" si="46"/>
        <v>0</v>
      </c>
    </row>
    <row r="402" spans="1:16">
      <c r="A402" s="340"/>
      <c r="B402" s="343"/>
      <c r="C402" s="157">
        <v>15</v>
      </c>
      <c r="D402" s="31">
        <v>25000</v>
      </c>
      <c r="E402" s="31">
        <v>30000</v>
      </c>
      <c r="F402" s="31">
        <v>28000</v>
      </c>
      <c r="G402" s="31">
        <v>32000</v>
      </c>
      <c r="H402" s="31">
        <v>35000</v>
      </c>
      <c r="I402" s="31">
        <v>32000</v>
      </c>
      <c r="J402" s="31">
        <v>32000</v>
      </c>
      <c r="K402" s="31">
        <v>14000</v>
      </c>
      <c r="L402" s="31">
        <v>27000</v>
      </c>
      <c r="M402" s="31">
        <v>35000</v>
      </c>
      <c r="N402" s="31">
        <v>32000</v>
      </c>
      <c r="O402" s="31">
        <v>38000</v>
      </c>
      <c r="P402" s="83">
        <f t="shared" si="46"/>
        <v>360000</v>
      </c>
    </row>
    <row r="403" spans="1:16">
      <c r="A403" s="340"/>
      <c r="B403" s="343"/>
      <c r="C403" s="157">
        <v>16</v>
      </c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83">
        <f t="shared" si="46"/>
        <v>0</v>
      </c>
    </row>
    <row r="404" spans="1:16">
      <c r="A404" s="340"/>
      <c r="B404" s="343"/>
      <c r="C404" s="157">
        <v>17</v>
      </c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83">
        <f t="shared" si="46"/>
        <v>0</v>
      </c>
    </row>
    <row r="405" spans="1:16">
      <c r="A405" s="340"/>
      <c r="B405" s="343"/>
      <c r="C405" s="157">
        <v>25</v>
      </c>
      <c r="D405" s="31">
        <v>25000</v>
      </c>
      <c r="E405" s="31">
        <v>32000</v>
      </c>
      <c r="F405" s="31">
        <v>48000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83">
        <f t="shared" si="46"/>
        <v>105000</v>
      </c>
    </row>
    <row r="406" spans="1:16">
      <c r="A406" s="340"/>
      <c r="B406" s="343"/>
      <c r="C406" s="157">
        <v>26</v>
      </c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83">
        <f t="shared" si="46"/>
        <v>0</v>
      </c>
    </row>
    <row r="407" spans="1:16">
      <c r="A407" s="341"/>
      <c r="B407" s="344"/>
      <c r="C407" s="157">
        <v>27</v>
      </c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83">
        <f t="shared" si="46"/>
        <v>0</v>
      </c>
    </row>
    <row r="408" spans="1:16">
      <c r="A408" s="339">
        <v>243</v>
      </c>
      <c r="B408" s="342" t="s">
        <v>106</v>
      </c>
      <c r="C408" s="157">
        <v>11</v>
      </c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83">
        <f t="shared" si="46"/>
        <v>0</v>
      </c>
    </row>
    <row r="409" spans="1:16">
      <c r="A409" s="340"/>
      <c r="B409" s="343"/>
      <c r="C409" s="157">
        <v>12</v>
      </c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83">
        <f t="shared" si="46"/>
        <v>0</v>
      </c>
    </row>
    <row r="410" spans="1:16">
      <c r="A410" s="340"/>
      <c r="B410" s="343"/>
      <c r="C410" s="157">
        <v>13</v>
      </c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83">
        <f t="shared" si="46"/>
        <v>0</v>
      </c>
    </row>
    <row r="411" spans="1:16">
      <c r="A411" s="340"/>
      <c r="B411" s="343"/>
      <c r="C411" s="157">
        <v>14</v>
      </c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83">
        <f t="shared" si="46"/>
        <v>0</v>
      </c>
    </row>
    <row r="412" spans="1:16">
      <c r="A412" s="340"/>
      <c r="B412" s="343"/>
      <c r="C412" s="157">
        <v>15</v>
      </c>
      <c r="D412" s="31"/>
      <c r="E412" s="31"/>
      <c r="F412" s="31"/>
      <c r="G412" s="31"/>
      <c r="H412" s="31"/>
      <c r="I412" s="31">
        <v>5000</v>
      </c>
      <c r="J412" s="31"/>
      <c r="K412" s="31"/>
      <c r="L412" s="31"/>
      <c r="M412" s="31"/>
      <c r="N412" s="31"/>
      <c r="O412" s="31"/>
      <c r="P412" s="83">
        <f t="shared" si="46"/>
        <v>5000</v>
      </c>
    </row>
    <row r="413" spans="1:16">
      <c r="A413" s="340"/>
      <c r="B413" s="343"/>
      <c r="C413" s="157">
        <v>16</v>
      </c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83">
        <f t="shared" si="46"/>
        <v>0</v>
      </c>
    </row>
    <row r="414" spans="1:16">
      <c r="A414" s="340"/>
      <c r="B414" s="343"/>
      <c r="C414" s="157">
        <v>17</v>
      </c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83">
        <f t="shared" si="46"/>
        <v>0</v>
      </c>
    </row>
    <row r="415" spans="1:16">
      <c r="A415" s="340"/>
      <c r="B415" s="343"/>
      <c r="C415" s="157">
        <v>25</v>
      </c>
      <c r="D415" s="31">
        <v>10000</v>
      </c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83">
        <f t="shared" si="46"/>
        <v>10000</v>
      </c>
    </row>
    <row r="416" spans="1:16">
      <c r="A416" s="340"/>
      <c r="B416" s="343"/>
      <c r="C416" s="157">
        <v>26</v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83">
        <f t="shared" si="46"/>
        <v>0</v>
      </c>
    </row>
    <row r="417" spans="1:16">
      <c r="A417" s="341"/>
      <c r="B417" s="344"/>
      <c r="C417" s="157">
        <v>27</v>
      </c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83">
        <f t="shared" si="46"/>
        <v>0</v>
      </c>
    </row>
    <row r="418" spans="1:16">
      <c r="A418" s="339">
        <v>244</v>
      </c>
      <c r="B418" s="342" t="s">
        <v>107</v>
      </c>
      <c r="C418" s="157">
        <v>11</v>
      </c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83">
        <f t="shared" si="46"/>
        <v>0</v>
      </c>
    </row>
    <row r="419" spans="1:16">
      <c r="A419" s="340"/>
      <c r="B419" s="343"/>
      <c r="C419" s="157">
        <v>12</v>
      </c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83">
        <f t="shared" si="46"/>
        <v>0</v>
      </c>
    </row>
    <row r="420" spans="1:16">
      <c r="A420" s="340"/>
      <c r="B420" s="343"/>
      <c r="C420" s="157">
        <v>13</v>
      </c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83">
        <f t="shared" si="46"/>
        <v>0</v>
      </c>
    </row>
    <row r="421" spans="1:16">
      <c r="A421" s="340"/>
      <c r="B421" s="343"/>
      <c r="C421" s="157">
        <v>14</v>
      </c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83">
        <f t="shared" si="46"/>
        <v>0</v>
      </c>
    </row>
    <row r="422" spans="1:16">
      <c r="A422" s="340"/>
      <c r="B422" s="343"/>
      <c r="C422" s="157">
        <v>15</v>
      </c>
      <c r="D422" s="31"/>
      <c r="E422" s="31">
        <v>12800</v>
      </c>
      <c r="F422" s="31"/>
      <c r="G422" s="31"/>
      <c r="H422" s="31">
        <v>14600</v>
      </c>
      <c r="I422" s="31"/>
      <c r="J422" s="31">
        <v>13600</v>
      </c>
      <c r="K422" s="31"/>
      <c r="L422" s="31"/>
      <c r="M422" s="31"/>
      <c r="N422" s="31"/>
      <c r="O422" s="31"/>
      <c r="P422" s="83">
        <f t="shared" si="46"/>
        <v>41000</v>
      </c>
    </row>
    <row r="423" spans="1:16">
      <c r="A423" s="340"/>
      <c r="B423" s="343"/>
      <c r="C423" s="157">
        <v>16</v>
      </c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83">
        <f t="shared" si="46"/>
        <v>0</v>
      </c>
    </row>
    <row r="424" spans="1:16">
      <c r="A424" s="340"/>
      <c r="B424" s="343"/>
      <c r="C424" s="157">
        <v>17</v>
      </c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83">
        <f t="shared" si="46"/>
        <v>0</v>
      </c>
    </row>
    <row r="425" spans="1:16">
      <c r="A425" s="340"/>
      <c r="B425" s="343"/>
      <c r="C425" s="157">
        <v>25</v>
      </c>
      <c r="D425" s="31">
        <v>12000</v>
      </c>
      <c r="E425" s="31"/>
      <c r="F425" s="31"/>
      <c r="G425" s="31">
        <v>10000</v>
      </c>
      <c r="H425" s="31"/>
      <c r="I425" s="31"/>
      <c r="J425" s="31"/>
      <c r="K425" s="31"/>
      <c r="L425" s="31"/>
      <c r="M425" s="31"/>
      <c r="N425" s="31"/>
      <c r="O425" s="31"/>
      <c r="P425" s="83">
        <f t="shared" si="46"/>
        <v>22000</v>
      </c>
    </row>
    <row r="426" spans="1:16">
      <c r="A426" s="340"/>
      <c r="B426" s="343"/>
      <c r="C426" s="157">
        <v>26</v>
      </c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83">
        <f t="shared" si="46"/>
        <v>0</v>
      </c>
    </row>
    <row r="427" spans="1:16">
      <c r="A427" s="341"/>
      <c r="B427" s="344"/>
      <c r="C427" s="157">
        <v>27</v>
      </c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83">
        <f t="shared" si="46"/>
        <v>0</v>
      </c>
    </row>
    <row r="428" spans="1:16">
      <c r="A428" s="339">
        <v>245</v>
      </c>
      <c r="B428" s="342" t="s">
        <v>108</v>
      </c>
      <c r="C428" s="157">
        <v>11</v>
      </c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83">
        <f t="shared" si="46"/>
        <v>0</v>
      </c>
    </row>
    <row r="429" spans="1:16">
      <c r="A429" s="340"/>
      <c r="B429" s="343"/>
      <c r="C429" s="157">
        <v>12</v>
      </c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83">
        <f t="shared" si="46"/>
        <v>0</v>
      </c>
    </row>
    <row r="430" spans="1:16">
      <c r="A430" s="340"/>
      <c r="B430" s="343"/>
      <c r="C430" s="157">
        <v>13</v>
      </c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83">
        <f t="shared" si="46"/>
        <v>0</v>
      </c>
    </row>
    <row r="431" spans="1:16">
      <c r="A431" s="340"/>
      <c r="B431" s="343"/>
      <c r="C431" s="157">
        <v>14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83">
        <f t="shared" si="46"/>
        <v>0</v>
      </c>
    </row>
    <row r="432" spans="1:16">
      <c r="A432" s="340"/>
      <c r="B432" s="343"/>
      <c r="C432" s="157">
        <v>15</v>
      </c>
      <c r="D432" s="31"/>
      <c r="E432" s="31"/>
      <c r="F432" s="31"/>
      <c r="G432" s="31"/>
      <c r="H432" s="31"/>
      <c r="I432" s="31"/>
      <c r="J432" s="31">
        <v>2000</v>
      </c>
      <c r="K432" s="31"/>
      <c r="L432" s="31"/>
      <c r="M432" s="31"/>
      <c r="N432" s="31"/>
      <c r="O432" s="31"/>
      <c r="P432" s="83">
        <f t="shared" si="46"/>
        <v>2000</v>
      </c>
    </row>
    <row r="433" spans="1:16">
      <c r="A433" s="340"/>
      <c r="B433" s="343"/>
      <c r="C433" s="157">
        <v>16</v>
      </c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83">
        <f t="shared" si="46"/>
        <v>0</v>
      </c>
    </row>
    <row r="434" spans="1:16">
      <c r="A434" s="340"/>
      <c r="B434" s="343"/>
      <c r="C434" s="157">
        <v>17</v>
      </c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83">
        <f t="shared" si="46"/>
        <v>0</v>
      </c>
    </row>
    <row r="435" spans="1:16">
      <c r="A435" s="340"/>
      <c r="B435" s="343"/>
      <c r="C435" s="157">
        <v>25</v>
      </c>
      <c r="D435" s="31"/>
      <c r="E435" s="31"/>
      <c r="F435" s="31"/>
      <c r="G435" s="31">
        <v>2000</v>
      </c>
      <c r="H435" s="31"/>
      <c r="I435" s="31"/>
      <c r="J435" s="31"/>
      <c r="K435" s="31"/>
      <c r="L435" s="31"/>
      <c r="M435" s="31"/>
      <c r="N435" s="31"/>
      <c r="O435" s="31"/>
      <c r="P435" s="83">
        <f t="shared" si="46"/>
        <v>2000</v>
      </c>
    </row>
    <row r="436" spans="1:16">
      <c r="A436" s="340"/>
      <c r="B436" s="343"/>
      <c r="C436" s="157">
        <v>26</v>
      </c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83">
        <f t="shared" si="46"/>
        <v>0</v>
      </c>
    </row>
    <row r="437" spans="1:16">
      <c r="A437" s="341"/>
      <c r="B437" s="344"/>
      <c r="C437" s="157">
        <v>27</v>
      </c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83">
        <f t="shared" si="46"/>
        <v>0</v>
      </c>
    </row>
    <row r="438" spans="1:16">
      <c r="A438" s="339">
        <v>246</v>
      </c>
      <c r="B438" s="342" t="s">
        <v>109</v>
      </c>
      <c r="C438" s="157">
        <v>11</v>
      </c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83">
        <f t="shared" si="46"/>
        <v>0</v>
      </c>
    </row>
    <row r="439" spans="1:16">
      <c r="A439" s="340"/>
      <c r="B439" s="343"/>
      <c r="C439" s="157">
        <v>12</v>
      </c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83">
        <f t="shared" si="46"/>
        <v>0</v>
      </c>
    </row>
    <row r="440" spans="1:16">
      <c r="A440" s="340"/>
      <c r="B440" s="343"/>
      <c r="C440" s="157">
        <v>13</v>
      </c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83">
        <f t="shared" si="46"/>
        <v>0</v>
      </c>
    </row>
    <row r="441" spans="1:16">
      <c r="A441" s="340"/>
      <c r="B441" s="343"/>
      <c r="C441" s="157">
        <v>14</v>
      </c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83">
        <f t="shared" si="46"/>
        <v>0</v>
      </c>
    </row>
    <row r="442" spans="1:16">
      <c r="A442" s="340"/>
      <c r="B442" s="343"/>
      <c r="C442" s="157">
        <v>15</v>
      </c>
      <c r="D442" s="31">
        <v>32500</v>
      </c>
      <c r="E442" s="31">
        <v>41600</v>
      </c>
      <c r="F442" s="31">
        <v>29600</v>
      </c>
      <c r="G442" s="31">
        <v>32600</v>
      </c>
      <c r="H442" s="31">
        <v>41500</v>
      </c>
      <c r="I442" s="31">
        <v>52300</v>
      </c>
      <c r="J442" s="31">
        <v>38000</v>
      </c>
      <c r="K442" s="31">
        <v>22300</v>
      </c>
      <c r="L442" s="31">
        <v>55000</v>
      </c>
      <c r="M442" s="31">
        <v>34000</v>
      </c>
      <c r="N442" s="31">
        <v>22500</v>
      </c>
      <c r="O442" s="31">
        <v>28100</v>
      </c>
      <c r="P442" s="83">
        <f t="shared" si="46"/>
        <v>430000</v>
      </c>
    </row>
    <row r="443" spans="1:16">
      <c r="A443" s="340"/>
      <c r="B443" s="343"/>
      <c r="C443" s="157">
        <v>16</v>
      </c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83">
        <f t="shared" si="46"/>
        <v>0</v>
      </c>
    </row>
    <row r="444" spans="1:16">
      <c r="A444" s="340"/>
      <c r="B444" s="343"/>
      <c r="C444" s="157">
        <v>17</v>
      </c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83">
        <f t="shared" si="46"/>
        <v>0</v>
      </c>
    </row>
    <row r="445" spans="1:16">
      <c r="A445" s="340"/>
      <c r="B445" s="343"/>
      <c r="C445" s="157">
        <v>25</v>
      </c>
      <c r="D445" s="31">
        <v>25000</v>
      </c>
      <c r="E445" s="31"/>
      <c r="F445" s="31">
        <v>27000</v>
      </c>
      <c r="G445" s="31"/>
      <c r="H445" s="31">
        <v>28000</v>
      </c>
      <c r="I445" s="31"/>
      <c r="J445" s="31"/>
      <c r="K445" s="31"/>
      <c r="L445" s="31"/>
      <c r="M445" s="31"/>
      <c r="N445" s="31"/>
      <c r="O445" s="31"/>
      <c r="P445" s="83">
        <f t="shared" si="46"/>
        <v>80000</v>
      </c>
    </row>
    <row r="446" spans="1:16">
      <c r="A446" s="340"/>
      <c r="B446" s="343"/>
      <c r="C446" s="157">
        <v>26</v>
      </c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83">
        <f t="shared" si="46"/>
        <v>0</v>
      </c>
    </row>
    <row r="447" spans="1:16">
      <c r="A447" s="341"/>
      <c r="B447" s="344"/>
      <c r="C447" s="157">
        <v>27</v>
      </c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83">
        <f t="shared" si="46"/>
        <v>0</v>
      </c>
    </row>
    <row r="448" spans="1:16">
      <c r="A448" s="339">
        <v>247</v>
      </c>
      <c r="B448" s="342" t="s">
        <v>110</v>
      </c>
      <c r="C448" s="157">
        <v>11</v>
      </c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83">
        <f t="shared" si="46"/>
        <v>0</v>
      </c>
    </row>
    <row r="449" spans="1:16">
      <c r="A449" s="340"/>
      <c r="B449" s="343"/>
      <c r="C449" s="157">
        <v>12</v>
      </c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83">
        <f t="shared" si="46"/>
        <v>0</v>
      </c>
    </row>
    <row r="450" spans="1:16">
      <c r="A450" s="340"/>
      <c r="B450" s="343"/>
      <c r="C450" s="157">
        <v>13</v>
      </c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83">
        <f t="shared" si="46"/>
        <v>0</v>
      </c>
    </row>
    <row r="451" spans="1:16">
      <c r="A451" s="340"/>
      <c r="B451" s="343"/>
      <c r="C451" s="157">
        <v>14</v>
      </c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83">
        <f t="shared" si="46"/>
        <v>0</v>
      </c>
    </row>
    <row r="452" spans="1:16">
      <c r="A452" s="340"/>
      <c r="B452" s="343"/>
      <c r="C452" s="157">
        <v>15</v>
      </c>
      <c r="D452" s="31">
        <v>15000</v>
      </c>
      <c r="E452" s="31">
        <v>25000</v>
      </c>
      <c r="F452" s="31">
        <v>26000</v>
      </c>
      <c r="G452" s="31">
        <v>18000</v>
      </c>
      <c r="H452" s="31">
        <v>22000</v>
      </c>
      <c r="I452" s="31">
        <v>16000</v>
      </c>
      <c r="J452" s="31">
        <v>12000</v>
      </c>
      <c r="K452" s="31">
        <v>6000</v>
      </c>
      <c r="L452" s="31">
        <v>15000</v>
      </c>
      <c r="M452" s="31">
        <v>16000</v>
      </c>
      <c r="N452" s="31">
        <v>18000</v>
      </c>
      <c r="O452" s="31">
        <v>16000</v>
      </c>
      <c r="P452" s="83">
        <f t="shared" si="46"/>
        <v>205000</v>
      </c>
    </row>
    <row r="453" spans="1:16">
      <c r="A453" s="340"/>
      <c r="B453" s="343"/>
      <c r="C453" s="157">
        <v>16</v>
      </c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83">
        <f t="shared" si="46"/>
        <v>0</v>
      </c>
    </row>
    <row r="454" spans="1:16">
      <c r="A454" s="340"/>
      <c r="B454" s="343"/>
      <c r="C454" s="157">
        <v>17</v>
      </c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83">
        <f t="shared" si="46"/>
        <v>0</v>
      </c>
    </row>
    <row r="455" spans="1:16">
      <c r="A455" s="340"/>
      <c r="B455" s="343"/>
      <c r="C455" s="157">
        <v>25</v>
      </c>
      <c r="D455" s="31">
        <v>10000</v>
      </c>
      <c r="E455" s="31">
        <v>5000</v>
      </c>
      <c r="F455" s="31">
        <v>11000</v>
      </c>
      <c r="G455" s="31">
        <v>3000</v>
      </c>
      <c r="H455" s="31">
        <v>8000</v>
      </c>
      <c r="I455" s="31">
        <v>2000</v>
      </c>
      <c r="J455" s="31">
        <v>2000</v>
      </c>
      <c r="K455" s="31">
        <v>2000</v>
      </c>
      <c r="L455" s="31">
        <v>25000</v>
      </c>
      <c r="M455" s="31">
        <v>5000</v>
      </c>
      <c r="N455" s="31">
        <v>11000</v>
      </c>
      <c r="O455" s="31">
        <v>16000</v>
      </c>
      <c r="P455" s="83">
        <f t="shared" si="46"/>
        <v>100000</v>
      </c>
    </row>
    <row r="456" spans="1:16">
      <c r="A456" s="340"/>
      <c r="B456" s="343"/>
      <c r="C456" s="157">
        <v>26</v>
      </c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83">
        <f t="shared" si="46"/>
        <v>0</v>
      </c>
    </row>
    <row r="457" spans="1:16">
      <c r="A457" s="341"/>
      <c r="B457" s="344"/>
      <c r="C457" s="157">
        <v>27</v>
      </c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83">
        <f t="shared" si="46"/>
        <v>0</v>
      </c>
    </row>
    <row r="458" spans="1:16">
      <c r="A458" s="339">
        <v>248</v>
      </c>
      <c r="B458" s="342" t="s">
        <v>111</v>
      </c>
      <c r="C458" s="157">
        <v>11</v>
      </c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83">
        <f t="shared" si="46"/>
        <v>0</v>
      </c>
    </row>
    <row r="459" spans="1:16">
      <c r="A459" s="340"/>
      <c r="B459" s="343"/>
      <c r="C459" s="157">
        <v>12</v>
      </c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83">
        <f t="shared" si="46"/>
        <v>0</v>
      </c>
    </row>
    <row r="460" spans="1:16">
      <c r="A460" s="340"/>
      <c r="B460" s="343"/>
      <c r="C460" s="157">
        <v>13</v>
      </c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83">
        <f t="shared" si="46"/>
        <v>0</v>
      </c>
    </row>
    <row r="461" spans="1:16">
      <c r="A461" s="340"/>
      <c r="B461" s="343"/>
      <c r="C461" s="157">
        <v>14</v>
      </c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83">
        <f t="shared" si="46"/>
        <v>0</v>
      </c>
    </row>
    <row r="462" spans="1:16">
      <c r="A462" s="340"/>
      <c r="B462" s="343"/>
      <c r="C462" s="157">
        <v>15</v>
      </c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83">
        <f t="shared" si="46"/>
        <v>0</v>
      </c>
    </row>
    <row r="463" spans="1:16">
      <c r="A463" s="340"/>
      <c r="B463" s="343"/>
      <c r="C463" s="157">
        <v>16</v>
      </c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83">
        <f t="shared" si="46"/>
        <v>0</v>
      </c>
    </row>
    <row r="464" spans="1:16">
      <c r="A464" s="340"/>
      <c r="B464" s="343"/>
      <c r="C464" s="157">
        <v>17</v>
      </c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83">
        <f t="shared" si="46"/>
        <v>0</v>
      </c>
    </row>
    <row r="465" spans="1:16">
      <c r="A465" s="340"/>
      <c r="B465" s="343"/>
      <c r="C465" s="157">
        <v>25</v>
      </c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83">
        <f t="shared" si="46"/>
        <v>0</v>
      </c>
    </row>
    <row r="466" spans="1:16">
      <c r="A466" s="340"/>
      <c r="B466" s="343"/>
      <c r="C466" s="157">
        <v>26</v>
      </c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83">
        <f t="shared" si="46"/>
        <v>0</v>
      </c>
    </row>
    <row r="467" spans="1:16">
      <c r="A467" s="341"/>
      <c r="B467" s="344"/>
      <c r="C467" s="157">
        <v>27</v>
      </c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83">
        <f t="shared" si="46"/>
        <v>0</v>
      </c>
    </row>
    <row r="468" spans="1:16">
      <c r="A468" s="339">
        <v>249</v>
      </c>
      <c r="B468" s="342" t="s">
        <v>112</v>
      </c>
      <c r="C468" s="157">
        <v>11</v>
      </c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83">
        <f t="shared" si="46"/>
        <v>0</v>
      </c>
    </row>
    <row r="469" spans="1:16">
      <c r="A469" s="340"/>
      <c r="B469" s="343"/>
      <c r="C469" s="157">
        <v>12</v>
      </c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83">
        <f t="shared" si="46"/>
        <v>0</v>
      </c>
    </row>
    <row r="470" spans="1:16">
      <c r="A470" s="340"/>
      <c r="B470" s="343"/>
      <c r="C470" s="157">
        <v>13</v>
      </c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83">
        <f t="shared" ref="P470" si="47">SUM(D470:O470)</f>
        <v>0</v>
      </c>
    </row>
    <row r="471" spans="1:16">
      <c r="A471" s="340"/>
      <c r="B471" s="343"/>
      <c r="C471" s="157">
        <v>14</v>
      </c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83">
        <f t="shared" ref="P471:P477" si="48">SUM(D471:O471)</f>
        <v>0</v>
      </c>
    </row>
    <row r="472" spans="1:16">
      <c r="A472" s="340"/>
      <c r="B472" s="343"/>
      <c r="C472" s="157">
        <v>15</v>
      </c>
      <c r="D472" s="31">
        <v>15000</v>
      </c>
      <c r="E472" s="31">
        <v>10000</v>
      </c>
      <c r="F472" s="31">
        <v>7000</v>
      </c>
      <c r="G472" s="31">
        <v>8000</v>
      </c>
      <c r="H472" s="31">
        <v>9500</v>
      </c>
      <c r="I472" s="31">
        <v>2500</v>
      </c>
      <c r="J472" s="31">
        <v>3500</v>
      </c>
      <c r="K472" s="31">
        <v>6500</v>
      </c>
      <c r="L472" s="31">
        <v>12500</v>
      </c>
      <c r="M472" s="31">
        <v>8500</v>
      </c>
      <c r="N472" s="31">
        <v>7000</v>
      </c>
      <c r="O472" s="31">
        <v>10000</v>
      </c>
      <c r="P472" s="83">
        <f t="shared" si="48"/>
        <v>100000</v>
      </c>
    </row>
    <row r="473" spans="1:16">
      <c r="A473" s="340"/>
      <c r="B473" s="343"/>
      <c r="C473" s="157">
        <v>16</v>
      </c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83">
        <f t="shared" si="48"/>
        <v>0</v>
      </c>
    </row>
    <row r="474" spans="1:16">
      <c r="A474" s="340"/>
      <c r="B474" s="343"/>
      <c r="C474" s="157">
        <v>17</v>
      </c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83">
        <f t="shared" si="48"/>
        <v>0</v>
      </c>
    </row>
    <row r="475" spans="1:16">
      <c r="A475" s="340"/>
      <c r="B475" s="343"/>
      <c r="C475" s="157">
        <v>25</v>
      </c>
      <c r="D475" s="31">
        <v>32000</v>
      </c>
      <c r="E475" s="31">
        <v>25000</v>
      </c>
      <c r="F475" s="31">
        <v>28000</v>
      </c>
      <c r="G475" s="31">
        <v>29000</v>
      </c>
      <c r="H475" s="31">
        <v>35000</v>
      </c>
      <c r="I475" s="31">
        <v>28000</v>
      </c>
      <c r="J475" s="31">
        <v>32200</v>
      </c>
      <c r="K475" s="31">
        <v>28600</v>
      </c>
      <c r="L475" s="31">
        <v>26000</v>
      </c>
      <c r="M475" s="31">
        <v>28900</v>
      </c>
      <c r="N475" s="31">
        <v>67000</v>
      </c>
      <c r="O475" s="31">
        <v>40300</v>
      </c>
      <c r="P475" s="83">
        <f t="shared" si="48"/>
        <v>400000</v>
      </c>
    </row>
    <row r="476" spans="1:16">
      <c r="A476" s="340"/>
      <c r="B476" s="343"/>
      <c r="C476" s="157">
        <v>26</v>
      </c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83">
        <f t="shared" si="48"/>
        <v>0</v>
      </c>
    </row>
    <row r="477" spans="1:16">
      <c r="A477" s="341"/>
      <c r="B477" s="344"/>
      <c r="C477" s="157">
        <v>27</v>
      </c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83">
        <f t="shared" si="48"/>
        <v>0</v>
      </c>
    </row>
    <row r="478" spans="1:16">
      <c r="A478" s="112">
        <v>2500</v>
      </c>
      <c r="B478" s="347" t="s">
        <v>113</v>
      </c>
      <c r="C478" s="348"/>
      <c r="D478" s="110">
        <f t="shared" ref="D478:P478" si="49">SUM(D479:D545)</f>
        <v>177400</v>
      </c>
      <c r="E478" s="110">
        <f t="shared" si="49"/>
        <v>79300</v>
      </c>
      <c r="F478" s="110">
        <f t="shared" si="49"/>
        <v>150600</v>
      </c>
      <c r="G478" s="110">
        <f t="shared" si="49"/>
        <v>66600</v>
      </c>
      <c r="H478" s="110">
        <f t="shared" si="49"/>
        <v>82700</v>
      </c>
      <c r="I478" s="110">
        <f t="shared" si="49"/>
        <v>137900</v>
      </c>
      <c r="J478" s="110">
        <f t="shared" si="49"/>
        <v>124700</v>
      </c>
      <c r="K478" s="110">
        <f t="shared" si="49"/>
        <v>114700</v>
      </c>
      <c r="L478" s="110">
        <f t="shared" si="49"/>
        <v>137300</v>
      </c>
      <c r="M478" s="110">
        <f t="shared" si="49"/>
        <v>110800</v>
      </c>
      <c r="N478" s="110">
        <f t="shared" si="49"/>
        <v>131600</v>
      </c>
      <c r="O478" s="110">
        <f t="shared" si="49"/>
        <v>142400</v>
      </c>
      <c r="P478" s="110">
        <f t="shared" si="49"/>
        <v>1456000</v>
      </c>
    </row>
    <row r="479" spans="1:16">
      <c r="A479" s="339">
        <v>251</v>
      </c>
      <c r="B479" s="342" t="s">
        <v>114</v>
      </c>
      <c r="C479" s="157">
        <v>11</v>
      </c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83">
        <f>SUM(D479:O479)</f>
        <v>0</v>
      </c>
    </row>
    <row r="480" spans="1:16">
      <c r="A480" s="340"/>
      <c r="B480" s="343"/>
      <c r="C480" s="157">
        <v>12</v>
      </c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83">
        <f t="shared" ref="P480:P481" si="50">SUM(D480:O480)</f>
        <v>0</v>
      </c>
    </row>
    <row r="481" spans="1:16">
      <c r="A481" s="340"/>
      <c r="B481" s="343"/>
      <c r="C481" s="157">
        <v>13</v>
      </c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83">
        <f t="shared" si="50"/>
        <v>0</v>
      </c>
    </row>
    <row r="482" spans="1:16">
      <c r="A482" s="340"/>
      <c r="B482" s="343"/>
      <c r="C482" s="157">
        <v>14</v>
      </c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83">
        <f t="shared" ref="P482:P546" si="51">SUM(D482:O482)</f>
        <v>0</v>
      </c>
    </row>
    <row r="483" spans="1:16">
      <c r="A483" s="340"/>
      <c r="B483" s="343"/>
      <c r="C483" s="157">
        <v>15</v>
      </c>
      <c r="D483" s="31">
        <v>11500</v>
      </c>
      <c r="E483" s="31">
        <v>6500</v>
      </c>
      <c r="F483" s="31">
        <v>7600</v>
      </c>
      <c r="G483" s="31">
        <v>2400</v>
      </c>
      <c r="H483" s="31">
        <v>4200</v>
      </c>
      <c r="I483" s="31">
        <v>25600</v>
      </c>
      <c r="J483" s="31">
        <v>18900</v>
      </c>
      <c r="K483" s="31">
        <v>11500</v>
      </c>
      <c r="L483" s="31">
        <v>16500</v>
      </c>
      <c r="M483" s="31">
        <v>14300</v>
      </c>
      <c r="N483" s="31">
        <v>18900</v>
      </c>
      <c r="O483" s="31">
        <v>12100</v>
      </c>
      <c r="P483" s="83">
        <f t="shared" si="51"/>
        <v>150000</v>
      </c>
    </row>
    <row r="484" spans="1:16">
      <c r="A484" s="340"/>
      <c r="B484" s="343"/>
      <c r="C484" s="157">
        <v>16</v>
      </c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83">
        <f t="shared" si="51"/>
        <v>0</v>
      </c>
    </row>
    <row r="485" spans="1:16">
      <c r="A485" s="340"/>
      <c r="B485" s="343"/>
      <c r="C485" s="157">
        <v>17</v>
      </c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83">
        <f t="shared" si="51"/>
        <v>0</v>
      </c>
    </row>
    <row r="486" spans="1:16">
      <c r="A486" s="340"/>
      <c r="B486" s="343"/>
      <c r="C486" s="157">
        <v>25</v>
      </c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83">
        <f t="shared" si="51"/>
        <v>0</v>
      </c>
    </row>
    <row r="487" spans="1:16">
      <c r="A487" s="340"/>
      <c r="B487" s="343"/>
      <c r="C487" s="157">
        <v>26</v>
      </c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83">
        <f t="shared" si="51"/>
        <v>0</v>
      </c>
    </row>
    <row r="488" spans="1:16">
      <c r="A488" s="341"/>
      <c r="B488" s="344"/>
      <c r="C488" s="157">
        <v>27</v>
      </c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83">
        <f t="shared" si="51"/>
        <v>0</v>
      </c>
    </row>
    <row r="489" spans="1:16">
      <c r="A489" s="339">
        <v>252</v>
      </c>
      <c r="B489" s="342" t="s">
        <v>115</v>
      </c>
      <c r="C489" s="157">
        <v>11</v>
      </c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83">
        <f t="shared" si="51"/>
        <v>0</v>
      </c>
    </row>
    <row r="490" spans="1:16">
      <c r="A490" s="340"/>
      <c r="B490" s="343"/>
      <c r="C490" s="157">
        <v>12</v>
      </c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83">
        <f t="shared" si="51"/>
        <v>0</v>
      </c>
    </row>
    <row r="491" spans="1:16">
      <c r="A491" s="340"/>
      <c r="B491" s="343"/>
      <c r="C491" s="157">
        <v>13</v>
      </c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83">
        <f t="shared" si="51"/>
        <v>0</v>
      </c>
    </row>
    <row r="492" spans="1:16">
      <c r="A492" s="340"/>
      <c r="B492" s="343"/>
      <c r="C492" s="157">
        <v>14</v>
      </c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83">
        <f t="shared" si="51"/>
        <v>0</v>
      </c>
    </row>
    <row r="493" spans="1:16">
      <c r="A493" s="340"/>
      <c r="B493" s="343"/>
      <c r="C493" s="157">
        <v>15</v>
      </c>
      <c r="D493" s="31">
        <v>3500</v>
      </c>
      <c r="E493" s="31"/>
      <c r="F493" s="31">
        <v>4500</v>
      </c>
      <c r="G493" s="31"/>
      <c r="H493" s="31"/>
      <c r="I493" s="31">
        <v>5300</v>
      </c>
      <c r="J493" s="31"/>
      <c r="K493" s="31"/>
      <c r="L493" s="31">
        <v>7700</v>
      </c>
      <c r="M493" s="31"/>
      <c r="N493" s="31"/>
      <c r="O493" s="31"/>
      <c r="P493" s="83">
        <f t="shared" si="51"/>
        <v>21000</v>
      </c>
    </row>
    <row r="494" spans="1:16">
      <c r="A494" s="340"/>
      <c r="B494" s="343"/>
      <c r="C494" s="157">
        <v>16</v>
      </c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83">
        <f t="shared" si="51"/>
        <v>0</v>
      </c>
    </row>
    <row r="495" spans="1:16">
      <c r="A495" s="340"/>
      <c r="B495" s="343"/>
      <c r="C495" s="157">
        <v>17</v>
      </c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83">
        <f t="shared" si="51"/>
        <v>0</v>
      </c>
    </row>
    <row r="496" spans="1:16">
      <c r="A496" s="340"/>
      <c r="B496" s="343"/>
      <c r="C496" s="157">
        <v>25</v>
      </c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83">
        <f t="shared" si="51"/>
        <v>0</v>
      </c>
    </row>
    <row r="497" spans="1:16">
      <c r="A497" s="340"/>
      <c r="B497" s="343"/>
      <c r="C497" s="157">
        <v>26</v>
      </c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83">
        <f t="shared" si="51"/>
        <v>0</v>
      </c>
    </row>
    <row r="498" spans="1:16">
      <c r="A498" s="341"/>
      <c r="B498" s="344"/>
      <c r="C498" s="157">
        <v>27</v>
      </c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83">
        <f t="shared" si="51"/>
        <v>0</v>
      </c>
    </row>
    <row r="499" spans="1:16">
      <c r="A499" s="339">
        <v>253</v>
      </c>
      <c r="B499" s="342" t="s">
        <v>116</v>
      </c>
      <c r="C499" s="157">
        <v>11</v>
      </c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83">
        <f t="shared" si="51"/>
        <v>0</v>
      </c>
    </row>
    <row r="500" spans="1:16">
      <c r="A500" s="340"/>
      <c r="B500" s="343"/>
      <c r="C500" s="157">
        <v>12</v>
      </c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83">
        <f t="shared" si="51"/>
        <v>0</v>
      </c>
    </row>
    <row r="501" spans="1:16">
      <c r="A501" s="340"/>
      <c r="B501" s="343"/>
      <c r="C501" s="157">
        <v>13</v>
      </c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83">
        <f t="shared" si="51"/>
        <v>0</v>
      </c>
    </row>
    <row r="502" spans="1:16">
      <c r="A502" s="340"/>
      <c r="B502" s="343"/>
      <c r="C502" s="157">
        <v>14</v>
      </c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83">
        <f t="shared" si="51"/>
        <v>0</v>
      </c>
    </row>
    <row r="503" spans="1:16">
      <c r="A503" s="340"/>
      <c r="B503" s="343"/>
      <c r="C503" s="157">
        <v>15</v>
      </c>
      <c r="D503" s="31">
        <v>25000</v>
      </c>
      <c r="E503" s="31">
        <v>12000</v>
      </c>
      <c r="F503" s="31">
        <v>37500</v>
      </c>
      <c r="G503" s="31">
        <v>14200</v>
      </c>
      <c r="H503" s="31">
        <v>18500</v>
      </c>
      <c r="I503" s="31">
        <v>25000</v>
      </c>
      <c r="J503" s="31">
        <v>35000</v>
      </c>
      <c r="K503" s="31">
        <v>44000</v>
      </c>
      <c r="L503" s="31">
        <v>32600</v>
      </c>
      <c r="M503" s="31">
        <v>13500</v>
      </c>
      <c r="N503" s="31">
        <v>12200</v>
      </c>
      <c r="O503" s="31">
        <v>27500</v>
      </c>
      <c r="P503" s="83">
        <f t="shared" si="51"/>
        <v>297000</v>
      </c>
    </row>
    <row r="504" spans="1:16">
      <c r="A504" s="340"/>
      <c r="B504" s="343"/>
      <c r="C504" s="157">
        <v>16</v>
      </c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83">
        <f t="shared" si="51"/>
        <v>0</v>
      </c>
    </row>
    <row r="505" spans="1:16">
      <c r="A505" s="340"/>
      <c r="B505" s="343"/>
      <c r="C505" s="157">
        <v>17</v>
      </c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83">
        <f t="shared" si="51"/>
        <v>0</v>
      </c>
    </row>
    <row r="506" spans="1:16">
      <c r="A506" s="340"/>
      <c r="B506" s="343"/>
      <c r="C506" s="157">
        <v>25</v>
      </c>
      <c r="D506" s="31">
        <v>15000</v>
      </c>
      <c r="E506" s="31">
        <v>8000</v>
      </c>
      <c r="F506" s="31">
        <v>18900</v>
      </c>
      <c r="G506" s="31">
        <v>9500</v>
      </c>
      <c r="H506" s="31">
        <v>12600</v>
      </c>
      <c r="I506" s="31">
        <v>18900</v>
      </c>
      <c r="J506" s="31">
        <v>24200</v>
      </c>
      <c r="K506" s="31">
        <v>22500</v>
      </c>
      <c r="L506" s="31">
        <v>18900</v>
      </c>
      <c r="M506" s="31">
        <v>8200</v>
      </c>
      <c r="N506" s="31">
        <v>6300</v>
      </c>
      <c r="O506" s="31">
        <v>10000</v>
      </c>
      <c r="P506" s="83">
        <f t="shared" si="51"/>
        <v>173000</v>
      </c>
    </row>
    <row r="507" spans="1:16">
      <c r="A507" s="340"/>
      <c r="B507" s="343"/>
      <c r="C507" s="157">
        <v>26</v>
      </c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83">
        <f t="shared" si="51"/>
        <v>0</v>
      </c>
    </row>
    <row r="508" spans="1:16">
      <c r="A508" s="341"/>
      <c r="B508" s="344"/>
      <c r="C508" s="157">
        <v>27</v>
      </c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83">
        <f t="shared" si="51"/>
        <v>0</v>
      </c>
    </row>
    <row r="509" spans="1:16">
      <c r="A509" s="339">
        <v>254</v>
      </c>
      <c r="B509" s="342" t="s">
        <v>117</v>
      </c>
      <c r="C509" s="157">
        <v>11</v>
      </c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83">
        <f t="shared" si="51"/>
        <v>0</v>
      </c>
    </row>
    <row r="510" spans="1:16">
      <c r="A510" s="340"/>
      <c r="B510" s="343"/>
      <c r="C510" s="157">
        <v>12</v>
      </c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83">
        <f t="shared" si="51"/>
        <v>0</v>
      </c>
    </row>
    <row r="511" spans="1:16">
      <c r="A511" s="340"/>
      <c r="B511" s="343"/>
      <c r="C511" s="157">
        <v>13</v>
      </c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83">
        <f t="shared" si="51"/>
        <v>0</v>
      </c>
    </row>
    <row r="512" spans="1:16">
      <c r="A512" s="340"/>
      <c r="B512" s="343"/>
      <c r="C512" s="157">
        <v>14</v>
      </c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83">
        <f t="shared" si="51"/>
        <v>0</v>
      </c>
    </row>
    <row r="513" spans="1:16">
      <c r="A513" s="340"/>
      <c r="B513" s="343"/>
      <c r="C513" s="157">
        <v>15</v>
      </c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83">
        <f t="shared" si="51"/>
        <v>0</v>
      </c>
    </row>
    <row r="514" spans="1:16">
      <c r="A514" s="340"/>
      <c r="B514" s="343"/>
      <c r="C514" s="157">
        <v>16</v>
      </c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83">
        <f t="shared" si="51"/>
        <v>0</v>
      </c>
    </row>
    <row r="515" spans="1:16">
      <c r="A515" s="340"/>
      <c r="B515" s="343"/>
      <c r="C515" s="157">
        <v>17</v>
      </c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83">
        <f t="shared" si="51"/>
        <v>0</v>
      </c>
    </row>
    <row r="516" spans="1:16">
      <c r="A516" s="340"/>
      <c r="B516" s="343"/>
      <c r="C516" s="157">
        <v>25</v>
      </c>
      <c r="D516" s="31">
        <v>15000</v>
      </c>
      <c r="E516" s="31"/>
      <c r="F516" s="31">
        <v>25000</v>
      </c>
      <c r="G516" s="31"/>
      <c r="H516" s="31"/>
      <c r="I516" s="31"/>
      <c r="J516" s="31"/>
      <c r="K516" s="31"/>
      <c r="L516" s="31"/>
      <c r="M516" s="31"/>
      <c r="N516" s="31"/>
      <c r="O516" s="31"/>
      <c r="P516" s="83">
        <f t="shared" si="51"/>
        <v>40000</v>
      </c>
    </row>
    <row r="517" spans="1:16">
      <c r="A517" s="340"/>
      <c r="B517" s="343"/>
      <c r="C517" s="157">
        <v>26</v>
      </c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83">
        <f t="shared" si="51"/>
        <v>0</v>
      </c>
    </row>
    <row r="518" spans="1:16">
      <c r="A518" s="341"/>
      <c r="B518" s="344"/>
      <c r="C518" s="157">
        <v>27</v>
      </c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83">
        <f t="shared" si="51"/>
        <v>0</v>
      </c>
    </row>
    <row r="519" spans="1:16">
      <c r="A519" s="339">
        <v>255</v>
      </c>
      <c r="B519" s="342" t="s">
        <v>118</v>
      </c>
      <c r="C519" s="157">
        <v>11</v>
      </c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83">
        <f t="shared" si="51"/>
        <v>0</v>
      </c>
    </row>
    <row r="520" spans="1:16">
      <c r="A520" s="340"/>
      <c r="B520" s="343"/>
      <c r="C520" s="157">
        <v>12</v>
      </c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83">
        <f t="shared" si="51"/>
        <v>0</v>
      </c>
    </row>
    <row r="521" spans="1:16">
      <c r="A521" s="340"/>
      <c r="B521" s="343"/>
      <c r="C521" s="157">
        <v>13</v>
      </c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83">
        <f t="shared" si="51"/>
        <v>0</v>
      </c>
    </row>
    <row r="522" spans="1:16">
      <c r="A522" s="340"/>
      <c r="B522" s="343"/>
      <c r="C522" s="157">
        <v>14</v>
      </c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83">
        <f t="shared" si="51"/>
        <v>0</v>
      </c>
    </row>
    <row r="523" spans="1:16">
      <c r="A523" s="340"/>
      <c r="B523" s="343"/>
      <c r="C523" s="157">
        <v>15</v>
      </c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83">
        <f t="shared" si="51"/>
        <v>0</v>
      </c>
    </row>
    <row r="524" spans="1:16">
      <c r="A524" s="340"/>
      <c r="B524" s="343"/>
      <c r="C524" s="157">
        <v>16</v>
      </c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83">
        <f t="shared" si="51"/>
        <v>0</v>
      </c>
    </row>
    <row r="525" spans="1:16">
      <c r="A525" s="340"/>
      <c r="B525" s="343"/>
      <c r="C525" s="157">
        <v>17</v>
      </c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83">
        <f t="shared" si="51"/>
        <v>0</v>
      </c>
    </row>
    <row r="526" spans="1:16">
      <c r="A526" s="340"/>
      <c r="B526" s="343"/>
      <c r="C526" s="157">
        <v>25</v>
      </c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83">
        <f t="shared" si="51"/>
        <v>0</v>
      </c>
    </row>
    <row r="527" spans="1:16">
      <c r="A527" s="340"/>
      <c r="B527" s="343"/>
      <c r="C527" s="157">
        <v>26</v>
      </c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83">
        <f t="shared" si="51"/>
        <v>0</v>
      </c>
    </row>
    <row r="528" spans="1:16">
      <c r="A528" s="341"/>
      <c r="B528" s="344"/>
      <c r="C528" s="157">
        <v>27</v>
      </c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83">
        <f t="shared" si="51"/>
        <v>0</v>
      </c>
    </row>
    <row r="529" spans="1:16">
      <c r="A529" s="339">
        <v>256</v>
      </c>
      <c r="B529" s="342" t="s">
        <v>119</v>
      </c>
      <c r="C529" s="157">
        <v>11</v>
      </c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83">
        <f t="shared" si="51"/>
        <v>0</v>
      </c>
    </row>
    <row r="530" spans="1:16">
      <c r="A530" s="340"/>
      <c r="B530" s="343"/>
      <c r="C530" s="157">
        <v>12</v>
      </c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83">
        <f t="shared" si="51"/>
        <v>0</v>
      </c>
    </row>
    <row r="531" spans="1:16">
      <c r="A531" s="340"/>
      <c r="B531" s="343"/>
      <c r="C531" s="157">
        <v>13</v>
      </c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83">
        <f t="shared" si="51"/>
        <v>0</v>
      </c>
    </row>
    <row r="532" spans="1:16">
      <c r="A532" s="340"/>
      <c r="B532" s="343"/>
      <c r="C532" s="157">
        <v>14</v>
      </c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83">
        <f t="shared" si="51"/>
        <v>0</v>
      </c>
    </row>
    <row r="533" spans="1:16">
      <c r="A533" s="340"/>
      <c r="B533" s="343"/>
      <c r="C533" s="157">
        <v>15</v>
      </c>
      <c r="D533" s="31">
        <v>80000</v>
      </c>
      <c r="E533" s="31">
        <v>52800</v>
      </c>
      <c r="F533" s="31">
        <v>53600</v>
      </c>
      <c r="G533" s="31">
        <v>40500</v>
      </c>
      <c r="H533" s="31">
        <v>47400</v>
      </c>
      <c r="I533" s="31">
        <v>61600</v>
      </c>
      <c r="J533" s="31">
        <v>46600</v>
      </c>
      <c r="K533" s="31">
        <v>35500</v>
      </c>
      <c r="L533" s="31">
        <v>61600</v>
      </c>
      <c r="M533" s="31">
        <v>74800</v>
      </c>
      <c r="N533" s="31">
        <v>94200</v>
      </c>
      <c r="O533" s="31">
        <v>91400</v>
      </c>
      <c r="P533" s="83">
        <f t="shared" si="51"/>
        <v>740000</v>
      </c>
    </row>
    <row r="534" spans="1:16">
      <c r="A534" s="340"/>
      <c r="B534" s="343"/>
      <c r="C534" s="157">
        <v>16</v>
      </c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83">
        <f t="shared" si="51"/>
        <v>0</v>
      </c>
    </row>
    <row r="535" spans="1:16">
      <c r="A535" s="340"/>
      <c r="B535" s="343"/>
      <c r="C535" s="157">
        <v>17</v>
      </c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83">
        <f t="shared" si="51"/>
        <v>0</v>
      </c>
    </row>
    <row r="536" spans="1:16">
      <c r="A536" s="340"/>
      <c r="B536" s="343"/>
      <c r="C536" s="157">
        <v>25</v>
      </c>
      <c r="D536" s="31">
        <v>25000</v>
      </c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83">
        <f t="shared" si="51"/>
        <v>25000</v>
      </c>
    </row>
    <row r="537" spans="1:16">
      <c r="A537" s="340"/>
      <c r="B537" s="343"/>
      <c r="C537" s="157">
        <v>26</v>
      </c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83">
        <f t="shared" si="51"/>
        <v>0</v>
      </c>
    </row>
    <row r="538" spans="1:16">
      <c r="A538" s="341"/>
      <c r="B538" s="344"/>
      <c r="C538" s="157">
        <v>27</v>
      </c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83">
        <f t="shared" si="51"/>
        <v>0</v>
      </c>
    </row>
    <row r="539" spans="1:16">
      <c r="A539" s="339">
        <v>259</v>
      </c>
      <c r="B539" s="342" t="s">
        <v>120</v>
      </c>
      <c r="C539" s="157">
        <v>11</v>
      </c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83">
        <f t="shared" si="51"/>
        <v>0</v>
      </c>
    </row>
    <row r="540" spans="1:16">
      <c r="A540" s="340"/>
      <c r="B540" s="343"/>
      <c r="C540" s="157">
        <v>12</v>
      </c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83">
        <f t="shared" si="51"/>
        <v>0</v>
      </c>
    </row>
    <row r="541" spans="1:16">
      <c r="A541" s="340"/>
      <c r="B541" s="343"/>
      <c r="C541" s="157">
        <v>13</v>
      </c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83">
        <f t="shared" si="51"/>
        <v>0</v>
      </c>
    </row>
    <row r="542" spans="1:16">
      <c r="A542" s="340"/>
      <c r="B542" s="343"/>
      <c r="C542" s="157">
        <v>14</v>
      </c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83">
        <f t="shared" si="51"/>
        <v>0</v>
      </c>
    </row>
    <row r="543" spans="1:16">
      <c r="A543" s="340"/>
      <c r="B543" s="343"/>
      <c r="C543" s="157">
        <v>15</v>
      </c>
      <c r="D543" s="31">
        <v>2400</v>
      </c>
      <c r="E543" s="31"/>
      <c r="F543" s="31">
        <v>3500</v>
      </c>
      <c r="G543" s="31"/>
      <c r="H543" s="31"/>
      <c r="I543" s="31">
        <v>1500</v>
      </c>
      <c r="J543" s="31"/>
      <c r="K543" s="31">
        <v>1200</v>
      </c>
      <c r="L543" s="31"/>
      <c r="M543" s="31"/>
      <c r="N543" s="31"/>
      <c r="O543" s="31">
        <v>1400</v>
      </c>
      <c r="P543" s="83">
        <f t="shared" si="51"/>
        <v>10000</v>
      </c>
    </row>
    <row r="544" spans="1:16">
      <c r="A544" s="340"/>
      <c r="B544" s="343"/>
      <c r="C544" s="157">
        <v>16</v>
      </c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83">
        <f t="shared" si="51"/>
        <v>0</v>
      </c>
    </row>
    <row r="545" spans="1:16">
      <c r="A545" s="340"/>
      <c r="B545" s="343"/>
      <c r="C545" s="157">
        <v>17</v>
      </c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83">
        <f t="shared" si="51"/>
        <v>0</v>
      </c>
    </row>
    <row r="546" spans="1:16">
      <c r="A546" s="340"/>
      <c r="B546" s="343"/>
      <c r="C546" s="157">
        <v>25</v>
      </c>
      <c r="D546" s="101">
        <v>1000</v>
      </c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83">
        <f t="shared" si="51"/>
        <v>1000</v>
      </c>
    </row>
    <row r="547" spans="1:16">
      <c r="A547" s="340"/>
      <c r="B547" s="343"/>
      <c r="C547" s="157">
        <v>26</v>
      </c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83">
        <f t="shared" ref="P547:P548" si="52">SUM(D547:O547)</f>
        <v>0</v>
      </c>
    </row>
    <row r="548" spans="1:16">
      <c r="A548" s="341"/>
      <c r="B548" s="344"/>
      <c r="C548" s="157">
        <v>27</v>
      </c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83">
        <f t="shared" si="52"/>
        <v>0</v>
      </c>
    </row>
    <row r="549" spans="1:16">
      <c r="A549" s="112">
        <v>2600</v>
      </c>
      <c r="B549" s="347" t="s">
        <v>121</v>
      </c>
      <c r="C549" s="348"/>
      <c r="D549" s="110">
        <f t="shared" ref="D549:P549" si="53">SUM(D550:D566)</f>
        <v>936773</v>
      </c>
      <c r="E549" s="110">
        <f t="shared" si="53"/>
        <v>894387</v>
      </c>
      <c r="F549" s="110">
        <f t="shared" si="53"/>
        <v>951101</v>
      </c>
      <c r="G549" s="110">
        <f t="shared" si="53"/>
        <v>768225</v>
      </c>
      <c r="H549" s="110">
        <f t="shared" si="53"/>
        <v>839224</v>
      </c>
      <c r="I549" s="110">
        <f t="shared" si="53"/>
        <v>886123</v>
      </c>
      <c r="J549" s="110">
        <f t="shared" si="53"/>
        <v>706622</v>
      </c>
      <c r="K549" s="110">
        <f t="shared" si="53"/>
        <v>762045</v>
      </c>
      <c r="L549" s="110">
        <f t="shared" si="53"/>
        <v>618446</v>
      </c>
      <c r="M549" s="110">
        <f t="shared" si="53"/>
        <v>584204</v>
      </c>
      <c r="N549" s="110">
        <f t="shared" si="53"/>
        <v>631741</v>
      </c>
      <c r="O549" s="110">
        <f t="shared" si="53"/>
        <v>521109</v>
      </c>
      <c r="P549" s="110">
        <f t="shared" si="53"/>
        <v>9100000</v>
      </c>
    </row>
    <row r="550" spans="1:16">
      <c r="A550" s="339">
        <v>261</v>
      </c>
      <c r="B550" s="342" t="s">
        <v>122</v>
      </c>
      <c r="C550" s="157">
        <v>11</v>
      </c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83">
        <f>SUM(D550:O550)</f>
        <v>0</v>
      </c>
    </row>
    <row r="551" spans="1:16">
      <c r="A551" s="340"/>
      <c r="B551" s="343"/>
      <c r="C551" s="157">
        <v>12</v>
      </c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83">
        <f t="shared" ref="P551:P552" si="54">SUM(D551:O551)</f>
        <v>0</v>
      </c>
    </row>
    <row r="552" spans="1:16">
      <c r="A552" s="340"/>
      <c r="B552" s="343"/>
      <c r="C552" s="157">
        <v>13</v>
      </c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83">
        <f t="shared" si="54"/>
        <v>0</v>
      </c>
    </row>
    <row r="553" spans="1:16">
      <c r="A553" s="340"/>
      <c r="B553" s="343"/>
      <c r="C553" s="157">
        <v>14</v>
      </c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83">
        <f t="shared" ref="P553:P569" si="55">SUM(D553:O553)</f>
        <v>0</v>
      </c>
    </row>
    <row r="554" spans="1:16">
      <c r="A554" s="340"/>
      <c r="B554" s="343"/>
      <c r="C554" s="157">
        <v>15</v>
      </c>
      <c r="D554" s="31">
        <v>542349</v>
      </c>
      <c r="E554" s="31">
        <v>655849</v>
      </c>
      <c r="F554" s="31">
        <v>715854</v>
      </c>
      <c r="G554" s="31">
        <v>543694</v>
      </c>
      <c r="H554" s="31">
        <v>578946</v>
      </c>
      <c r="I554" s="31">
        <v>615848</v>
      </c>
      <c r="J554" s="31">
        <v>384201</v>
      </c>
      <c r="K554" s="31">
        <v>516904</v>
      </c>
      <c r="L554" s="31">
        <v>372614</v>
      </c>
      <c r="M554" s="31">
        <v>348325</v>
      </c>
      <c r="N554" s="31">
        <v>359200</v>
      </c>
      <c r="O554" s="31">
        <v>266216</v>
      </c>
      <c r="P554" s="83">
        <f t="shared" si="55"/>
        <v>5900000</v>
      </c>
    </row>
    <row r="555" spans="1:16">
      <c r="A555" s="340"/>
      <c r="B555" s="343"/>
      <c r="C555" s="157">
        <v>16</v>
      </c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83">
        <f t="shared" si="55"/>
        <v>0</v>
      </c>
    </row>
    <row r="556" spans="1:16">
      <c r="A556" s="340"/>
      <c r="B556" s="343"/>
      <c r="C556" s="157">
        <v>17</v>
      </c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83">
        <f t="shared" si="55"/>
        <v>0</v>
      </c>
    </row>
    <row r="557" spans="1:16">
      <c r="A557" s="340"/>
      <c r="B557" s="343"/>
      <c r="C557" s="157">
        <v>25</v>
      </c>
      <c r="D557" s="31">
        <v>394424</v>
      </c>
      <c r="E557" s="31">
        <v>238538</v>
      </c>
      <c r="F557" s="31">
        <v>235247</v>
      </c>
      <c r="G557" s="31">
        <v>224531</v>
      </c>
      <c r="H557" s="31">
        <v>260278</v>
      </c>
      <c r="I557" s="31">
        <v>270275</v>
      </c>
      <c r="J557" s="31">
        <v>322421</v>
      </c>
      <c r="K557" s="31">
        <v>245141</v>
      </c>
      <c r="L557" s="31">
        <v>245832</v>
      </c>
      <c r="M557" s="31">
        <v>235879</v>
      </c>
      <c r="N557" s="31">
        <v>272541</v>
      </c>
      <c r="O557" s="31">
        <v>254893</v>
      </c>
      <c r="P557" s="83">
        <f t="shared" si="55"/>
        <v>3200000</v>
      </c>
    </row>
    <row r="558" spans="1:16">
      <c r="A558" s="340"/>
      <c r="B558" s="343"/>
      <c r="C558" s="157">
        <v>26</v>
      </c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83">
        <f t="shared" si="55"/>
        <v>0</v>
      </c>
    </row>
    <row r="559" spans="1:16">
      <c r="A559" s="341"/>
      <c r="B559" s="344"/>
      <c r="C559" s="157">
        <v>27</v>
      </c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83">
        <f t="shared" si="55"/>
        <v>0</v>
      </c>
    </row>
    <row r="560" spans="1:16">
      <c r="A560" s="339">
        <v>262</v>
      </c>
      <c r="B560" s="342" t="s">
        <v>123</v>
      </c>
      <c r="C560" s="157">
        <v>11</v>
      </c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83">
        <f t="shared" si="55"/>
        <v>0</v>
      </c>
    </row>
    <row r="561" spans="1:16">
      <c r="A561" s="340"/>
      <c r="B561" s="343"/>
      <c r="C561" s="157">
        <v>12</v>
      </c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83">
        <f t="shared" si="55"/>
        <v>0</v>
      </c>
    </row>
    <row r="562" spans="1:16">
      <c r="A562" s="340"/>
      <c r="B562" s="343"/>
      <c r="C562" s="157">
        <v>13</v>
      </c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83">
        <f t="shared" si="55"/>
        <v>0</v>
      </c>
    </row>
    <row r="563" spans="1:16">
      <c r="A563" s="340"/>
      <c r="B563" s="343"/>
      <c r="C563" s="157">
        <v>14</v>
      </c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83">
        <f t="shared" si="55"/>
        <v>0</v>
      </c>
    </row>
    <row r="564" spans="1:16">
      <c r="A564" s="340"/>
      <c r="B564" s="343"/>
      <c r="C564" s="157">
        <v>15</v>
      </c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83">
        <f t="shared" si="55"/>
        <v>0</v>
      </c>
    </row>
    <row r="565" spans="1:16">
      <c r="A565" s="340"/>
      <c r="B565" s="343"/>
      <c r="C565" s="157">
        <v>16</v>
      </c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83">
        <f t="shared" si="55"/>
        <v>0</v>
      </c>
    </row>
    <row r="566" spans="1:16">
      <c r="A566" s="340"/>
      <c r="B566" s="343"/>
      <c r="C566" s="157">
        <v>17</v>
      </c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83">
        <f t="shared" si="55"/>
        <v>0</v>
      </c>
    </row>
    <row r="567" spans="1:16">
      <c r="A567" s="340"/>
      <c r="B567" s="343"/>
      <c r="C567" s="157">
        <v>25</v>
      </c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83">
        <f t="shared" si="55"/>
        <v>0</v>
      </c>
    </row>
    <row r="568" spans="1:16">
      <c r="A568" s="340"/>
      <c r="B568" s="343"/>
      <c r="C568" s="157">
        <v>26</v>
      </c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83">
        <f t="shared" si="55"/>
        <v>0</v>
      </c>
    </row>
    <row r="569" spans="1:16">
      <c r="A569" s="341"/>
      <c r="B569" s="344"/>
      <c r="C569" s="157">
        <v>27</v>
      </c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83">
        <f t="shared" si="55"/>
        <v>0</v>
      </c>
    </row>
    <row r="570" spans="1:16">
      <c r="A570" s="112">
        <v>2700</v>
      </c>
      <c r="B570" s="347" t="s">
        <v>124</v>
      </c>
      <c r="C570" s="348"/>
      <c r="D570" s="110">
        <f t="shared" ref="D570:P570" si="56">SUM(D571:D617)</f>
        <v>31000</v>
      </c>
      <c r="E570" s="110">
        <f t="shared" si="56"/>
        <v>19500</v>
      </c>
      <c r="F570" s="110">
        <f t="shared" si="56"/>
        <v>11000</v>
      </c>
      <c r="G570" s="110">
        <f t="shared" si="56"/>
        <v>11300</v>
      </c>
      <c r="H570" s="110">
        <f t="shared" si="56"/>
        <v>10900</v>
      </c>
      <c r="I570" s="110">
        <f t="shared" si="56"/>
        <v>52900</v>
      </c>
      <c r="J570" s="110">
        <f t="shared" si="56"/>
        <v>8800</v>
      </c>
      <c r="K570" s="110">
        <f t="shared" si="56"/>
        <v>12400</v>
      </c>
      <c r="L570" s="110">
        <f t="shared" si="56"/>
        <v>16000</v>
      </c>
      <c r="M570" s="110">
        <f t="shared" si="56"/>
        <v>17900</v>
      </c>
      <c r="N570" s="110">
        <f t="shared" si="56"/>
        <v>30000</v>
      </c>
      <c r="O570" s="110">
        <f t="shared" si="56"/>
        <v>5300</v>
      </c>
      <c r="P570" s="110">
        <f t="shared" si="56"/>
        <v>227000</v>
      </c>
    </row>
    <row r="571" spans="1:16">
      <c r="A571" s="339">
        <v>271</v>
      </c>
      <c r="B571" s="342" t="s">
        <v>125</v>
      </c>
      <c r="C571" s="157">
        <v>11</v>
      </c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83">
        <f>SUM(D571:O571)</f>
        <v>0</v>
      </c>
    </row>
    <row r="572" spans="1:16">
      <c r="A572" s="340"/>
      <c r="B572" s="343"/>
      <c r="C572" s="157">
        <v>12</v>
      </c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83">
        <f t="shared" ref="P572:P573" si="57">SUM(D572:O572)</f>
        <v>0</v>
      </c>
    </row>
    <row r="573" spans="1:16">
      <c r="A573" s="340"/>
      <c r="B573" s="343"/>
      <c r="C573" s="157">
        <v>13</v>
      </c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83">
        <f t="shared" si="57"/>
        <v>0</v>
      </c>
    </row>
    <row r="574" spans="1:16">
      <c r="A574" s="340"/>
      <c r="B574" s="343"/>
      <c r="C574" s="157">
        <v>14</v>
      </c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83">
        <f t="shared" ref="P574:P620" si="58">SUM(D574:O574)</f>
        <v>0</v>
      </c>
    </row>
    <row r="575" spans="1:16">
      <c r="A575" s="340"/>
      <c r="B575" s="343"/>
      <c r="C575" s="157">
        <v>15</v>
      </c>
      <c r="D575" s="31"/>
      <c r="E575" s="31"/>
      <c r="F575" s="31"/>
      <c r="G575" s="31"/>
      <c r="H575" s="31"/>
      <c r="I575" s="31">
        <v>25000</v>
      </c>
      <c r="J575" s="31"/>
      <c r="K575" s="31"/>
      <c r="L575" s="31"/>
      <c r="M575" s="31"/>
      <c r="N575" s="31"/>
      <c r="O575" s="31"/>
      <c r="P575" s="83">
        <f t="shared" si="58"/>
        <v>25000</v>
      </c>
    </row>
    <row r="576" spans="1:16">
      <c r="A576" s="340"/>
      <c r="B576" s="343"/>
      <c r="C576" s="157">
        <v>16</v>
      </c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83">
        <f t="shared" si="58"/>
        <v>0</v>
      </c>
    </row>
    <row r="577" spans="1:16">
      <c r="A577" s="340"/>
      <c r="B577" s="343"/>
      <c r="C577" s="157">
        <v>17</v>
      </c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83">
        <f t="shared" si="58"/>
        <v>0</v>
      </c>
    </row>
    <row r="578" spans="1:16">
      <c r="A578" s="340"/>
      <c r="B578" s="343"/>
      <c r="C578" s="157">
        <v>25</v>
      </c>
      <c r="D578" s="31">
        <v>10000</v>
      </c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83">
        <f t="shared" si="58"/>
        <v>10000</v>
      </c>
    </row>
    <row r="579" spans="1:16">
      <c r="A579" s="340"/>
      <c r="B579" s="343"/>
      <c r="C579" s="157">
        <v>26</v>
      </c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83">
        <f t="shared" si="58"/>
        <v>0</v>
      </c>
    </row>
    <row r="580" spans="1:16">
      <c r="A580" s="341"/>
      <c r="B580" s="344"/>
      <c r="C580" s="157">
        <v>27</v>
      </c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83">
        <f t="shared" si="58"/>
        <v>0</v>
      </c>
    </row>
    <row r="581" spans="1:16">
      <c r="A581" s="339">
        <v>272</v>
      </c>
      <c r="B581" s="342" t="s">
        <v>126</v>
      </c>
      <c r="C581" s="157">
        <v>11</v>
      </c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83">
        <f t="shared" si="58"/>
        <v>0</v>
      </c>
    </row>
    <row r="582" spans="1:16">
      <c r="A582" s="340"/>
      <c r="B582" s="343"/>
      <c r="C582" s="157">
        <v>12</v>
      </c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83">
        <f t="shared" si="58"/>
        <v>0</v>
      </c>
    </row>
    <row r="583" spans="1:16">
      <c r="A583" s="340"/>
      <c r="B583" s="343"/>
      <c r="C583" s="157">
        <v>13</v>
      </c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83">
        <f t="shared" si="58"/>
        <v>0</v>
      </c>
    </row>
    <row r="584" spans="1:16">
      <c r="A584" s="340"/>
      <c r="B584" s="343"/>
      <c r="C584" s="157">
        <v>14</v>
      </c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83">
        <f t="shared" si="58"/>
        <v>0</v>
      </c>
    </row>
    <row r="585" spans="1:16">
      <c r="A585" s="340"/>
      <c r="B585" s="343"/>
      <c r="C585" s="157">
        <v>15</v>
      </c>
      <c r="D585" s="31">
        <v>8500</v>
      </c>
      <c r="E585" s="31">
        <v>7200</v>
      </c>
      <c r="F585" s="31">
        <v>4900</v>
      </c>
      <c r="G585" s="31">
        <v>3500</v>
      </c>
      <c r="H585" s="31">
        <v>2900</v>
      </c>
      <c r="I585" s="31">
        <v>2400</v>
      </c>
      <c r="J585" s="31">
        <v>3500</v>
      </c>
      <c r="K585" s="31">
        <v>8600</v>
      </c>
      <c r="L585" s="31">
        <v>9500</v>
      </c>
      <c r="M585" s="31">
        <v>8900</v>
      </c>
      <c r="N585" s="31">
        <v>12600</v>
      </c>
      <c r="O585" s="31">
        <v>2500</v>
      </c>
      <c r="P585" s="83">
        <f t="shared" si="58"/>
        <v>75000</v>
      </c>
    </row>
    <row r="586" spans="1:16">
      <c r="A586" s="340"/>
      <c r="B586" s="343"/>
      <c r="C586" s="157">
        <v>16</v>
      </c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83">
        <f t="shared" si="58"/>
        <v>0</v>
      </c>
    </row>
    <row r="587" spans="1:16">
      <c r="A587" s="340"/>
      <c r="B587" s="343"/>
      <c r="C587" s="157">
        <v>17</v>
      </c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83">
        <f t="shared" si="58"/>
        <v>0</v>
      </c>
    </row>
    <row r="588" spans="1:16">
      <c r="A588" s="340"/>
      <c r="B588" s="343"/>
      <c r="C588" s="157">
        <v>25</v>
      </c>
      <c r="D588" s="31">
        <v>12500</v>
      </c>
      <c r="E588" s="31">
        <v>9100</v>
      </c>
      <c r="F588" s="31">
        <v>3200</v>
      </c>
      <c r="G588" s="31">
        <v>2500</v>
      </c>
      <c r="H588" s="31">
        <v>1500</v>
      </c>
      <c r="I588" s="31">
        <v>1600</v>
      </c>
      <c r="J588" s="31">
        <v>800</v>
      </c>
      <c r="K588" s="31">
        <v>900</v>
      </c>
      <c r="L588" s="31">
        <v>700</v>
      </c>
      <c r="M588" s="31">
        <v>6500</v>
      </c>
      <c r="N588" s="31">
        <v>14900</v>
      </c>
      <c r="O588" s="31">
        <v>2800</v>
      </c>
      <c r="P588" s="83">
        <f t="shared" si="58"/>
        <v>57000</v>
      </c>
    </row>
    <row r="589" spans="1:16">
      <c r="A589" s="340"/>
      <c r="B589" s="343"/>
      <c r="C589" s="157">
        <v>26</v>
      </c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83">
        <f t="shared" si="58"/>
        <v>0</v>
      </c>
    </row>
    <row r="590" spans="1:16">
      <c r="A590" s="341"/>
      <c r="B590" s="344"/>
      <c r="C590" s="157">
        <v>27</v>
      </c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83">
        <f t="shared" si="58"/>
        <v>0</v>
      </c>
    </row>
    <row r="591" spans="1:16">
      <c r="A591" s="339">
        <v>273</v>
      </c>
      <c r="B591" s="342" t="s">
        <v>127</v>
      </c>
      <c r="C591" s="157">
        <v>11</v>
      </c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83">
        <f t="shared" si="58"/>
        <v>0</v>
      </c>
    </row>
    <row r="592" spans="1:16">
      <c r="A592" s="340"/>
      <c r="B592" s="343"/>
      <c r="C592" s="157">
        <v>12</v>
      </c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83">
        <f t="shared" si="58"/>
        <v>0</v>
      </c>
    </row>
    <row r="593" spans="1:16">
      <c r="A593" s="340"/>
      <c r="B593" s="343"/>
      <c r="C593" s="157">
        <v>13</v>
      </c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83">
        <f t="shared" si="58"/>
        <v>0</v>
      </c>
    </row>
    <row r="594" spans="1:16">
      <c r="A594" s="340"/>
      <c r="B594" s="343"/>
      <c r="C594" s="157">
        <v>14</v>
      </c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83">
        <f t="shared" si="58"/>
        <v>0</v>
      </c>
    </row>
    <row r="595" spans="1:16">
      <c r="A595" s="340"/>
      <c r="B595" s="343"/>
      <c r="C595" s="157">
        <v>15</v>
      </c>
      <c r="D595" s="31"/>
      <c r="E595" s="31">
        <v>3200</v>
      </c>
      <c r="F595" s="31">
        <v>2900</v>
      </c>
      <c r="G595" s="31">
        <v>5300</v>
      </c>
      <c r="H595" s="31">
        <v>6500</v>
      </c>
      <c r="I595" s="31">
        <v>3900</v>
      </c>
      <c r="J595" s="31">
        <v>4500</v>
      </c>
      <c r="K595" s="31">
        <v>2900</v>
      </c>
      <c r="L595" s="31">
        <v>5800</v>
      </c>
      <c r="M595" s="31">
        <v>2500</v>
      </c>
      <c r="N595" s="31">
        <v>2500</v>
      </c>
      <c r="O595" s="31"/>
      <c r="P595" s="83">
        <f t="shared" si="58"/>
        <v>40000</v>
      </c>
    </row>
    <row r="596" spans="1:16">
      <c r="A596" s="340"/>
      <c r="B596" s="343"/>
      <c r="C596" s="157">
        <v>16</v>
      </c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83">
        <f t="shared" si="58"/>
        <v>0</v>
      </c>
    </row>
    <row r="597" spans="1:16">
      <c r="A597" s="340"/>
      <c r="B597" s="343"/>
      <c r="C597" s="157">
        <v>17</v>
      </c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83">
        <f t="shared" si="58"/>
        <v>0</v>
      </c>
    </row>
    <row r="598" spans="1:16">
      <c r="A598" s="340"/>
      <c r="B598" s="343"/>
      <c r="C598" s="157">
        <v>25</v>
      </c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83">
        <f t="shared" si="58"/>
        <v>0</v>
      </c>
    </row>
    <row r="599" spans="1:16">
      <c r="A599" s="340"/>
      <c r="B599" s="343"/>
      <c r="C599" s="157">
        <v>26</v>
      </c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83">
        <f t="shared" si="58"/>
        <v>0</v>
      </c>
    </row>
    <row r="600" spans="1:16">
      <c r="A600" s="341"/>
      <c r="B600" s="344"/>
      <c r="C600" s="157">
        <v>27</v>
      </c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83">
        <f t="shared" si="58"/>
        <v>0</v>
      </c>
    </row>
    <row r="601" spans="1:16">
      <c r="A601" s="351">
        <v>274</v>
      </c>
      <c r="B601" s="342" t="s">
        <v>128</v>
      </c>
      <c r="C601" s="157">
        <v>11</v>
      </c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83">
        <f t="shared" si="58"/>
        <v>0</v>
      </c>
    </row>
    <row r="602" spans="1:16">
      <c r="A602" s="352"/>
      <c r="B602" s="343"/>
      <c r="C602" s="157">
        <v>12</v>
      </c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83">
        <f t="shared" si="58"/>
        <v>0</v>
      </c>
    </row>
    <row r="603" spans="1:16">
      <c r="A603" s="352"/>
      <c r="B603" s="343"/>
      <c r="C603" s="157">
        <v>13</v>
      </c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83">
        <f t="shared" si="58"/>
        <v>0</v>
      </c>
    </row>
    <row r="604" spans="1:16">
      <c r="A604" s="352"/>
      <c r="B604" s="343"/>
      <c r="C604" s="157">
        <v>14</v>
      </c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83">
        <f t="shared" si="58"/>
        <v>0</v>
      </c>
    </row>
    <row r="605" spans="1:16">
      <c r="A605" s="352"/>
      <c r="B605" s="343"/>
      <c r="C605" s="157">
        <v>15</v>
      </c>
      <c r="D605" s="31"/>
      <c r="E605" s="31"/>
      <c r="F605" s="31"/>
      <c r="G605" s="31"/>
      <c r="H605" s="31"/>
      <c r="I605" s="31">
        <v>20000</v>
      </c>
      <c r="J605" s="31"/>
      <c r="K605" s="31"/>
      <c r="L605" s="31"/>
      <c r="M605" s="31"/>
      <c r="N605" s="31"/>
      <c r="O605" s="31"/>
      <c r="P605" s="83">
        <f t="shared" si="58"/>
        <v>20000</v>
      </c>
    </row>
    <row r="606" spans="1:16">
      <c r="A606" s="352"/>
      <c r="B606" s="343"/>
      <c r="C606" s="157">
        <v>16</v>
      </c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83">
        <f t="shared" si="58"/>
        <v>0</v>
      </c>
    </row>
    <row r="607" spans="1:16">
      <c r="A607" s="352"/>
      <c r="B607" s="343"/>
      <c r="C607" s="157">
        <v>17</v>
      </c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83">
        <f t="shared" si="58"/>
        <v>0</v>
      </c>
    </row>
    <row r="608" spans="1:16">
      <c r="A608" s="352"/>
      <c r="B608" s="343"/>
      <c r="C608" s="157">
        <v>25</v>
      </c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83">
        <f t="shared" si="58"/>
        <v>0</v>
      </c>
    </row>
    <row r="609" spans="1:16">
      <c r="A609" s="352"/>
      <c r="B609" s="343"/>
      <c r="C609" s="157">
        <v>26</v>
      </c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83">
        <f t="shared" si="58"/>
        <v>0</v>
      </c>
    </row>
    <row r="610" spans="1:16">
      <c r="A610" s="353"/>
      <c r="B610" s="344"/>
      <c r="C610" s="157">
        <v>27</v>
      </c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83">
        <f t="shared" si="58"/>
        <v>0</v>
      </c>
    </row>
    <row r="611" spans="1:16">
      <c r="A611" s="339">
        <v>275</v>
      </c>
      <c r="B611" s="342" t="s">
        <v>129</v>
      </c>
      <c r="C611" s="157">
        <v>11</v>
      </c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83">
        <f t="shared" si="58"/>
        <v>0</v>
      </c>
    </row>
    <row r="612" spans="1:16">
      <c r="A612" s="340"/>
      <c r="B612" s="343"/>
      <c r="C612" s="157">
        <v>12</v>
      </c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83">
        <f t="shared" si="58"/>
        <v>0</v>
      </c>
    </row>
    <row r="613" spans="1:16">
      <c r="A613" s="340"/>
      <c r="B613" s="343"/>
      <c r="C613" s="157">
        <v>13</v>
      </c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83">
        <f t="shared" si="58"/>
        <v>0</v>
      </c>
    </row>
    <row r="614" spans="1:16">
      <c r="A614" s="340"/>
      <c r="B614" s="343"/>
      <c r="C614" s="157">
        <v>14</v>
      </c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83">
        <f t="shared" si="58"/>
        <v>0</v>
      </c>
    </row>
    <row r="615" spans="1:16">
      <c r="A615" s="340"/>
      <c r="B615" s="343"/>
      <c r="C615" s="157">
        <v>15</v>
      </c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83">
        <f t="shared" si="58"/>
        <v>0</v>
      </c>
    </row>
    <row r="616" spans="1:16">
      <c r="A616" s="340"/>
      <c r="B616" s="343"/>
      <c r="C616" s="157">
        <v>16</v>
      </c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83">
        <f t="shared" si="58"/>
        <v>0</v>
      </c>
    </row>
    <row r="617" spans="1:16">
      <c r="A617" s="340"/>
      <c r="B617" s="343"/>
      <c r="C617" s="157">
        <v>17</v>
      </c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83">
        <f t="shared" si="58"/>
        <v>0</v>
      </c>
    </row>
    <row r="618" spans="1:16">
      <c r="A618" s="340"/>
      <c r="B618" s="343"/>
      <c r="C618" s="157">
        <v>25</v>
      </c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83">
        <f t="shared" si="58"/>
        <v>0</v>
      </c>
    </row>
    <row r="619" spans="1:16">
      <c r="A619" s="340"/>
      <c r="B619" s="343"/>
      <c r="C619" s="157">
        <v>26</v>
      </c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83">
        <f t="shared" si="58"/>
        <v>0</v>
      </c>
    </row>
    <row r="620" spans="1:16">
      <c r="A620" s="341"/>
      <c r="B620" s="344"/>
      <c r="C620" s="157">
        <v>27</v>
      </c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83">
        <f t="shared" si="58"/>
        <v>0</v>
      </c>
    </row>
    <row r="621" spans="1:16">
      <c r="A621" s="112">
        <v>2800</v>
      </c>
      <c r="B621" s="347" t="s">
        <v>130</v>
      </c>
      <c r="C621" s="348"/>
      <c r="D621" s="110">
        <f t="shared" ref="D621:P621" si="59">SUM(D622:D651)</f>
        <v>250000</v>
      </c>
      <c r="E621" s="110">
        <f t="shared" si="59"/>
        <v>0</v>
      </c>
      <c r="F621" s="110">
        <f t="shared" si="59"/>
        <v>0</v>
      </c>
      <c r="G621" s="110">
        <f t="shared" si="59"/>
        <v>0</v>
      </c>
      <c r="H621" s="110">
        <f t="shared" si="59"/>
        <v>0</v>
      </c>
      <c r="I621" s="110">
        <f t="shared" si="59"/>
        <v>0</v>
      </c>
      <c r="J621" s="110">
        <f t="shared" si="59"/>
        <v>0</v>
      </c>
      <c r="K621" s="110">
        <f t="shared" si="59"/>
        <v>0</v>
      </c>
      <c r="L621" s="110">
        <f t="shared" si="59"/>
        <v>0</v>
      </c>
      <c r="M621" s="110">
        <f t="shared" si="59"/>
        <v>0</v>
      </c>
      <c r="N621" s="110">
        <f t="shared" si="59"/>
        <v>0</v>
      </c>
      <c r="O621" s="110">
        <f t="shared" si="59"/>
        <v>0</v>
      </c>
      <c r="P621" s="110">
        <f t="shared" si="59"/>
        <v>250000</v>
      </c>
    </row>
    <row r="622" spans="1:16">
      <c r="A622" s="339">
        <v>281</v>
      </c>
      <c r="B622" s="342" t="s">
        <v>131</v>
      </c>
      <c r="C622" s="157">
        <v>11</v>
      </c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83">
        <f>SUM(D622:O622)</f>
        <v>0</v>
      </c>
    </row>
    <row r="623" spans="1:16">
      <c r="A623" s="340"/>
      <c r="B623" s="343"/>
      <c r="C623" s="157">
        <v>12</v>
      </c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83">
        <f t="shared" ref="P623:P624" si="60">SUM(D623:O623)</f>
        <v>0</v>
      </c>
    </row>
    <row r="624" spans="1:16">
      <c r="A624" s="340"/>
      <c r="B624" s="343"/>
      <c r="C624" s="157">
        <v>13</v>
      </c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83">
        <f t="shared" si="60"/>
        <v>0</v>
      </c>
    </row>
    <row r="625" spans="1:16">
      <c r="A625" s="340"/>
      <c r="B625" s="343"/>
      <c r="C625" s="157">
        <v>14</v>
      </c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83">
        <f t="shared" ref="P625:P651" si="61">SUM(D625:O625)</f>
        <v>0</v>
      </c>
    </row>
    <row r="626" spans="1:16">
      <c r="A626" s="340"/>
      <c r="B626" s="343"/>
      <c r="C626" s="157">
        <v>15</v>
      </c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83">
        <f t="shared" si="61"/>
        <v>0</v>
      </c>
    </row>
    <row r="627" spans="1:16">
      <c r="A627" s="340"/>
      <c r="B627" s="343"/>
      <c r="C627" s="157">
        <v>16</v>
      </c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83">
        <f t="shared" si="61"/>
        <v>0</v>
      </c>
    </row>
    <row r="628" spans="1:16">
      <c r="A628" s="340"/>
      <c r="B628" s="343"/>
      <c r="C628" s="157">
        <v>17</v>
      </c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83">
        <f t="shared" si="61"/>
        <v>0</v>
      </c>
    </row>
    <row r="629" spans="1:16">
      <c r="A629" s="340"/>
      <c r="B629" s="343"/>
      <c r="C629" s="157">
        <v>25</v>
      </c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83">
        <f t="shared" si="61"/>
        <v>0</v>
      </c>
    </row>
    <row r="630" spans="1:16">
      <c r="A630" s="340"/>
      <c r="B630" s="343"/>
      <c r="C630" s="157">
        <v>26</v>
      </c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83">
        <f t="shared" si="61"/>
        <v>0</v>
      </c>
    </row>
    <row r="631" spans="1:16">
      <c r="A631" s="341"/>
      <c r="B631" s="344"/>
      <c r="C631" s="157">
        <v>27</v>
      </c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83">
        <f t="shared" si="61"/>
        <v>0</v>
      </c>
    </row>
    <row r="632" spans="1:16">
      <c r="A632" s="339">
        <v>282</v>
      </c>
      <c r="B632" s="342" t="s">
        <v>132</v>
      </c>
      <c r="C632" s="157">
        <v>11</v>
      </c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83">
        <f t="shared" si="61"/>
        <v>0</v>
      </c>
    </row>
    <row r="633" spans="1:16">
      <c r="A633" s="340"/>
      <c r="B633" s="343"/>
      <c r="C633" s="157">
        <v>12</v>
      </c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83">
        <f t="shared" si="61"/>
        <v>0</v>
      </c>
    </row>
    <row r="634" spans="1:16">
      <c r="A634" s="340"/>
      <c r="B634" s="343"/>
      <c r="C634" s="157">
        <v>13</v>
      </c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83">
        <f t="shared" si="61"/>
        <v>0</v>
      </c>
    </row>
    <row r="635" spans="1:16">
      <c r="A635" s="340"/>
      <c r="B635" s="343"/>
      <c r="C635" s="157">
        <v>14</v>
      </c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83">
        <f t="shared" si="61"/>
        <v>0</v>
      </c>
    </row>
    <row r="636" spans="1:16">
      <c r="A636" s="340"/>
      <c r="B636" s="343"/>
      <c r="C636" s="157">
        <v>15</v>
      </c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83">
        <f t="shared" si="61"/>
        <v>0</v>
      </c>
    </row>
    <row r="637" spans="1:16">
      <c r="A637" s="340"/>
      <c r="B637" s="343"/>
      <c r="C637" s="157">
        <v>16</v>
      </c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83">
        <f t="shared" si="61"/>
        <v>0</v>
      </c>
    </row>
    <row r="638" spans="1:16">
      <c r="A638" s="340"/>
      <c r="B638" s="343"/>
      <c r="C638" s="157">
        <v>17</v>
      </c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83">
        <f t="shared" si="61"/>
        <v>0</v>
      </c>
    </row>
    <row r="639" spans="1:16">
      <c r="A639" s="340"/>
      <c r="B639" s="343"/>
      <c r="C639" s="157">
        <v>25</v>
      </c>
      <c r="D639" s="31">
        <v>150000</v>
      </c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83">
        <f t="shared" si="61"/>
        <v>150000</v>
      </c>
    </row>
    <row r="640" spans="1:16">
      <c r="A640" s="340"/>
      <c r="B640" s="343"/>
      <c r="C640" s="157">
        <v>26</v>
      </c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83">
        <f t="shared" si="61"/>
        <v>0</v>
      </c>
    </row>
    <row r="641" spans="1:16">
      <c r="A641" s="341"/>
      <c r="B641" s="344"/>
      <c r="C641" s="157">
        <v>27</v>
      </c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83">
        <f t="shared" si="61"/>
        <v>0</v>
      </c>
    </row>
    <row r="642" spans="1:16">
      <c r="A642" s="339">
        <v>283</v>
      </c>
      <c r="B642" s="342" t="s">
        <v>133</v>
      </c>
      <c r="C642" s="157">
        <v>11</v>
      </c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83">
        <f t="shared" si="61"/>
        <v>0</v>
      </c>
    </row>
    <row r="643" spans="1:16">
      <c r="A643" s="340"/>
      <c r="B643" s="343"/>
      <c r="C643" s="157">
        <v>12</v>
      </c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83">
        <f t="shared" si="61"/>
        <v>0</v>
      </c>
    </row>
    <row r="644" spans="1:16">
      <c r="A644" s="340"/>
      <c r="B644" s="343"/>
      <c r="C644" s="157">
        <v>13</v>
      </c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83">
        <f t="shared" si="61"/>
        <v>0</v>
      </c>
    </row>
    <row r="645" spans="1:16">
      <c r="A645" s="340"/>
      <c r="B645" s="343"/>
      <c r="C645" s="157">
        <v>14</v>
      </c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83">
        <f t="shared" si="61"/>
        <v>0</v>
      </c>
    </row>
    <row r="646" spans="1:16">
      <c r="A646" s="340"/>
      <c r="B646" s="343"/>
      <c r="C646" s="157">
        <v>15</v>
      </c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83">
        <f t="shared" si="61"/>
        <v>0</v>
      </c>
    </row>
    <row r="647" spans="1:16">
      <c r="A647" s="340"/>
      <c r="B647" s="343"/>
      <c r="C647" s="157">
        <v>16</v>
      </c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83">
        <f t="shared" si="61"/>
        <v>0</v>
      </c>
    </row>
    <row r="648" spans="1:16">
      <c r="A648" s="340"/>
      <c r="B648" s="343"/>
      <c r="C648" s="157">
        <v>17</v>
      </c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83">
        <f t="shared" si="61"/>
        <v>0</v>
      </c>
    </row>
    <row r="649" spans="1:16">
      <c r="A649" s="340"/>
      <c r="B649" s="343"/>
      <c r="C649" s="157">
        <v>25</v>
      </c>
      <c r="D649" s="31">
        <v>100000</v>
      </c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83">
        <f t="shared" si="61"/>
        <v>100000</v>
      </c>
    </row>
    <row r="650" spans="1:16">
      <c r="A650" s="340"/>
      <c r="B650" s="343"/>
      <c r="C650" s="157">
        <v>26</v>
      </c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83">
        <f t="shared" si="61"/>
        <v>0</v>
      </c>
    </row>
    <row r="651" spans="1:16">
      <c r="A651" s="341"/>
      <c r="B651" s="344"/>
      <c r="C651" s="157">
        <v>27</v>
      </c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83">
        <f t="shared" si="61"/>
        <v>0</v>
      </c>
    </row>
    <row r="652" spans="1:16">
      <c r="A652" s="112">
        <v>2900</v>
      </c>
      <c r="B652" s="347" t="s">
        <v>134</v>
      </c>
      <c r="C652" s="348"/>
      <c r="D652" s="110">
        <f t="shared" ref="D652:P652" si="62">SUM(D653:D739)</f>
        <v>147424</v>
      </c>
      <c r="E652" s="110">
        <f t="shared" si="62"/>
        <v>180062</v>
      </c>
      <c r="F652" s="110">
        <f t="shared" si="62"/>
        <v>172062</v>
      </c>
      <c r="G652" s="110">
        <f t="shared" si="62"/>
        <v>152215</v>
      </c>
      <c r="H652" s="110">
        <f t="shared" si="62"/>
        <v>162581</v>
      </c>
      <c r="I652" s="110">
        <f t="shared" si="62"/>
        <v>150718</v>
      </c>
      <c r="J652" s="110">
        <f t="shared" si="62"/>
        <v>157027</v>
      </c>
      <c r="K652" s="110">
        <f t="shared" si="62"/>
        <v>158016</v>
      </c>
      <c r="L652" s="110">
        <f t="shared" si="62"/>
        <v>152934</v>
      </c>
      <c r="M652" s="110">
        <f t="shared" si="62"/>
        <v>161487</v>
      </c>
      <c r="N652" s="110">
        <f t="shared" si="62"/>
        <v>169581</v>
      </c>
      <c r="O652" s="110">
        <f t="shared" si="62"/>
        <v>215893</v>
      </c>
      <c r="P652" s="110">
        <f t="shared" si="62"/>
        <v>1980000</v>
      </c>
    </row>
    <row r="653" spans="1:16">
      <c r="A653" s="339">
        <v>291</v>
      </c>
      <c r="B653" s="342" t="s">
        <v>135</v>
      </c>
      <c r="C653" s="157">
        <v>11</v>
      </c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83">
        <f>SUM(D653:O653)</f>
        <v>0</v>
      </c>
    </row>
    <row r="654" spans="1:16">
      <c r="A654" s="340"/>
      <c r="B654" s="343"/>
      <c r="C654" s="157">
        <v>12</v>
      </c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83">
        <f t="shared" ref="P654:P655" si="63">SUM(D654:O654)</f>
        <v>0</v>
      </c>
    </row>
    <row r="655" spans="1:16">
      <c r="A655" s="340"/>
      <c r="B655" s="343"/>
      <c r="C655" s="157">
        <v>13</v>
      </c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83">
        <f t="shared" si="63"/>
        <v>0</v>
      </c>
    </row>
    <row r="656" spans="1:16">
      <c r="A656" s="340"/>
      <c r="B656" s="343"/>
      <c r="C656" s="157">
        <v>14</v>
      </c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83">
        <f t="shared" ref="P656:P740" si="64">SUM(D656:O656)</f>
        <v>0</v>
      </c>
    </row>
    <row r="657" spans="1:16">
      <c r="A657" s="340"/>
      <c r="B657" s="343"/>
      <c r="C657" s="157">
        <v>15</v>
      </c>
      <c r="D657" s="31">
        <v>2500</v>
      </c>
      <c r="E657" s="31">
        <v>8500</v>
      </c>
      <c r="F657" s="31">
        <v>3400</v>
      </c>
      <c r="G657" s="31">
        <v>2700</v>
      </c>
      <c r="H657" s="31">
        <v>3500</v>
      </c>
      <c r="I657" s="31">
        <v>4600</v>
      </c>
      <c r="J657" s="31">
        <v>2300</v>
      </c>
      <c r="K657" s="31">
        <v>1800</v>
      </c>
      <c r="L657" s="31">
        <v>3500</v>
      </c>
      <c r="M657" s="31">
        <v>6000</v>
      </c>
      <c r="N657" s="31">
        <v>7000</v>
      </c>
      <c r="O657" s="31">
        <v>4200</v>
      </c>
      <c r="P657" s="83">
        <f t="shared" si="64"/>
        <v>50000</v>
      </c>
    </row>
    <row r="658" spans="1:16">
      <c r="A658" s="340"/>
      <c r="B658" s="343"/>
      <c r="C658" s="157">
        <v>16</v>
      </c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83">
        <f t="shared" si="64"/>
        <v>0</v>
      </c>
    </row>
    <row r="659" spans="1:16">
      <c r="A659" s="340"/>
      <c r="B659" s="343"/>
      <c r="C659" s="157">
        <v>17</v>
      </c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83">
        <f t="shared" si="64"/>
        <v>0</v>
      </c>
    </row>
    <row r="660" spans="1:16">
      <c r="A660" s="340"/>
      <c r="B660" s="343"/>
      <c r="C660" s="157">
        <v>25</v>
      </c>
      <c r="D660" s="31">
        <v>10000</v>
      </c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83">
        <f t="shared" si="64"/>
        <v>10000</v>
      </c>
    </row>
    <row r="661" spans="1:16">
      <c r="A661" s="340"/>
      <c r="B661" s="343"/>
      <c r="C661" s="157">
        <v>26</v>
      </c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83">
        <f t="shared" si="64"/>
        <v>0</v>
      </c>
    </row>
    <row r="662" spans="1:16">
      <c r="A662" s="341"/>
      <c r="B662" s="344"/>
      <c r="C662" s="157">
        <v>27</v>
      </c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83">
        <f t="shared" si="64"/>
        <v>0</v>
      </c>
    </row>
    <row r="663" spans="1:16">
      <c r="A663" s="339">
        <v>292</v>
      </c>
      <c r="B663" s="342" t="s">
        <v>136</v>
      </c>
      <c r="C663" s="157">
        <v>11</v>
      </c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83">
        <f t="shared" si="64"/>
        <v>0</v>
      </c>
    </row>
    <row r="664" spans="1:16">
      <c r="A664" s="340"/>
      <c r="B664" s="343"/>
      <c r="C664" s="157">
        <v>12</v>
      </c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83">
        <f t="shared" si="64"/>
        <v>0</v>
      </c>
    </row>
    <row r="665" spans="1:16">
      <c r="A665" s="340"/>
      <c r="B665" s="343"/>
      <c r="C665" s="157">
        <v>13</v>
      </c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83">
        <f t="shared" si="64"/>
        <v>0</v>
      </c>
    </row>
    <row r="666" spans="1:16">
      <c r="A666" s="340"/>
      <c r="B666" s="343"/>
      <c r="C666" s="157">
        <v>14</v>
      </c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83">
        <f t="shared" si="64"/>
        <v>0</v>
      </c>
    </row>
    <row r="667" spans="1:16">
      <c r="A667" s="340"/>
      <c r="B667" s="343"/>
      <c r="C667" s="157">
        <v>15</v>
      </c>
      <c r="D667" s="31"/>
      <c r="E667" s="31">
        <v>8000</v>
      </c>
      <c r="F667" s="31"/>
      <c r="G667" s="31">
        <v>1000</v>
      </c>
      <c r="H667" s="31"/>
      <c r="I667" s="31"/>
      <c r="J667" s="31">
        <v>1000</v>
      </c>
      <c r="K667" s="31"/>
      <c r="L667" s="31"/>
      <c r="M667" s="31"/>
      <c r="N667" s="31"/>
      <c r="O667" s="31"/>
      <c r="P667" s="83">
        <f t="shared" si="64"/>
        <v>10000</v>
      </c>
    </row>
    <row r="668" spans="1:16">
      <c r="A668" s="340"/>
      <c r="B668" s="343"/>
      <c r="C668" s="157">
        <v>16</v>
      </c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83">
        <f t="shared" si="64"/>
        <v>0</v>
      </c>
    </row>
    <row r="669" spans="1:16">
      <c r="A669" s="340"/>
      <c r="B669" s="343"/>
      <c r="C669" s="157">
        <v>17</v>
      </c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83">
        <f t="shared" si="64"/>
        <v>0</v>
      </c>
    </row>
    <row r="670" spans="1:16">
      <c r="A670" s="224"/>
      <c r="B670" s="225"/>
      <c r="C670" s="157">
        <v>25</v>
      </c>
      <c r="D670" s="31">
        <v>10000</v>
      </c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83">
        <f t="shared" si="64"/>
        <v>10000</v>
      </c>
    </row>
    <row r="671" spans="1:16">
      <c r="A671" s="224"/>
      <c r="B671" s="225"/>
      <c r="C671" s="157">
        <v>26</v>
      </c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83">
        <f t="shared" si="64"/>
        <v>0</v>
      </c>
    </row>
    <row r="672" spans="1:16">
      <c r="A672" s="224"/>
      <c r="B672" s="225"/>
      <c r="C672" s="157">
        <v>27</v>
      </c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83">
        <f t="shared" si="64"/>
        <v>0</v>
      </c>
    </row>
    <row r="673" spans="1:16" ht="15" customHeight="1">
      <c r="A673" s="339">
        <v>293</v>
      </c>
      <c r="B673" s="342" t="s">
        <v>137</v>
      </c>
      <c r="C673" s="157">
        <v>11</v>
      </c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83">
        <f t="shared" si="64"/>
        <v>0</v>
      </c>
    </row>
    <row r="674" spans="1:16">
      <c r="A674" s="340"/>
      <c r="B674" s="343"/>
      <c r="C674" s="157">
        <v>12</v>
      </c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83">
        <f t="shared" si="64"/>
        <v>0</v>
      </c>
    </row>
    <row r="675" spans="1:16">
      <c r="A675" s="340"/>
      <c r="B675" s="343"/>
      <c r="C675" s="157">
        <v>13</v>
      </c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83">
        <f t="shared" si="64"/>
        <v>0</v>
      </c>
    </row>
    <row r="676" spans="1:16">
      <c r="A676" s="340"/>
      <c r="B676" s="343"/>
      <c r="C676" s="157">
        <v>14</v>
      </c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83">
        <f t="shared" si="64"/>
        <v>0</v>
      </c>
    </row>
    <row r="677" spans="1:16">
      <c r="A677" s="340"/>
      <c r="B677" s="343"/>
      <c r="C677" s="157">
        <v>15</v>
      </c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83">
        <f t="shared" si="64"/>
        <v>0</v>
      </c>
    </row>
    <row r="678" spans="1:16">
      <c r="A678" s="340"/>
      <c r="B678" s="343"/>
      <c r="C678" s="157">
        <v>16</v>
      </c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83">
        <f t="shared" si="64"/>
        <v>0</v>
      </c>
    </row>
    <row r="679" spans="1:16">
      <c r="A679" s="340"/>
      <c r="B679" s="343"/>
      <c r="C679" s="157">
        <v>17</v>
      </c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83">
        <f t="shared" si="64"/>
        <v>0</v>
      </c>
    </row>
    <row r="680" spans="1:16">
      <c r="A680" s="340"/>
      <c r="B680" s="343"/>
      <c r="C680" s="157">
        <v>25</v>
      </c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83">
        <f t="shared" si="64"/>
        <v>0</v>
      </c>
    </row>
    <row r="681" spans="1:16">
      <c r="A681" s="340"/>
      <c r="B681" s="343"/>
      <c r="C681" s="157">
        <v>26</v>
      </c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83">
        <f t="shared" si="64"/>
        <v>0</v>
      </c>
    </row>
    <row r="682" spans="1:16">
      <c r="A682" s="341"/>
      <c r="B682" s="344"/>
      <c r="C682" s="157">
        <v>27</v>
      </c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83">
        <f t="shared" si="64"/>
        <v>0</v>
      </c>
    </row>
    <row r="683" spans="1:16" ht="15" customHeight="1">
      <c r="A683" s="339">
        <v>294</v>
      </c>
      <c r="B683" s="342" t="s">
        <v>138</v>
      </c>
      <c r="C683" s="157">
        <v>11</v>
      </c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83">
        <f t="shared" si="64"/>
        <v>0</v>
      </c>
    </row>
    <row r="684" spans="1:16">
      <c r="A684" s="340"/>
      <c r="B684" s="343"/>
      <c r="C684" s="157">
        <v>12</v>
      </c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83">
        <f t="shared" si="64"/>
        <v>0</v>
      </c>
    </row>
    <row r="685" spans="1:16">
      <c r="A685" s="340"/>
      <c r="B685" s="343"/>
      <c r="C685" s="157">
        <v>13</v>
      </c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83">
        <f t="shared" si="64"/>
        <v>0</v>
      </c>
    </row>
    <row r="686" spans="1:16">
      <c r="A686" s="340"/>
      <c r="B686" s="343"/>
      <c r="C686" s="157">
        <v>14</v>
      </c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83">
        <f t="shared" si="64"/>
        <v>0</v>
      </c>
    </row>
    <row r="687" spans="1:16">
      <c r="A687" s="340"/>
      <c r="B687" s="343"/>
      <c r="C687" s="157">
        <v>15</v>
      </c>
      <c r="D687" s="31"/>
      <c r="E687" s="31"/>
      <c r="F687" s="31">
        <v>10000</v>
      </c>
      <c r="G687" s="31"/>
      <c r="H687" s="31">
        <v>10000</v>
      </c>
      <c r="I687" s="31"/>
      <c r="J687" s="31"/>
      <c r="K687" s="31"/>
      <c r="L687" s="31"/>
      <c r="M687" s="31"/>
      <c r="N687" s="31"/>
      <c r="O687" s="31"/>
      <c r="P687" s="83">
        <f t="shared" si="64"/>
        <v>20000</v>
      </c>
    </row>
    <row r="688" spans="1:16">
      <c r="A688" s="340"/>
      <c r="B688" s="343"/>
      <c r="C688" s="157">
        <v>16</v>
      </c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83">
        <f t="shared" si="64"/>
        <v>0</v>
      </c>
    </row>
    <row r="689" spans="1:16">
      <c r="A689" s="340"/>
      <c r="B689" s="343"/>
      <c r="C689" s="157">
        <v>17</v>
      </c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83">
        <f t="shared" si="64"/>
        <v>0</v>
      </c>
    </row>
    <row r="690" spans="1:16">
      <c r="A690" s="340"/>
      <c r="B690" s="343"/>
      <c r="C690" s="157">
        <v>25</v>
      </c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83">
        <f t="shared" si="64"/>
        <v>0</v>
      </c>
    </row>
    <row r="691" spans="1:16">
      <c r="A691" s="340"/>
      <c r="B691" s="343"/>
      <c r="C691" s="157">
        <v>26</v>
      </c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83">
        <f t="shared" si="64"/>
        <v>0</v>
      </c>
    </row>
    <row r="692" spans="1:16">
      <c r="A692" s="341"/>
      <c r="B692" s="344"/>
      <c r="C692" s="157">
        <v>27</v>
      </c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83">
        <f t="shared" si="64"/>
        <v>0</v>
      </c>
    </row>
    <row r="693" spans="1:16" ht="15" customHeight="1">
      <c r="A693" s="339">
        <v>295</v>
      </c>
      <c r="B693" s="342" t="s">
        <v>139</v>
      </c>
      <c r="C693" s="157">
        <v>11</v>
      </c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83">
        <f t="shared" si="64"/>
        <v>0</v>
      </c>
    </row>
    <row r="694" spans="1:16">
      <c r="A694" s="340"/>
      <c r="B694" s="343"/>
      <c r="C694" s="157">
        <v>12</v>
      </c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83">
        <f t="shared" si="64"/>
        <v>0</v>
      </c>
    </row>
    <row r="695" spans="1:16">
      <c r="A695" s="340"/>
      <c r="B695" s="343"/>
      <c r="C695" s="157">
        <v>13</v>
      </c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83">
        <f t="shared" si="64"/>
        <v>0</v>
      </c>
    </row>
    <row r="696" spans="1:16">
      <c r="A696" s="340"/>
      <c r="B696" s="343"/>
      <c r="C696" s="157">
        <v>14</v>
      </c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83">
        <f t="shared" si="64"/>
        <v>0</v>
      </c>
    </row>
    <row r="697" spans="1:16">
      <c r="A697" s="340"/>
      <c r="B697" s="343"/>
      <c r="C697" s="157">
        <v>15</v>
      </c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83">
        <f t="shared" si="64"/>
        <v>0</v>
      </c>
    </row>
    <row r="698" spans="1:16">
      <c r="A698" s="340"/>
      <c r="B698" s="343"/>
      <c r="C698" s="157">
        <v>16</v>
      </c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83">
        <f t="shared" si="64"/>
        <v>0</v>
      </c>
    </row>
    <row r="699" spans="1:16">
      <c r="A699" s="340"/>
      <c r="B699" s="343"/>
      <c r="C699" s="157">
        <v>17</v>
      </c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83">
        <f t="shared" si="64"/>
        <v>0</v>
      </c>
    </row>
    <row r="700" spans="1:16">
      <c r="A700" s="340"/>
      <c r="B700" s="343"/>
      <c r="C700" s="157">
        <v>25</v>
      </c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83">
        <f t="shared" si="64"/>
        <v>0</v>
      </c>
    </row>
    <row r="701" spans="1:16">
      <c r="A701" s="340"/>
      <c r="B701" s="343"/>
      <c r="C701" s="157">
        <v>26</v>
      </c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83">
        <f t="shared" si="64"/>
        <v>0</v>
      </c>
    </row>
    <row r="702" spans="1:16">
      <c r="A702" s="341"/>
      <c r="B702" s="344"/>
      <c r="C702" s="157">
        <v>27</v>
      </c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83">
        <f t="shared" si="64"/>
        <v>0</v>
      </c>
    </row>
    <row r="703" spans="1:16">
      <c r="A703" s="339">
        <v>296</v>
      </c>
      <c r="B703" s="342" t="s">
        <v>140</v>
      </c>
      <c r="C703" s="157">
        <v>11</v>
      </c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83">
        <f t="shared" si="64"/>
        <v>0</v>
      </c>
    </row>
    <row r="704" spans="1:16">
      <c r="A704" s="340"/>
      <c r="B704" s="343"/>
      <c r="C704" s="157">
        <v>12</v>
      </c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83">
        <f t="shared" si="64"/>
        <v>0</v>
      </c>
    </row>
    <row r="705" spans="1:16">
      <c r="A705" s="340"/>
      <c r="B705" s="343"/>
      <c r="C705" s="157">
        <v>13</v>
      </c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83">
        <f t="shared" si="64"/>
        <v>0</v>
      </c>
    </row>
    <row r="706" spans="1:16">
      <c r="A706" s="340"/>
      <c r="B706" s="343"/>
      <c r="C706" s="157">
        <v>14</v>
      </c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83">
        <f t="shared" si="64"/>
        <v>0</v>
      </c>
    </row>
    <row r="707" spans="1:16">
      <c r="A707" s="340"/>
      <c r="B707" s="343"/>
      <c r="C707" s="157">
        <v>15</v>
      </c>
      <c r="D707" s="31">
        <v>42357</v>
      </c>
      <c r="E707" s="31">
        <v>58965</v>
      </c>
      <c r="F707" s="31">
        <v>72965</v>
      </c>
      <c r="G707" s="31">
        <v>51968</v>
      </c>
      <c r="H707" s="31">
        <v>62534</v>
      </c>
      <c r="I707" s="31">
        <v>63584</v>
      </c>
      <c r="J707" s="31">
        <v>58694</v>
      </c>
      <c r="K707" s="31">
        <v>69525</v>
      </c>
      <c r="L707" s="31">
        <v>72587</v>
      </c>
      <c r="M707" s="31">
        <v>61422</v>
      </c>
      <c r="N707" s="31">
        <v>79584</v>
      </c>
      <c r="O707" s="31">
        <v>105815</v>
      </c>
      <c r="P707" s="83">
        <f t="shared" si="64"/>
        <v>800000</v>
      </c>
    </row>
    <row r="708" spans="1:16">
      <c r="A708" s="340"/>
      <c r="B708" s="343"/>
      <c r="C708" s="157">
        <v>16</v>
      </c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83">
        <f t="shared" si="64"/>
        <v>0</v>
      </c>
    </row>
    <row r="709" spans="1:16">
      <c r="A709" s="340"/>
      <c r="B709" s="343"/>
      <c r="C709" s="157">
        <v>17</v>
      </c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83">
        <f t="shared" si="64"/>
        <v>0</v>
      </c>
    </row>
    <row r="710" spans="1:16">
      <c r="A710" s="340"/>
      <c r="B710" s="343"/>
      <c r="C710" s="157">
        <v>25</v>
      </c>
      <c r="D710" s="31">
        <v>82567</v>
      </c>
      <c r="E710" s="31">
        <v>79597</v>
      </c>
      <c r="F710" s="31">
        <v>85697</v>
      </c>
      <c r="G710" s="31">
        <v>81547</v>
      </c>
      <c r="H710" s="31">
        <v>86547</v>
      </c>
      <c r="I710" s="31">
        <v>82534</v>
      </c>
      <c r="J710" s="31">
        <v>81033</v>
      </c>
      <c r="K710" s="31">
        <v>86691</v>
      </c>
      <c r="L710" s="31">
        <v>76847</v>
      </c>
      <c r="M710" s="31">
        <v>78065</v>
      </c>
      <c r="N710" s="31">
        <v>82997</v>
      </c>
      <c r="O710" s="31">
        <v>95878</v>
      </c>
      <c r="P710" s="83">
        <f t="shared" si="64"/>
        <v>1000000</v>
      </c>
    </row>
    <row r="711" spans="1:16">
      <c r="A711" s="340"/>
      <c r="B711" s="343"/>
      <c r="C711" s="157">
        <v>26</v>
      </c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83">
        <f t="shared" si="64"/>
        <v>0</v>
      </c>
    </row>
    <row r="712" spans="1:16">
      <c r="A712" s="341"/>
      <c r="B712" s="344"/>
      <c r="C712" s="157">
        <v>27</v>
      </c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83">
        <f t="shared" si="64"/>
        <v>0</v>
      </c>
    </row>
    <row r="713" spans="1:16">
      <c r="A713" s="339">
        <v>297</v>
      </c>
      <c r="B713" s="342" t="s">
        <v>141</v>
      </c>
      <c r="C713" s="157">
        <v>11</v>
      </c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83">
        <f t="shared" si="64"/>
        <v>0</v>
      </c>
    </row>
    <row r="714" spans="1:16">
      <c r="A714" s="340"/>
      <c r="B714" s="343"/>
      <c r="C714" s="157">
        <v>12</v>
      </c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83">
        <f t="shared" si="64"/>
        <v>0</v>
      </c>
    </row>
    <row r="715" spans="1:16">
      <c r="A715" s="340"/>
      <c r="B715" s="343"/>
      <c r="C715" s="157">
        <v>13</v>
      </c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83">
        <f t="shared" si="64"/>
        <v>0</v>
      </c>
    </row>
    <row r="716" spans="1:16">
      <c r="A716" s="340"/>
      <c r="B716" s="343"/>
      <c r="C716" s="157">
        <v>14</v>
      </c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83">
        <f t="shared" si="64"/>
        <v>0</v>
      </c>
    </row>
    <row r="717" spans="1:16">
      <c r="A717" s="340"/>
      <c r="B717" s="343"/>
      <c r="C717" s="157">
        <v>15</v>
      </c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83">
        <f t="shared" si="64"/>
        <v>0</v>
      </c>
    </row>
    <row r="718" spans="1:16">
      <c r="A718" s="340"/>
      <c r="B718" s="343"/>
      <c r="C718" s="157">
        <v>16</v>
      </c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83">
        <f t="shared" si="64"/>
        <v>0</v>
      </c>
    </row>
    <row r="719" spans="1:16">
      <c r="A719" s="340"/>
      <c r="B719" s="343"/>
      <c r="C719" s="157">
        <v>17</v>
      </c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83">
        <f t="shared" si="64"/>
        <v>0</v>
      </c>
    </row>
    <row r="720" spans="1:16">
      <c r="A720" s="340"/>
      <c r="B720" s="343"/>
      <c r="C720" s="157">
        <v>25</v>
      </c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83">
        <f t="shared" si="64"/>
        <v>0</v>
      </c>
    </row>
    <row r="721" spans="1:16">
      <c r="A721" s="340"/>
      <c r="B721" s="343"/>
      <c r="C721" s="157">
        <v>26</v>
      </c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83">
        <f t="shared" si="64"/>
        <v>0</v>
      </c>
    </row>
    <row r="722" spans="1:16">
      <c r="A722" s="341"/>
      <c r="B722" s="344"/>
      <c r="C722" s="157">
        <v>27</v>
      </c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83">
        <f t="shared" si="64"/>
        <v>0</v>
      </c>
    </row>
    <row r="723" spans="1:16">
      <c r="A723" s="339">
        <v>298</v>
      </c>
      <c r="B723" s="342" t="s">
        <v>142</v>
      </c>
      <c r="C723" s="157">
        <v>11</v>
      </c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83">
        <f t="shared" si="64"/>
        <v>0</v>
      </c>
    </row>
    <row r="724" spans="1:16">
      <c r="A724" s="340"/>
      <c r="B724" s="343"/>
      <c r="C724" s="157">
        <v>12</v>
      </c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83">
        <f t="shared" si="64"/>
        <v>0</v>
      </c>
    </row>
    <row r="725" spans="1:16">
      <c r="A725" s="340"/>
      <c r="B725" s="343"/>
      <c r="C725" s="157">
        <v>13</v>
      </c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83">
        <f t="shared" si="64"/>
        <v>0</v>
      </c>
    </row>
    <row r="726" spans="1:16">
      <c r="A726" s="340"/>
      <c r="B726" s="343"/>
      <c r="C726" s="157">
        <v>14</v>
      </c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83">
        <f t="shared" si="64"/>
        <v>0</v>
      </c>
    </row>
    <row r="727" spans="1:16">
      <c r="A727" s="340"/>
      <c r="B727" s="343"/>
      <c r="C727" s="157">
        <v>15</v>
      </c>
      <c r="D727" s="31"/>
      <c r="E727" s="31">
        <v>25000</v>
      </c>
      <c r="F727" s="31"/>
      <c r="G727" s="31">
        <v>15000</v>
      </c>
      <c r="H727" s="31"/>
      <c r="I727" s="31"/>
      <c r="J727" s="31">
        <v>14000</v>
      </c>
      <c r="K727" s="31"/>
      <c r="L727" s="31"/>
      <c r="M727" s="31">
        <v>16000</v>
      </c>
      <c r="N727" s="31"/>
      <c r="O727" s="31">
        <v>10000</v>
      </c>
      <c r="P727" s="83">
        <f t="shared" si="64"/>
        <v>80000</v>
      </c>
    </row>
    <row r="728" spans="1:16">
      <c r="A728" s="340"/>
      <c r="B728" s="343"/>
      <c r="C728" s="157">
        <v>16</v>
      </c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83">
        <f t="shared" si="64"/>
        <v>0</v>
      </c>
    </row>
    <row r="729" spans="1:16">
      <c r="A729" s="340"/>
      <c r="B729" s="343"/>
      <c r="C729" s="157">
        <v>17</v>
      </c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83">
        <f t="shared" si="64"/>
        <v>0</v>
      </c>
    </row>
    <row r="730" spans="1:16">
      <c r="A730" s="340"/>
      <c r="B730" s="343"/>
      <c r="C730" s="157">
        <v>25</v>
      </c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83">
        <f t="shared" si="64"/>
        <v>0</v>
      </c>
    </row>
    <row r="731" spans="1:16">
      <c r="A731" s="340"/>
      <c r="B731" s="343"/>
      <c r="C731" s="157">
        <v>26</v>
      </c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83">
        <f t="shared" si="64"/>
        <v>0</v>
      </c>
    </row>
    <row r="732" spans="1:16">
      <c r="A732" s="341"/>
      <c r="B732" s="344"/>
      <c r="C732" s="157">
        <v>27</v>
      </c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83">
        <f t="shared" si="64"/>
        <v>0</v>
      </c>
    </row>
    <row r="733" spans="1:16">
      <c r="A733" s="339">
        <v>299</v>
      </c>
      <c r="B733" s="342" t="s">
        <v>143</v>
      </c>
      <c r="C733" s="157">
        <v>11</v>
      </c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83">
        <f t="shared" si="64"/>
        <v>0</v>
      </c>
    </row>
    <row r="734" spans="1:16">
      <c r="A734" s="340"/>
      <c r="B734" s="343"/>
      <c r="C734" s="157">
        <v>12</v>
      </c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83">
        <f t="shared" si="64"/>
        <v>0</v>
      </c>
    </row>
    <row r="735" spans="1:16">
      <c r="A735" s="340"/>
      <c r="B735" s="343"/>
      <c r="C735" s="157">
        <v>13</v>
      </c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83">
        <f t="shared" si="64"/>
        <v>0</v>
      </c>
    </row>
    <row r="736" spans="1:16">
      <c r="A736" s="340"/>
      <c r="B736" s="343"/>
      <c r="C736" s="157">
        <v>14</v>
      </c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83">
        <f t="shared" si="64"/>
        <v>0</v>
      </c>
    </row>
    <row r="737" spans="1:16">
      <c r="A737" s="340"/>
      <c r="B737" s="343"/>
      <c r="C737" s="157">
        <v>15</v>
      </c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83">
        <f t="shared" si="64"/>
        <v>0</v>
      </c>
    </row>
    <row r="738" spans="1:16">
      <c r="A738" s="340"/>
      <c r="B738" s="343"/>
      <c r="C738" s="157">
        <v>16</v>
      </c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83">
        <f t="shared" si="64"/>
        <v>0</v>
      </c>
    </row>
    <row r="739" spans="1:16">
      <c r="A739" s="340"/>
      <c r="B739" s="343"/>
      <c r="C739" s="157">
        <v>17</v>
      </c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83">
        <f t="shared" si="64"/>
        <v>0</v>
      </c>
    </row>
    <row r="740" spans="1:16">
      <c r="A740" s="340"/>
      <c r="B740" s="343"/>
      <c r="C740" s="157">
        <v>25</v>
      </c>
      <c r="D740" s="10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83">
        <f t="shared" si="64"/>
        <v>0</v>
      </c>
    </row>
    <row r="741" spans="1:16">
      <c r="A741" s="340"/>
      <c r="B741" s="343"/>
      <c r="C741" s="157">
        <v>26</v>
      </c>
      <c r="D741" s="10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83">
        <f t="shared" ref="P741:P742" si="65">SUM(D741:O741)</f>
        <v>0</v>
      </c>
    </row>
    <row r="742" spans="1:16">
      <c r="A742" s="341"/>
      <c r="B742" s="344"/>
      <c r="C742" s="157">
        <v>27</v>
      </c>
      <c r="D742" s="10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83">
        <f t="shared" si="65"/>
        <v>0</v>
      </c>
    </row>
    <row r="743" spans="1:16">
      <c r="A743" s="114">
        <v>3000</v>
      </c>
      <c r="B743" s="349" t="s">
        <v>144</v>
      </c>
      <c r="C743" s="350"/>
      <c r="D743" s="115">
        <f t="shared" ref="D743:P743" si="66">D744+D835+D926+D1017+D1108+D1199+D1270+D1361+D1412</f>
        <v>3403295</v>
      </c>
      <c r="E743" s="116">
        <f t="shared" si="66"/>
        <v>3750350</v>
      </c>
      <c r="F743" s="116">
        <f t="shared" si="66"/>
        <v>2546657</v>
      </c>
      <c r="G743" s="116">
        <f t="shared" si="66"/>
        <v>2466717</v>
      </c>
      <c r="H743" s="116">
        <f t="shared" si="66"/>
        <v>2620893</v>
      </c>
      <c r="I743" s="116">
        <f t="shared" si="66"/>
        <v>2330502</v>
      </c>
      <c r="J743" s="116">
        <f t="shared" si="66"/>
        <v>2307772</v>
      </c>
      <c r="K743" s="116">
        <f t="shared" si="66"/>
        <v>2182445</v>
      </c>
      <c r="L743" s="116">
        <f t="shared" si="66"/>
        <v>2305260</v>
      </c>
      <c r="M743" s="116">
        <f t="shared" si="66"/>
        <v>2315520</v>
      </c>
      <c r="N743" s="116">
        <f t="shared" si="66"/>
        <v>2155340</v>
      </c>
      <c r="O743" s="116">
        <f t="shared" si="66"/>
        <v>1965440</v>
      </c>
      <c r="P743" s="116">
        <f t="shared" si="66"/>
        <v>30350191</v>
      </c>
    </row>
    <row r="744" spans="1:16">
      <c r="A744" s="112">
        <v>3100</v>
      </c>
      <c r="B744" s="347" t="s">
        <v>145</v>
      </c>
      <c r="C744" s="348"/>
      <c r="D744" s="110">
        <f t="shared" ref="D744:P744" si="67">SUM(D745:D831)</f>
        <v>2064228</v>
      </c>
      <c r="E744" s="110">
        <f t="shared" si="67"/>
        <v>2075083</v>
      </c>
      <c r="F744" s="110">
        <f t="shared" si="67"/>
        <v>1921490</v>
      </c>
      <c r="G744" s="110">
        <f t="shared" si="67"/>
        <v>1865050</v>
      </c>
      <c r="H744" s="110">
        <f t="shared" si="67"/>
        <v>2036426</v>
      </c>
      <c r="I744" s="110">
        <f t="shared" si="67"/>
        <v>1930635</v>
      </c>
      <c r="J744" s="110">
        <f t="shared" si="67"/>
        <v>1597855</v>
      </c>
      <c r="K744" s="110">
        <f t="shared" si="67"/>
        <v>1807628</v>
      </c>
      <c r="L744" s="110">
        <f t="shared" si="67"/>
        <v>1718743</v>
      </c>
      <c r="M744" s="110">
        <f t="shared" si="67"/>
        <v>1817403</v>
      </c>
      <c r="N744" s="110">
        <f t="shared" si="67"/>
        <v>1519773</v>
      </c>
      <c r="O744" s="110">
        <f t="shared" si="67"/>
        <v>1619673</v>
      </c>
      <c r="P744" s="110">
        <f t="shared" si="67"/>
        <v>21973987</v>
      </c>
    </row>
    <row r="745" spans="1:16">
      <c r="A745" s="339">
        <v>311</v>
      </c>
      <c r="B745" s="342" t="s">
        <v>146</v>
      </c>
      <c r="C745" s="157">
        <v>11</v>
      </c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83">
        <f t="shared" ref="P745:P917" si="68">SUM(D745:O745)</f>
        <v>0</v>
      </c>
    </row>
    <row r="746" spans="1:16">
      <c r="A746" s="340"/>
      <c r="B746" s="343"/>
      <c r="C746" s="157">
        <v>12</v>
      </c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83">
        <f t="shared" si="68"/>
        <v>0</v>
      </c>
    </row>
    <row r="747" spans="1:16">
      <c r="A747" s="340"/>
      <c r="B747" s="343"/>
      <c r="C747" s="157">
        <v>13</v>
      </c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83">
        <f t="shared" si="68"/>
        <v>0</v>
      </c>
    </row>
    <row r="748" spans="1:16">
      <c r="A748" s="340"/>
      <c r="B748" s="343"/>
      <c r="C748" s="157">
        <v>14</v>
      </c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83">
        <f t="shared" si="68"/>
        <v>0</v>
      </c>
    </row>
    <row r="749" spans="1:16">
      <c r="A749" s="340"/>
      <c r="B749" s="343"/>
      <c r="C749" s="157">
        <v>15</v>
      </c>
      <c r="D749" s="31"/>
      <c r="E749" s="31"/>
      <c r="F749" s="31"/>
      <c r="G749" s="31"/>
      <c r="H749" s="31">
        <v>414765</v>
      </c>
      <c r="I749" s="31">
        <v>340874</v>
      </c>
      <c r="J749" s="31">
        <v>380246</v>
      </c>
      <c r="K749" s="31">
        <v>387255</v>
      </c>
      <c r="L749" s="31"/>
      <c r="M749" s="31"/>
      <c r="N749" s="31"/>
      <c r="O749" s="31"/>
      <c r="P749" s="83">
        <f t="shared" si="68"/>
        <v>1523140</v>
      </c>
    </row>
    <row r="750" spans="1:16">
      <c r="A750" s="340"/>
      <c r="B750" s="343"/>
      <c r="C750" s="157">
        <v>16</v>
      </c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83">
        <f t="shared" si="68"/>
        <v>0</v>
      </c>
    </row>
    <row r="751" spans="1:16">
      <c r="A751" s="340"/>
      <c r="B751" s="343"/>
      <c r="C751" s="157">
        <v>17</v>
      </c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83">
        <f t="shared" si="68"/>
        <v>0</v>
      </c>
    </row>
    <row r="752" spans="1:16">
      <c r="A752" s="340"/>
      <c r="B752" s="343"/>
      <c r="C752" s="157">
        <v>25</v>
      </c>
      <c r="D752" s="31">
        <v>2038325</v>
      </c>
      <c r="E752" s="31">
        <v>2052520</v>
      </c>
      <c r="F752" s="31">
        <v>1895247</v>
      </c>
      <c r="G752" s="31">
        <v>1842547</v>
      </c>
      <c r="H752" s="31">
        <v>1593418</v>
      </c>
      <c r="I752" s="31">
        <v>1568794</v>
      </c>
      <c r="J752" s="31">
        <v>1195936</v>
      </c>
      <c r="K752" s="31">
        <v>1400000</v>
      </c>
      <c r="L752" s="31">
        <v>1700000</v>
      </c>
      <c r="M752" s="31">
        <v>1800000</v>
      </c>
      <c r="N752" s="31">
        <v>1500000</v>
      </c>
      <c r="O752" s="31">
        <v>1600000</v>
      </c>
      <c r="P752" s="83">
        <f t="shared" si="68"/>
        <v>20186787</v>
      </c>
    </row>
    <row r="753" spans="1:16">
      <c r="A753" s="340"/>
      <c r="B753" s="343"/>
      <c r="C753" s="157">
        <v>26</v>
      </c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83">
        <f t="shared" si="68"/>
        <v>0</v>
      </c>
    </row>
    <row r="754" spans="1:16">
      <c r="A754" s="341"/>
      <c r="B754" s="344"/>
      <c r="C754" s="157">
        <v>27</v>
      </c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83">
        <f t="shared" si="68"/>
        <v>0</v>
      </c>
    </row>
    <row r="755" spans="1:16">
      <c r="A755" s="339">
        <v>312</v>
      </c>
      <c r="B755" s="342" t="s">
        <v>147</v>
      </c>
      <c r="C755" s="157">
        <v>11</v>
      </c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83">
        <f t="shared" si="68"/>
        <v>0</v>
      </c>
    </row>
    <row r="756" spans="1:16">
      <c r="A756" s="340"/>
      <c r="B756" s="343"/>
      <c r="C756" s="157">
        <v>12</v>
      </c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83">
        <f t="shared" si="68"/>
        <v>0</v>
      </c>
    </row>
    <row r="757" spans="1:16">
      <c r="A757" s="340"/>
      <c r="B757" s="343"/>
      <c r="C757" s="157">
        <v>13</v>
      </c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83">
        <f t="shared" si="68"/>
        <v>0</v>
      </c>
    </row>
    <row r="758" spans="1:16">
      <c r="A758" s="340"/>
      <c r="B758" s="343"/>
      <c r="C758" s="157">
        <v>14</v>
      </c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83">
        <f t="shared" si="68"/>
        <v>0</v>
      </c>
    </row>
    <row r="759" spans="1:16">
      <c r="A759" s="340"/>
      <c r="B759" s="343"/>
      <c r="C759" s="157">
        <v>15</v>
      </c>
      <c r="D759" s="31">
        <v>1820</v>
      </c>
      <c r="E759" s="31">
        <v>1850</v>
      </c>
      <c r="F759" s="31">
        <v>1800</v>
      </c>
      <c r="G759" s="31">
        <v>1620</v>
      </c>
      <c r="H759" s="31">
        <v>1650</v>
      </c>
      <c r="I759" s="31">
        <v>1614</v>
      </c>
      <c r="J759" s="31">
        <v>1530</v>
      </c>
      <c r="K759" s="31">
        <v>1540</v>
      </c>
      <c r="L759" s="31">
        <v>1520</v>
      </c>
      <c r="M759" s="31">
        <v>1550</v>
      </c>
      <c r="N759" s="31">
        <v>1600</v>
      </c>
      <c r="O759" s="31">
        <v>1510</v>
      </c>
      <c r="P759" s="83">
        <f t="shared" si="68"/>
        <v>19604</v>
      </c>
    </row>
    <row r="760" spans="1:16">
      <c r="A760" s="340"/>
      <c r="B760" s="343"/>
      <c r="C760" s="157">
        <v>16</v>
      </c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83">
        <f t="shared" si="68"/>
        <v>0</v>
      </c>
    </row>
    <row r="761" spans="1:16">
      <c r="A761" s="340"/>
      <c r="B761" s="343"/>
      <c r="C761" s="157">
        <v>17</v>
      </c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83">
        <f t="shared" si="68"/>
        <v>0</v>
      </c>
    </row>
    <row r="762" spans="1:16">
      <c r="A762" s="340"/>
      <c r="B762" s="343"/>
      <c r="C762" s="157">
        <v>25</v>
      </c>
      <c r="D762" s="31">
        <v>1000</v>
      </c>
      <c r="E762" s="31"/>
      <c r="F762" s="31">
        <v>1000</v>
      </c>
      <c r="G762" s="31"/>
      <c r="H762" s="31">
        <v>1000</v>
      </c>
      <c r="I762" s="31"/>
      <c r="J762" s="31">
        <v>1000</v>
      </c>
      <c r="K762" s="31"/>
      <c r="L762" s="31">
        <v>1000</v>
      </c>
      <c r="M762" s="31"/>
      <c r="N762" s="31"/>
      <c r="O762" s="31"/>
      <c r="P762" s="83">
        <f t="shared" si="68"/>
        <v>5000</v>
      </c>
    </row>
    <row r="763" spans="1:16">
      <c r="A763" s="340"/>
      <c r="B763" s="343"/>
      <c r="C763" s="157">
        <v>26</v>
      </c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83">
        <f t="shared" si="68"/>
        <v>0</v>
      </c>
    </row>
    <row r="764" spans="1:16">
      <c r="A764" s="341"/>
      <c r="B764" s="344"/>
      <c r="C764" s="157">
        <v>27</v>
      </c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83">
        <f t="shared" si="68"/>
        <v>0</v>
      </c>
    </row>
    <row r="765" spans="1:16">
      <c r="A765" s="339">
        <v>313</v>
      </c>
      <c r="B765" s="342" t="s">
        <v>148</v>
      </c>
      <c r="C765" s="157">
        <v>11</v>
      </c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83">
        <f t="shared" si="68"/>
        <v>0</v>
      </c>
    </row>
    <row r="766" spans="1:16">
      <c r="A766" s="340"/>
      <c r="B766" s="343"/>
      <c r="C766" s="157">
        <v>12</v>
      </c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83">
        <f t="shared" si="68"/>
        <v>0</v>
      </c>
    </row>
    <row r="767" spans="1:16">
      <c r="A767" s="340"/>
      <c r="B767" s="343"/>
      <c r="C767" s="157">
        <v>13</v>
      </c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83">
        <f t="shared" si="68"/>
        <v>0</v>
      </c>
    </row>
    <row r="768" spans="1:16">
      <c r="A768" s="340"/>
      <c r="B768" s="343"/>
      <c r="C768" s="157">
        <v>14</v>
      </c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83">
        <f t="shared" si="68"/>
        <v>0</v>
      </c>
    </row>
    <row r="769" spans="1:16">
      <c r="A769" s="340"/>
      <c r="B769" s="343"/>
      <c r="C769" s="157">
        <v>15</v>
      </c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83">
        <f t="shared" si="68"/>
        <v>0</v>
      </c>
    </row>
    <row r="770" spans="1:16">
      <c r="A770" s="340"/>
      <c r="B770" s="343"/>
      <c r="C770" s="157">
        <v>16</v>
      </c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83">
        <f t="shared" si="68"/>
        <v>0</v>
      </c>
    </row>
    <row r="771" spans="1:16">
      <c r="A771" s="340"/>
      <c r="B771" s="343"/>
      <c r="C771" s="157">
        <v>17</v>
      </c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83">
        <f t="shared" si="68"/>
        <v>0</v>
      </c>
    </row>
    <row r="772" spans="1:16">
      <c r="A772" s="340"/>
      <c r="B772" s="343"/>
      <c r="C772" s="157">
        <v>25</v>
      </c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83">
        <f t="shared" si="68"/>
        <v>0</v>
      </c>
    </row>
    <row r="773" spans="1:16">
      <c r="A773" s="340"/>
      <c r="B773" s="343"/>
      <c r="C773" s="157">
        <v>26</v>
      </c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83">
        <f t="shared" si="68"/>
        <v>0</v>
      </c>
    </row>
    <row r="774" spans="1:16">
      <c r="A774" s="341"/>
      <c r="B774" s="344"/>
      <c r="C774" s="157">
        <v>27</v>
      </c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83">
        <f t="shared" si="68"/>
        <v>0</v>
      </c>
    </row>
    <row r="775" spans="1:16">
      <c r="A775" s="339">
        <v>314</v>
      </c>
      <c r="B775" s="342" t="s">
        <v>149</v>
      </c>
      <c r="C775" s="157">
        <v>11</v>
      </c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83">
        <f t="shared" si="68"/>
        <v>0</v>
      </c>
    </row>
    <row r="776" spans="1:16">
      <c r="A776" s="340"/>
      <c r="B776" s="343"/>
      <c r="C776" s="157">
        <v>12</v>
      </c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83">
        <f t="shared" si="68"/>
        <v>0</v>
      </c>
    </row>
    <row r="777" spans="1:16">
      <c r="A777" s="340"/>
      <c r="B777" s="343"/>
      <c r="C777" s="157">
        <v>13</v>
      </c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83">
        <f t="shared" si="68"/>
        <v>0</v>
      </c>
    </row>
    <row r="778" spans="1:16">
      <c r="A778" s="340"/>
      <c r="B778" s="343"/>
      <c r="C778" s="157">
        <v>14</v>
      </c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83">
        <f t="shared" si="68"/>
        <v>0</v>
      </c>
    </row>
    <row r="779" spans="1:16">
      <c r="A779" s="340"/>
      <c r="B779" s="343"/>
      <c r="C779" s="157">
        <v>15</v>
      </c>
      <c r="D779" s="31">
        <v>19500</v>
      </c>
      <c r="E779" s="31">
        <v>19000</v>
      </c>
      <c r="F779" s="31">
        <v>21200</v>
      </c>
      <c r="G779" s="31">
        <v>19200</v>
      </c>
      <c r="H779" s="31">
        <v>18300</v>
      </c>
      <c r="I779" s="31">
        <v>16500</v>
      </c>
      <c r="J779" s="31">
        <v>16800</v>
      </c>
      <c r="K779" s="31">
        <v>17100</v>
      </c>
      <c r="L779" s="31">
        <v>13900</v>
      </c>
      <c r="M779" s="31">
        <v>14100</v>
      </c>
      <c r="N779" s="31">
        <v>15900</v>
      </c>
      <c r="O779" s="31">
        <v>16500</v>
      </c>
      <c r="P779" s="83">
        <f t="shared" si="68"/>
        <v>208000</v>
      </c>
    </row>
    <row r="780" spans="1:16">
      <c r="A780" s="340"/>
      <c r="B780" s="343"/>
      <c r="C780" s="157">
        <v>16</v>
      </c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83">
        <f t="shared" si="68"/>
        <v>0</v>
      </c>
    </row>
    <row r="781" spans="1:16">
      <c r="A781" s="340"/>
      <c r="B781" s="343"/>
      <c r="C781" s="157">
        <v>17</v>
      </c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83">
        <f t="shared" si="68"/>
        <v>0</v>
      </c>
    </row>
    <row r="782" spans="1:16">
      <c r="A782" s="340"/>
      <c r="B782" s="343"/>
      <c r="C782" s="157">
        <v>25</v>
      </c>
      <c r="D782" s="31">
        <v>500</v>
      </c>
      <c r="E782" s="31"/>
      <c r="F782" s="31">
        <v>500</v>
      </c>
      <c r="G782" s="31"/>
      <c r="H782" s="31">
        <v>500</v>
      </c>
      <c r="I782" s="31"/>
      <c r="J782" s="31">
        <v>500</v>
      </c>
      <c r="K782" s="31"/>
      <c r="L782" s="31">
        <v>500</v>
      </c>
      <c r="M782" s="31"/>
      <c r="N782" s="31">
        <v>500</v>
      </c>
      <c r="O782" s="31"/>
      <c r="P782" s="83">
        <f t="shared" si="68"/>
        <v>3000</v>
      </c>
    </row>
    <row r="783" spans="1:16">
      <c r="A783" s="340"/>
      <c r="B783" s="343"/>
      <c r="C783" s="157">
        <v>26</v>
      </c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83">
        <f t="shared" si="68"/>
        <v>0</v>
      </c>
    </row>
    <row r="784" spans="1:16">
      <c r="A784" s="341"/>
      <c r="B784" s="344"/>
      <c r="C784" s="157">
        <v>27</v>
      </c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83">
        <f t="shared" si="68"/>
        <v>0</v>
      </c>
    </row>
    <row r="785" spans="1:16">
      <c r="A785" s="339">
        <v>315</v>
      </c>
      <c r="B785" s="342" t="s">
        <v>150</v>
      </c>
      <c r="C785" s="157">
        <v>11</v>
      </c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83">
        <f t="shared" si="68"/>
        <v>0</v>
      </c>
    </row>
    <row r="786" spans="1:16">
      <c r="A786" s="340"/>
      <c r="B786" s="343"/>
      <c r="C786" s="157">
        <v>12</v>
      </c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83">
        <f t="shared" si="68"/>
        <v>0</v>
      </c>
    </row>
    <row r="787" spans="1:16">
      <c r="A787" s="340"/>
      <c r="B787" s="343"/>
      <c r="C787" s="157">
        <v>13</v>
      </c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83">
        <f t="shared" si="68"/>
        <v>0</v>
      </c>
    </row>
    <row r="788" spans="1:16">
      <c r="A788" s="340"/>
      <c r="B788" s="343"/>
      <c r="C788" s="157">
        <v>14</v>
      </c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83">
        <f t="shared" si="68"/>
        <v>0</v>
      </c>
    </row>
    <row r="789" spans="1:16">
      <c r="A789" s="340"/>
      <c r="B789" s="343"/>
      <c r="C789" s="157">
        <v>15</v>
      </c>
      <c r="D789" s="31">
        <v>2663</v>
      </c>
      <c r="E789" s="31">
        <v>1463</v>
      </c>
      <c r="F789" s="31">
        <v>1463</v>
      </c>
      <c r="G789" s="31">
        <v>1463</v>
      </c>
      <c r="H789" s="31">
        <v>1463</v>
      </c>
      <c r="I789" s="31">
        <v>2663</v>
      </c>
      <c r="J789" s="31">
        <v>1463</v>
      </c>
      <c r="K789" s="31">
        <v>1463</v>
      </c>
      <c r="L789" s="31">
        <v>1463</v>
      </c>
      <c r="M789" s="31">
        <v>1463</v>
      </c>
      <c r="N789" s="31">
        <v>1463</v>
      </c>
      <c r="O789" s="31">
        <v>1463</v>
      </c>
      <c r="P789" s="83">
        <f t="shared" si="68"/>
        <v>19956</v>
      </c>
    </row>
    <row r="790" spans="1:16">
      <c r="A790" s="340"/>
      <c r="B790" s="343"/>
      <c r="C790" s="157">
        <v>16</v>
      </c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83">
        <f t="shared" si="68"/>
        <v>0</v>
      </c>
    </row>
    <row r="791" spans="1:16">
      <c r="A791" s="340"/>
      <c r="B791" s="343"/>
      <c r="C791" s="157">
        <v>17</v>
      </c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83">
        <f t="shared" si="68"/>
        <v>0</v>
      </c>
    </row>
    <row r="792" spans="1:16">
      <c r="A792" s="340"/>
      <c r="B792" s="343"/>
      <c r="C792" s="157">
        <v>25</v>
      </c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83">
        <f t="shared" si="68"/>
        <v>0</v>
      </c>
    </row>
    <row r="793" spans="1:16">
      <c r="A793" s="340"/>
      <c r="B793" s="343"/>
      <c r="C793" s="157">
        <v>26</v>
      </c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83">
        <f t="shared" si="68"/>
        <v>0</v>
      </c>
    </row>
    <row r="794" spans="1:16">
      <c r="A794" s="341"/>
      <c r="B794" s="344"/>
      <c r="C794" s="157">
        <v>27</v>
      </c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83">
        <f t="shared" si="68"/>
        <v>0</v>
      </c>
    </row>
    <row r="795" spans="1:16">
      <c r="A795" s="339">
        <v>316</v>
      </c>
      <c r="B795" s="342" t="s">
        <v>151</v>
      </c>
      <c r="C795" s="157">
        <v>11</v>
      </c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83">
        <f t="shared" si="68"/>
        <v>0</v>
      </c>
    </row>
    <row r="796" spans="1:16">
      <c r="A796" s="340"/>
      <c r="B796" s="343"/>
      <c r="C796" s="157">
        <v>12</v>
      </c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83">
        <f t="shared" si="68"/>
        <v>0</v>
      </c>
    </row>
    <row r="797" spans="1:16">
      <c r="A797" s="340"/>
      <c r="B797" s="343"/>
      <c r="C797" s="157">
        <v>13</v>
      </c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83">
        <f t="shared" si="68"/>
        <v>0</v>
      </c>
    </row>
    <row r="798" spans="1:16">
      <c r="A798" s="340"/>
      <c r="B798" s="343"/>
      <c r="C798" s="157">
        <v>14</v>
      </c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83">
        <f t="shared" si="68"/>
        <v>0</v>
      </c>
    </row>
    <row r="799" spans="1:16">
      <c r="A799" s="340"/>
      <c r="B799" s="343"/>
      <c r="C799" s="157">
        <v>15</v>
      </c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83">
        <f t="shared" si="68"/>
        <v>0</v>
      </c>
    </row>
    <row r="800" spans="1:16">
      <c r="A800" s="340"/>
      <c r="B800" s="343"/>
      <c r="C800" s="157">
        <v>16</v>
      </c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83">
        <f t="shared" si="68"/>
        <v>0</v>
      </c>
    </row>
    <row r="801" spans="1:16">
      <c r="A801" s="340"/>
      <c r="B801" s="343"/>
      <c r="C801" s="157">
        <v>17</v>
      </c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83">
        <f t="shared" si="68"/>
        <v>0</v>
      </c>
    </row>
    <row r="802" spans="1:16">
      <c r="A802" s="340"/>
      <c r="B802" s="343"/>
      <c r="C802" s="157">
        <v>25</v>
      </c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83">
        <f t="shared" si="68"/>
        <v>0</v>
      </c>
    </row>
    <row r="803" spans="1:16">
      <c r="A803" s="340"/>
      <c r="B803" s="343"/>
      <c r="C803" s="157">
        <v>26</v>
      </c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83">
        <f t="shared" si="68"/>
        <v>0</v>
      </c>
    </row>
    <row r="804" spans="1:16">
      <c r="A804" s="341"/>
      <c r="B804" s="344"/>
      <c r="C804" s="157">
        <v>27</v>
      </c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83">
        <f t="shared" si="68"/>
        <v>0</v>
      </c>
    </row>
    <row r="805" spans="1:16">
      <c r="A805" s="339">
        <v>317</v>
      </c>
      <c r="B805" s="342" t="s">
        <v>152</v>
      </c>
      <c r="C805" s="157">
        <v>11</v>
      </c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83">
        <f t="shared" si="68"/>
        <v>0</v>
      </c>
    </row>
    <row r="806" spans="1:16">
      <c r="A806" s="340"/>
      <c r="B806" s="343"/>
      <c r="C806" s="157">
        <v>12</v>
      </c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83">
        <f t="shared" si="68"/>
        <v>0</v>
      </c>
    </row>
    <row r="807" spans="1:16">
      <c r="A807" s="340"/>
      <c r="B807" s="343"/>
      <c r="C807" s="157">
        <v>13</v>
      </c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83">
        <f t="shared" si="68"/>
        <v>0</v>
      </c>
    </row>
    <row r="808" spans="1:16">
      <c r="A808" s="340"/>
      <c r="B808" s="343"/>
      <c r="C808" s="157">
        <v>14</v>
      </c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83">
        <f t="shared" si="68"/>
        <v>0</v>
      </c>
    </row>
    <row r="809" spans="1:16">
      <c r="A809" s="340"/>
      <c r="B809" s="343"/>
      <c r="C809" s="157">
        <v>15</v>
      </c>
      <c r="D809" s="31"/>
      <c r="E809" s="31"/>
      <c r="F809" s="31"/>
      <c r="G809" s="31"/>
      <c r="H809" s="31">
        <v>5000</v>
      </c>
      <c r="I809" s="31"/>
      <c r="J809" s="31"/>
      <c r="K809" s="31"/>
      <c r="L809" s="31"/>
      <c r="M809" s="31"/>
      <c r="N809" s="31"/>
      <c r="O809" s="31"/>
      <c r="P809" s="83">
        <f t="shared" si="68"/>
        <v>5000</v>
      </c>
    </row>
    <row r="810" spans="1:16">
      <c r="A810" s="340"/>
      <c r="B810" s="343"/>
      <c r="C810" s="157">
        <v>16</v>
      </c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83">
        <f t="shared" si="68"/>
        <v>0</v>
      </c>
    </row>
    <row r="811" spans="1:16">
      <c r="A811" s="340"/>
      <c r="B811" s="343"/>
      <c r="C811" s="157">
        <v>17</v>
      </c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83">
        <f t="shared" si="68"/>
        <v>0</v>
      </c>
    </row>
    <row r="812" spans="1:16">
      <c r="A812" s="340"/>
      <c r="B812" s="343"/>
      <c r="C812" s="157">
        <v>25</v>
      </c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83">
        <f t="shared" si="68"/>
        <v>0</v>
      </c>
    </row>
    <row r="813" spans="1:16">
      <c r="A813" s="340"/>
      <c r="B813" s="343"/>
      <c r="C813" s="157">
        <v>26</v>
      </c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83">
        <f t="shared" si="68"/>
        <v>0</v>
      </c>
    </row>
    <row r="814" spans="1:16">
      <c r="A814" s="341"/>
      <c r="B814" s="344"/>
      <c r="C814" s="157">
        <v>27</v>
      </c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83">
        <f t="shared" si="68"/>
        <v>0</v>
      </c>
    </row>
    <row r="815" spans="1:16">
      <c r="A815" s="339">
        <v>318</v>
      </c>
      <c r="B815" s="342" t="s">
        <v>153</v>
      </c>
      <c r="C815" s="157">
        <v>11</v>
      </c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83">
        <f t="shared" si="68"/>
        <v>0</v>
      </c>
    </row>
    <row r="816" spans="1:16">
      <c r="A816" s="340"/>
      <c r="B816" s="343"/>
      <c r="C816" s="157">
        <v>12</v>
      </c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83">
        <f t="shared" si="68"/>
        <v>0</v>
      </c>
    </row>
    <row r="817" spans="1:16">
      <c r="A817" s="340"/>
      <c r="B817" s="343"/>
      <c r="C817" s="157">
        <v>13</v>
      </c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83">
        <f t="shared" si="68"/>
        <v>0</v>
      </c>
    </row>
    <row r="818" spans="1:16">
      <c r="A818" s="340"/>
      <c r="B818" s="343"/>
      <c r="C818" s="157">
        <v>14</v>
      </c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83">
        <f t="shared" si="68"/>
        <v>0</v>
      </c>
    </row>
    <row r="819" spans="1:16">
      <c r="A819" s="340"/>
      <c r="B819" s="343"/>
      <c r="C819" s="157">
        <v>15</v>
      </c>
      <c r="D819" s="31">
        <v>320</v>
      </c>
      <c r="E819" s="31">
        <v>250</v>
      </c>
      <c r="F819" s="31">
        <v>180</v>
      </c>
      <c r="G819" s="31">
        <v>220</v>
      </c>
      <c r="H819" s="31">
        <v>230</v>
      </c>
      <c r="I819" s="31">
        <v>190</v>
      </c>
      <c r="J819" s="31">
        <v>280</v>
      </c>
      <c r="K819" s="31">
        <v>270</v>
      </c>
      <c r="L819" s="31">
        <v>260</v>
      </c>
      <c r="M819" s="31">
        <v>290</v>
      </c>
      <c r="N819" s="31">
        <v>310</v>
      </c>
      <c r="O819" s="31">
        <v>200</v>
      </c>
      <c r="P819" s="83">
        <f t="shared" si="68"/>
        <v>3000</v>
      </c>
    </row>
    <row r="820" spans="1:16">
      <c r="A820" s="340"/>
      <c r="B820" s="343"/>
      <c r="C820" s="157">
        <v>16</v>
      </c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83">
        <f t="shared" si="68"/>
        <v>0</v>
      </c>
    </row>
    <row r="821" spans="1:16">
      <c r="A821" s="340"/>
      <c r="B821" s="343"/>
      <c r="C821" s="157">
        <v>17</v>
      </c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83">
        <f t="shared" si="68"/>
        <v>0</v>
      </c>
    </row>
    <row r="822" spans="1:16">
      <c r="A822" s="340"/>
      <c r="B822" s="343"/>
      <c r="C822" s="157">
        <v>25</v>
      </c>
      <c r="D822" s="31">
        <v>100</v>
      </c>
      <c r="E822" s="31"/>
      <c r="F822" s="31">
        <v>100</v>
      </c>
      <c r="G822" s="31"/>
      <c r="H822" s="31">
        <v>100</v>
      </c>
      <c r="I822" s="31"/>
      <c r="J822" s="31">
        <v>100</v>
      </c>
      <c r="K822" s="31"/>
      <c r="L822" s="31">
        <v>100</v>
      </c>
      <c r="M822" s="31"/>
      <c r="N822" s="31"/>
      <c r="O822" s="31"/>
      <c r="P822" s="83">
        <f t="shared" si="68"/>
        <v>500</v>
      </c>
    </row>
    <row r="823" spans="1:16">
      <c r="A823" s="340"/>
      <c r="B823" s="343"/>
      <c r="C823" s="157">
        <v>26</v>
      </c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83">
        <f t="shared" si="68"/>
        <v>0</v>
      </c>
    </row>
    <row r="824" spans="1:16">
      <c r="A824" s="341"/>
      <c r="B824" s="344"/>
      <c r="C824" s="157">
        <v>27</v>
      </c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83">
        <f t="shared" si="68"/>
        <v>0</v>
      </c>
    </row>
    <row r="825" spans="1:16">
      <c r="A825" s="339">
        <v>319</v>
      </c>
      <c r="B825" s="342" t="s">
        <v>154</v>
      </c>
      <c r="C825" s="157">
        <v>11</v>
      </c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83">
        <f t="shared" si="68"/>
        <v>0</v>
      </c>
    </row>
    <row r="826" spans="1:16">
      <c r="A826" s="340"/>
      <c r="B826" s="343"/>
      <c r="C826" s="157">
        <v>12</v>
      </c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83">
        <f t="shared" si="68"/>
        <v>0</v>
      </c>
    </row>
    <row r="827" spans="1:16">
      <c r="A827" s="340"/>
      <c r="B827" s="343"/>
      <c r="C827" s="157">
        <v>13</v>
      </c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83">
        <f t="shared" si="68"/>
        <v>0</v>
      </c>
    </row>
    <row r="828" spans="1:16">
      <c r="A828" s="340"/>
      <c r="B828" s="343"/>
      <c r="C828" s="157">
        <v>14</v>
      </c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83">
        <f t="shared" si="68"/>
        <v>0</v>
      </c>
    </row>
    <row r="829" spans="1:16">
      <c r="A829" s="340"/>
      <c r="B829" s="343"/>
      <c r="C829" s="157">
        <v>15</v>
      </c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83">
        <f t="shared" si="68"/>
        <v>0</v>
      </c>
    </row>
    <row r="830" spans="1:16">
      <c r="A830" s="340"/>
      <c r="B830" s="343"/>
      <c r="C830" s="157">
        <v>16</v>
      </c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83">
        <f t="shared" si="68"/>
        <v>0</v>
      </c>
    </row>
    <row r="831" spans="1:16">
      <c r="A831" s="340"/>
      <c r="B831" s="343"/>
      <c r="C831" s="157">
        <v>17</v>
      </c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83">
        <f t="shared" si="68"/>
        <v>0</v>
      </c>
    </row>
    <row r="832" spans="1:16">
      <c r="A832" s="340"/>
      <c r="B832" s="343"/>
      <c r="C832" s="157">
        <v>25</v>
      </c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83">
        <f t="shared" si="68"/>
        <v>0</v>
      </c>
    </row>
    <row r="833" spans="1:16">
      <c r="A833" s="340"/>
      <c r="B833" s="343"/>
      <c r="C833" s="157">
        <v>26</v>
      </c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83">
        <f t="shared" si="68"/>
        <v>0</v>
      </c>
    </row>
    <row r="834" spans="1:16">
      <c r="A834" s="341"/>
      <c r="B834" s="344"/>
      <c r="C834" s="157">
        <v>27</v>
      </c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83">
        <f t="shared" si="68"/>
        <v>0</v>
      </c>
    </row>
    <row r="835" spans="1:16">
      <c r="A835" s="112">
        <v>3200</v>
      </c>
      <c r="B835" s="347" t="s">
        <v>155</v>
      </c>
      <c r="C835" s="348"/>
      <c r="D835" s="110">
        <f t="shared" ref="D835:P835" si="69">SUM(D836:D922)</f>
        <v>102076</v>
      </c>
      <c r="E835" s="110">
        <f t="shared" si="69"/>
        <v>99776</v>
      </c>
      <c r="F835" s="110">
        <f t="shared" si="69"/>
        <v>234076</v>
      </c>
      <c r="G835" s="110">
        <f t="shared" si="69"/>
        <v>112176</v>
      </c>
      <c r="H835" s="110">
        <f t="shared" si="69"/>
        <v>122476</v>
      </c>
      <c r="I835" s="110">
        <f t="shared" si="69"/>
        <v>96176</v>
      </c>
      <c r="J835" s="110">
        <f t="shared" si="69"/>
        <v>103376</v>
      </c>
      <c r="K835" s="110">
        <f t="shared" si="69"/>
        <v>100776</v>
      </c>
      <c r="L835" s="110">
        <f t="shared" si="69"/>
        <v>110876</v>
      </c>
      <c r="M835" s="110">
        <f t="shared" si="69"/>
        <v>96476</v>
      </c>
      <c r="N835" s="110">
        <f t="shared" si="69"/>
        <v>116976</v>
      </c>
      <c r="O835" s="110">
        <f t="shared" si="69"/>
        <v>102776</v>
      </c>
      <c r="P835" s="110">
        <f t="shared" si="69"/>
        <v>1398012</v>
      </c>
    </row>
    <row r="836" spans="1:16">
      <c r="A836" s="339">
        <v>321</v>
      </c>
      <c r="B836" s="342" t="s">
        <v>156</v>
      </c>
      <c r="C836" s="157">
        <v>11</v>
      </c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83">
        <f t="shared" si="68"/>
        <v>0</v>
      </c>
    </row>
    <row r="837" spans="1:16">
      <c r="A837" s="340"/>
      <c r="B837" s="343"/>
      <c r="C837" s="157">
        <v>12</v>
      </c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83">
        <f t="shared" si="68"/>
        <v>0</v>
      </c>
    </row>
    <row r="838" spans="1:16">
      <c r="A838" s="340"/>
      <c r="B838" s="343"/>
      <c r="C838" s="157">
        <v>13</v>
      </c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83">
        <f t="shared" si="68"/>
        <v>0</v>
      </c>
    </row>
    <row r="839" spans="1:16">
      <c r="A839" s="340"/>
      <c r="B839" s="343"/>
      <c r="C839" s="157">
        <v>14</v>
      </c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83">
        <f t="shared" si="68"/>
        <v>0</v>
      </c>
    </row>
    <row r="840" spans="1:16">
      <c r="A840" s="340"/>
      <c r="B840" s="343"/>
      <c r="C840" s="157">
        <v>15</v>
      </c>
      <c r="D840" s="31"/>
      <c r="E840" s="31"/>
      <c r="F840" s="31">
        <v>127600</v>
      </c>
      <c r="G840" s="31"/>
      <c r="H840" s="31"/>
      <c r="I840" s="31"/>
      <c r="J840" s="31"/>
      <c r="K840" s="31"/>
      <c r="L840" s="31"/>
      <c r="M840" s="31"/>
      <c r="N840" s="31"/>
      <c r="O840" s="31"/>
      <c r="P840" s="83">
        <f t="shared" si="68"/>
        <v>127600</v>
      </c>
    </row>
    <row r="841" spans="1:16">
      <c r="A841" s="340"/>
      <c r="B841" s="343"/>
      <c r="C841" s="157">
        <v>16</v>
      </c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83">
        <f t="shared" si="68"/>
        <v>0</v>
      </c>
    </row>
    <row r="842" spans="1:16">
      <c r="A842" s="340"/>
      <c r="B842" s="343"/>
      <c r="C842" s="157">
        <v>17</v>
      </c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83">
        <f t="shared" si="68"/>
        <v>0</v>
      </c>
    </row>
    <row r="843" spans="1:16">
      <c r="A843" s="340"/>
      <c r="B843" s="343"/>
      <c r="C843" s="157">
        <v>25</v>
      </c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83">
        <f t="shared" si="68"/>
        <v>0</v>
      </c>
    </row>
    <row r="844" spans="1:16">
      <c r="A844" s="340"/>
      <c r="B844" s="343"/>
      <c r="C844" s="157">
        <v>26</v>
      </c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83">
        <f t="shared" si="68"/>
        <v>0</v>
      </c>
    </row>
    <row r="845" spans="1:16">
      <c r="A845" s="341"/>
      <c r="B845" s="344"/>
      <c r="C845" s="157">
        <v>27</v>
      </c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83">
        <f t="shared" si="68"/>
        <v>0</v>
      </c>
    </row>
    <row r="846" spans="1:16">
      <c r="A846" s="339">
        <v>322</v>
      </c>
      <c r="B846" s="342" t="s">
        <v>157</v>
      </c>
      <c r="C846" s="157">
        <v>11</v>
      </c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83">
        <f t="shared" si="68"/>
        <v>0</v>
      </c>
    </row>
    <row r="847" spans="1:16">
      <c r="A847" s="340"/>
      <c r="B847" s="343"/>
      <c r="C847" s="157">
        <v>12</v>
      </c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83">
        <f t="shared" si="68"/>
        <v>0</v>
      </c>
    </row>
    <row r="848" spans="1:16">
      <c r="A848" s="340"/>
      <c r="B848" s="343"/>
      <c r="C848" s="157">
        <v>13</v>
      </c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83">
        <f t="shared" si="68"/>
        <v>0</v>
      </c>
    </row>
    <row r="849" spans="1:16">
      <c r="A849" s="340"/>
      <c r="B849" s="343"/>
      <c r="C849" s="157">
        <v>14</v>
      </c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83">
        <f t="shared" si="68"/>
        <v>0</v>
      </c>
    </row>
    <row r="850" spans="1:16">
      <c r="A850" s="340"/>
      <c r="B850" s="343"/>
      <c r="C850" s="157">
        <v>15</v>
      </c>
      <c r="D850" s="31">
        <v>3542</v>
      </c>
      <c r="E850" s="31">
        <v>3542</v>
      </c>
      <c r="F850" s="31">
        <v>3542</v>
      </c>
      <c r="G850" s="31">
        <v>3542</v>
      </c>
      <c r="H850" s="31">
        <v>3542</v>
      </c>
      <c r="I850" s="31">
        <v>3542</v>
      </c>
      <c r="J850" s="31">
        <v>3542</v>
      </c>
      <c r="K850" s="31">
        <v>3542</v>
      </c>
      <c r="L850" s="31">
        <v>3542</v>
      </c>
      <c r="M850" s="31">
        <v>3542</v>
      </c>
      <c r="N850" s="31">
        <v>3542</v>
      </c>
      <c r="O850" s="31">
        <v>3542</v>
      </c>
      <c r="P850" s="83">
        <f t="shared" si="68"/>
        <v>42504</v>
      </c>
    </row>
    <row r="851" spans="1:16">
      <c r="A851" s="340"/>
      <c r="B851" s="343"/>
      <c r="C851" s="157">
        <v>16</v>
      </c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83">
        <f t="shared" si="68"/>
        <v>0</v>
      </c>
    </row>
    <row r="852" spans="1:16">
      <c r="A852" s="340"/>
      <c r="B852" s="343"/>
      <c r="C852" s="157">
        <v>17</v>
      </c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83">
        <f t="shared" si="68"/>
        <v>0</v>
      </c>
    </row>
    <row r="853" spans="1:16">
      <c r="A853" s="340"/>
      <c r="B853" s="343"/>
      <c r="C853" s="157">
        <v>25</v>
      </c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83">
        <f t="shared" si="68"/>
        <v>0</v>
      </c>
    </row>
    <row r="854" spans="1:16">
      <c r="A854" s="340"/>
      <c r="B854" s="343"/>
      <c r="C854" s="157">
        <v>26</v>
      </c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83">
        <f t="shared" si="68"/>
        <v>0</v>
      </c>
    </row>
    <row r="855" spans="1:16">
      <c r="A855" s="341"/>
      <c r="B855" s="344"/>
      <c r="C855" s="157">
        <v>27</v>
      </c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83">
        <f t="shared" si="68"/>
        <v>0</v>
      </c>
    </row>
    <row r="856" spans="1:16" ht="15" customHeight="1">
      <c r="A856" s="339">
        <v>323</v>
      </c>
      <c r="B856" s="342" t="s">
        <v>158</v>
      </c>
      <c r="C856" s="157">
        <v>11</v>
      </c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83">
        <f t="shared" si="68"/>
        <v>0</v>
      </c>
    </row>
    <row r="857" spans="1:16">
      <c r="A857" s="340"/>
      <c r="B857" s="343"/>
      <c r="C857" s="157">
        <v>12</v>
      </c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83">
        <f t="shared" si="68"/>
        <v>0</v>
      </c>
    </row>
    <row r="858" spans="1:16">
      <c r="A858" s="340"/>
      <c r="B858" s="343"/>
      <c r="C858" s="157">
        <v>13</v>
      </c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83">
        <f t="shared" si="68"/>
        <v>0</v>
      </c>
    </row>
    <row r="859" spans="1:16">
      <c r="A859" s="340"/>
      <c r="B859" s="343"/>
      <c r="C859" s="157">
        <v>14</v>
      </c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83">
        <f t="shared" si="68"/>
        <v>0</v>
      </c>
    </row>
    <row r="860" spans="1:16">
      <c r="A860" s="340"/>
      <c r="B860" s="343"/>
      <c r="C860" s="157">
        <v>15</v>
      </c>
      <c r="D860" s="31">
        <v>13804</v>
      </c>
      <c r="E860" s="31">
        <v>13804</v>
      </c>
      <c r="F860" s="31">
        <v>13804</v>
      </c>
      <c r="G860" s="31">
        <v>13804</v>
      </c>
      <c r="H860" s="31">
        <v>13804</v>
      </c>
      <c r="I860" s="31">
        <v>13804</v>
      </c>
      <c r="J860" s="31">
        <v>13804</v>
      </c>
      <c r="K860" s="31">
        <v>13804</v>
      </c>
      <c r="L860" s="31">
        <v>13804</v>
      </c>
      <c r="M860" s="31">
        <v>13804</v>
      </c>
      <c r="N860" s="31">
        <v>13804</v>
      </c>
      <c r="O860" s="31">
        <v>13804</v>
      </c>
      <c r="P860" s="83">
        <f t="shared" si="68"/>
        <v>165648</v>
      </c>
    </row>
    <row r="861" spans="1:16">
      <c r="A861" s="340"/>
      <c r="B861" s="343"/>
      <c r="C861" s="157">
        <v>16</v>
      </c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83">
        <f t="shared" si="68"/>
        <v>0</v>
      </c>
    </row>
    <row r="862" spans="1:16">
      <c r="A862" s="340"/>
      <c r="B862" s="343"/>
      <c r="C862" s="157">
        <v>17</v>
      </c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83">
        <f t="shared" si="68"/>
        <v>0</v>
      </c>
    </row>
    <row r="863" spans="1:16">
      <c r="A863" s="340"/>
      <c r="B863" s="343"/>
      <c r="C863" s="157">
        <v>25</v>
      </c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83">
        <f t="shared" si="68"/>
        <v>0</v>
      </c>
    </row>
    <row r="864" spans="1:16">
      <c r="A864" s="340"/>
      <c r="B864" s="343"/>
      <c r="C864" s="157">
        <v>26</v>
      </c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83">
        <f t="shared" si="68"/>
        <v>0</v>
      </c>
    </row>
    <row r="865" spans="1:16">
      <c r="A865" s="341"/>
      <c r="B865" s="344"/>
      <c r="C865" s="157">
        <v>27</v>
      </c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83">
        <f t="shared" si="68"/>
        <v>0</v>
      </c>
    </row>
    <row r="866" spans="1:16">
      <c r="A866" s="339">
        <v>324</v>
      </c>
      <c r="B866" s="342" t="s">
        <v>159</v>
      </c>
      <c r="C866" s="157">
        <v>11</v>
      </c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83">
        <f t="shared" si="68"/>
        <v>0</v>
      </c>
    </row>
    <row r="867" spans="1:16">
      <c r="A867" s="340"/>
      <c r="B867" s="343"/>
      <c r="C867" s="157">
        <v>12</v>
      </c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83">
        <f t="shared" si="68"/>
        <v>0</v>
      </c>
    </row>
    <row r="868" spans="1:16">
      <c r="A868" s="340"/>
      <c r="B868" s="343"/>
      <c r="C868" s="157">
        <v>13</v>
      </c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83">
        <f t="shared" si="68"/>
        <v>0</v>
      </c>
    </row>
    <row r="869" spans="1:16">
      <c r="A869" s="340"/>
      <c r="B869" s="343"/>
      <c r="C869" s="157">
        <v>14</v>
      </c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83">
        <f t="shared" si="68"/>
        <v>0</v>
      </c>
    </row>
    <row r="870" spans="1:16">
      <c r="A870" s="340"/>
      <c r="B870" s="343"/>
      <c r="C870" s="157">
        <v>15</v>
      </c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83">
        <f t="shared" si="68"/>
        <v>0</v>
      </c>
    </row>
    <row r="871" spans="1:16">
      <c r="A871" s="340"/>
      <c r="B871" s="343"/>
      <c r="C871" s="157">
        <v>16</v>
      </c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83">
        <f t="shared" si="68"/>
        <v>0</v>
      </c>
    </row>
    <row r="872" spans="1:16">
      <c r="A872" s="340"/>
      <c r="B872" s="343"/>
      <c r="C872" s="157">
        <v>17</v>
      </c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83">
        <f t="shared" si="68"/>
        <v>0</v>
      </c>
    </row>
    <row r="873" spans="1:16">
      <c r="A873" s="340"/>
      <c r="B873" s="343"/>
      <c r="C873" s="157">
        <v>25</v>
      </c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83">
        <f t="shared" si="68"/>
        <v>0</v>
      </c>
    </row>
    <row r="874" spans="1:16">
      <c r="A874" s="340"/>
      <c r="B874" s="343"/>
      <c r="C874" s="157">
        <v>26</v>
      </c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83">
        <f t="shared" si="68"/>
        <v>0</v>
      </c>
    </row>
    <row r="875" spans="1:16">
      <c r="A875" s="341"/>
      <c r="B875" s="344"/>
      <c r="C875" s="157">
        <v>27</v>
      </c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83">
        <f t="shared" si="68"/>
        <v>0</v>
      </c>
    </row>
    <row r="876" spans="1:16">
      <c r="A876" s="339">
        <v>325</v>
      </c>
      <c r="B876" s="342" t="s">
        <v>160</v>
      </c>
      <c r="C876" s="157">
        <v>11</v>
      </c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83">
        <f t="shared" si="68"/>
        <v>0</v>
      </c>
    </row>
    <row r="877" spans="1:16">
      <c r="A877" s="340"/>
      <c r="B877" s="343"/>
      <c r="C877" s="157">
        <v>12</v>
      </c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83">
        <f t="shared" si="68"/>
        <v>0</v>
      </c>
    </row>
    <row r="878" spans="1:16">
      <c r="A878" s="340"/>
      <c r="B878" s="343"/>
      <c r="C878" s="157">
        <v>13</v>
      </c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83">
        <f t="shared" si="68"/>
        <v>0</v>
      </c>
    </row>
    <row r="879" spans="1:16">
      <c r="A879" s="340"/>
      <c r="B879" s="343"/>
      <c r="C879" s="157">
        <v>14</v>
      </c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83">
        <f t="shared" si="68"/>
        <v>0</v>
      </c>
    </row>
    <row r="880" spans="1:16">
      <c r="A880" s="340"/>
      <c r="B880" s="343"/>
      <c r="C880" s="157">
        <v>15</v>
      </c>
      <c r="D880" s="31">
        <v>53200</v>
      </c>
      <c r="E880" s="31">
        <v>53200</v>
      </c>
      <c r="F880" s="31">
        <v>53200</v>
      </c>
      <c r="G880" s="31">
        <v>53200</v>
      </c>
      <c r="H880" s="31">
        <v>53200</v>
      </c>
      <c r="I880" s="31">
        <v>53200</v>
      </c>
      <c r="J880" s="31">
        <v>53200</v>
      </c>
      <c r="K880" s="31">
        <v>53200</v>
      </c>
      <c r="L880" s="31">
        <v>53200</v>
      </c>
      <c r="M880" s="31">
        <v>53200</v>
      </c>
      <c r="N880" s="31">
        <v>53200</v>
      </c>
      <c r="O880" s="31">
        <v>53200</v>
      </c>
      <c r="P880" s="83">
        <f t="shared" si="68"/>
        <v>638400</v>
      </c>
    </row>
    <row r="881" spans="1:16">
      <c r="A881" s="340"/>
      <c r="B881" s="343"/>
      <c r="C881" s="157">
        <v>16</v>
      </c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83">
        <f t="shared" si="68"/>
        <v>0</v>
      </c>
    </row>
    <row r="882" spans="1:16">
      <c r="A882" s="340"/>
      <c r="B882" s="343"/>
      <c r="C882" s="157">
        <v>17</v>
      </c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83">
        <f t="shared" si="68"/>
        <v>0</v>
      </c>
    </row>
    <row r="883" spans="1:16">
      <c r="A883" s="340"/>
      <c r="B883" s="343"/>
      <c r="C883" s="157">
        <v>25</v>
      </c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83">
        <f t="shared" si="68"/>
        <v>0</v>
      </c>
    </row>
    <row r="884" spans="1:16">
      <c r="A884" s="340"/>
      <c r="B884" s="343"/>
      <c r="C884" s="157">
        <v>26</v>
      </c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83">
        <f t="shared" si="68"/>
        <v>0</v>
      </c>
    </row>
    <row r="885" spans="1:16">
      <c r="A885" s="341"/>
      <c r="B885" s="344"/>
      <c r="C885" s="157">
        <v>27</v>
      </c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83">
        <f t="shared" si="68"/>
        <v>0</v>
      </c>
    </row>
    <row r="886" spans="1:16">
      <c r="A886" s="339">
        <v>326</v>
      </c>
      <c r="B886" s="342" t="s">
        <v>161</v>
      </c>
      <c r="C886" s="157">
        <v>11</v>
      </c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83">
        <f t="shared" si="68"/>
        <v>0</v>
      </c>
    </row>
    <row r="887" spans="1:16">
      <c r="A887" s="340"/>
      <c r="B887" s="343"/>
      <c r="C887" s="157">
        <v>12</v>
      </c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83">
        <f t="shared" si="68"/>
        <v>0</v>
      </c>
    </row>
    <row r="888" spans="1:16">
      <c r="A888" s="340"/>
      <c r="B888" s="343"/>
      <c r="C888" s="157">
        <v>13</v>
      </c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83">
        <f t="shared" si="68"/>
        <v>0</v>
      </c>
    </row>
    <row r="889" spans="1:16">
      <c r="A889" s="340"/>
      <c r="B889" s="343"/>
      <c r="C889" s="157">
        <v>14</v>
      </c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83">
        <f t="shared" si="68"/>
        <v>0</v>
      </c>
    </row>
    <row r="890" spans="1:16">
      <c r="A890" s="340"/>
      <c r="B890" s="343"/>
      <c r="C890" s="157">
        <v>15</v>
      </c>
      <c r="D890" s="31"/>
      <c r="E890" s="31"/>
      <c r="F890" s="31">
        <v>10000</v>
      </c>
      <c r="G890" s="31"/>
      <c r="H890" s="31">
        <v>10000</v>
      </c>
      <c r="I890" s="31"/>
      <c r="J890" s="31">
        <v>10000</v>
      </c>
      <c r="K890" s="31"/>
      <c r="L890" s="31"/>
      <c r="M890" s="31"/>
      <c r="N890" s="31"/>
      <c r="O890" s="31"/>
      <c r="P890" s="83">
        <f t="shared" si="68"/>
        <v>30000</v>
      </c>
    </row>
    <row r="891" spans="1:16">
      <c r="A891" s="340"/>
      <c r="B891" s="343"/>
      <c r="C891" s="157">
        <v>16</v>
      </c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83">
        <f t="shared" si="68"/>
        <v>0</v>
      </c>
    </row>
    <row r="892" spans="1:16">
      <c r="A892" s="340"/>
      <c r="B892" s="343"/>
      <c r="C892" s="157">
        <v>17</v>
      </c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83">
        <f t="shared" si="68"/>
        <v>0</v>
      </c>
    </row>
    <row r="893" spans="1:16">
      <c r="A893" s="340"/>
      <c r="B893" s="343"/>
      <c r="C893" s="157">
        <v>25</v>
      </c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83">
        <f t="shared" si="68"/>
        <v>0</v>
      </c>
    </row>
    <row r="894" spans="1:16">
      <c r="A894" s="340"/>
      <c r="B894" s="343"/>
      <c r="C894" s="157">
        <v>26</v>
      </c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83">
        <f t="shared" si="68"/>
        <v>0</v>
      </c>
    </row>
    <row r="895" spans="1:16">
      <c r="A895" s="341"/>
      <c r="B895" s="344"/>
      <c r="C895" s="157">
        <v>27</v>
      </c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83">
        <f t="shared" si="68"/>
        <v>0</v>
      </c>
    </row>
    <row r="896" spans="1:16">
      <c r="A896" s="339">
        <v>327</v>
      </c>
      <c r="B896" s="342" t="s">
        <v>162</v>
      </c>
      <c r="C896" s="157">
        <v>11</v>
      </c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83">
        <f t="shared" si="68"/>
        <v>0</v>
      </c>
    </row>
    <row r="897" spans="1:16">
      <c r="A897" s="340"/>
      <c r="B897" s="343"/>
      <c r="C897" s="157">
        <v>12</v>
      </c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83">
        <f t="shared" si="68"/>
        <v>0</v>
      </c>
    </row>
    <row r="898" spans="1:16">
      <c r="A898" s="340"/>
      <c r="B898" s="343"/>
      <c r="C898" s="157">
        <v>13</v>
      </c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83">
        <f t="shared" si="68"/>
        <v>0</v>
      </c>
    </row>
    <row r="899" spans="1:16">
      <c r="A899" s="340"/>
      <c r="B899" s="343"/>
      <c r="C899" s="157">
        <v>14</v>
      </c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83">
        <f t="shared" si="68"/>
        <v>0</v>
      </c>
    </row>
    <row r="900" spans="1:16">
      <c r="A900" s="340"/>
      <c r="B900" s="343"/>
      <c r="C900" s="157">
        <v>15</v>
      </c>
      <c r="D900" s="31">
        <v>19430</v>
      </c>
      <c r="E900" s="31">
        <v>19430</v>
      </c>
      <c r="F900" s="31">
        <v>19430</v>
      </c>
      <c r="G900" s="31">
        <v>19430</v>
      </c>
      <c r="H900" s="31">
        <v>19430</v>
      </c>
      <c r="I900" s="31">
        <v>19430</v>
      </c>
      <c r="J900" s="31">
        <v>19430</v>
      </c>
      <c r="K900" s="31">
        <v>19430</v>
      </c>
      <c r="L900" s="31">
        <v>19430</v>
      </c>
      <c r="M900" s="31">
        <v>19430</v>
      </c>
      <c r="N900" s="31">
        <v>19430</v>
      </c>
      <c r="O900" s="31">
        <v>19430</v>
      </c>
      <c r="P900" s="83">
        <f t="shared" si="68"/>
        <v>233160</v>
      </c>
    </row>
    <row r="901" spans="1:16">
      <c r="A901" s="340"/>
      <c r="B901" s="343"/>
      <c r="C901" s="157">
        <v>16</v>
      </c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83">
        <f t="shared" si="68"/>
        <v>0</v>
      </c>
    </row>
    <row r="902" spans="1:16">
      <c r="A902" s="340"/>
      <c r="B902" s="343"/>
      <c r="C902" s="157">
        <v>17</v>
      </c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83">
        <f t="shared" si="68"/>
        <v>0</v>
      </c>
    </row>
    <row r="903" spans="1:16">
      <c r="A903" s="340"/>
      <c r="B903" s="343"/>
      <c r="C903" s="157">
        <v>25</v>
      </c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83">
        <f t="shared" si="68"/>
        <v>0</v>
      </c>
    </row>
    <row r="904" spans="1:16">
      <c r="A904" s="340"/>
      <c r="B904" s="343"/>
      <c r="C904" s="157">
        <v>26</v>
      </c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83">
        <f t="shared" si="68"/>
        <v>0</v>
      </c>
    </row>
    <row r="905" spans="1:16">
      <c r="A905" s="341"/>
      <c r="B905" s="344"/>
      <c r="C905" s="157">
        <v>27</v>
      </c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83">
        <f t="shared" si="68"/>
        <v>0</v>
      </c>
    </row>
    <row r="906" spans="1:16">
      <c r="A906" s="339">
        <v>328</v>
      </c>
      <c r="B906" s="342" t="s">
        <v>163</v>
      </c>
      <c r="C906" s="157">
        <v>11</v>
      </c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83">
        <f t="shared" si="68"/>
        <v>0</v>
      </c>
    </row>
    <row r="907" spans="1:16">
      <c r="A907" s="340"/>
      <c r="B907" s="343"/>
      <c r="C907" s="157">
        <v>12</v>
      </c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83">
        <f t="shared" si="68"/>
        <v>0</v>
      </c>
    </row>
    <row r="908" spans="1:16">
      <c r="A908" s="340"/>
      <c r="B908" s="343"/>
      <c r="C908" s="157">
        <v>13</v>
      </c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83">
        <f t="shared" si="68"/>
        <v>0</v>
      </c>
    </row>
    <row r="909" spans="1:16">
      <c r="A909" s="340"/>
      <c r="B909" s="343"/>
      <c r="C909" s="157">
        <v>14</v>
      </c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83">
        <f t="shared" si="68"/>
        <v>0</v>
      </c>
    </row>
    <row r="910" spans="1:16">
      <c r="A910" s="340"/>
      <c r="B910" s="343"/>
      <c r="C910" s="157">
        <v>15</v>
      </c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83">
        <f t="shared" si="68"/>
        <v>0</v>
      </c>
    </row>
    <row r="911" spans="1:16">
      <c r="A911" s="340"/>
      <c r="B911" s="343"/>
      <c r="C911" s="157">
        <v>16</v>
      </c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83">
        <f t="shared" si="68"/>
        <v>0</v>
      </c>
    </row>
    <row r="912" spans="1:16">
      <c r="A912" s="340"/>
      <c r="B912" s="343"/>
      <c r="C912" s="157">
        <v>17</v>
      </c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83">
        <f t="shared" si="68"/>
        <v>0</v>
      </c>
    </row>
    <row r="913" spans="1:16">
      <c r="A913" s="340"/>
      <c r="B913" s="343"/>
      <c r="C913" s="157">
        <v>25</v>
      </c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83">
        <f t="shared" si="68"/>
        <v>0</v>
      </c>
    </row>
    <row r="914" spans="1:16">
      <c r="A914" s="340"/>
      <c r="B914" s="343"/>
      <c r="C914" s="157">
        <v>26</v>
      </c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83">
        <f t="shared" si="68"/>
        <v>0</v>
      </c>
    </row>
    <row r="915" spans="1:16">
      <c r="A915" s="341"/>
      <c r="B915" s="344"/>
      <c r="C915" s="157">
        <v>27</v>
      </c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83">
        <f t="shared" si="68"/>
        <v>0</v>
      </c>
    </row>
    <row r="916" spans="1:16">
      <c r="A916" s="339">
        <v>329</v>
      </c>
      <c r="B916" s="342" t="s">
        <v>164</v>
      </c>
      <c r="C916" s="157">
        <v>11</v>
      </c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83">
        <f t="shared" si="68"/>
        <v>0</v>
      </c>
    </row>
    <row r="917" spans="1:16">
      <c r="A917" s="340"/>
      <c r="B917" s="343"/>
      <c r="C917" s="157">
        <v>12</v>
      </c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83">
        <f t="shared" si="68"/>
        <v>0</v>
      </c>
    </row>
    <row r="918" spans="1:16">
      <c r="A918" s="340"/>
      <c r="B918" s="343"/>
      <c r="C918" s="157">
        <v>13</v>
      </c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83">
        <f t="shared" ref="P918" si="70">SUM(D918:O918)</f>
        <v>0</v>
      </c>
    </row>
    <row r="919" spans="1:16">
      <c r="A919" s="340"/>
      <c r="B919" s="343"/>
      <c r="C919" s="157">
        <v>14</v>
      </c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83">
        <f t="shared" ref="P919:P925" si="71">SUM(D919:O919)</f>
        <v>0</v>
      </c>
    </row>
    <row r="920" spans="1:16">
      <c r="A920" s="340"/>
      <c r="B920" s="343"/>
      <c r="C920" s="157">
        <v>15</v>
      </c>
      <c r="D920" s="31">
        <v>12100</v>
      </c>
      <c r="E920" s="31">
        <v>9800</v>
      </c>
      <c r="F920" s="31">
        <v>6500</v>
      </c>
      <c r="G920" s="31">
        <v>22200</v>
      </c>
      <c r="H920" s="31">
        <v>22500</v>
      </c>
      <c r="I920" s="31">
        <v>6200</v>
      </c>
      <c r="J920" s="31">
        <v>3400</v>
      </c>
      <c r="K920" s="31">
        <v>10800</v>
      </c>
      <c r="L920" s="31">
        <v>20900</v>
      </c>
      <c r="M920" s="31">
        <v>6500</v>
      </c>
      <c r="N920" s="31">
        <v>27000</v>
      </c>
      <c r="O920" s="31">
        <v>12800</v>
      </c>
      <c r="P920" s="83">
        <f t="shared" si="71"/>
        <v>160700</v>
      </c>
    </row>
    <row r="921" spans="1:16">
      <c r="A921" s="340"/>
      <c r="B921" s="343"/>
      <c r="C921" s="157">
        <v>16</v>
      </c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83">
        <f t="shared" si="71"/>
        <v>0</v>
      </c>
    </row>
    <row r="922" spans="1:16">
      <c r="A922" s="340"/>
      <c r="B922" s="343"/>
      <c r="C922" s="157">
        <v>17</v>
      </c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83">
        <f t="shared" si="71"/>
        <v>0</v>
      </c>
    </row>
    <row r="923" spans="1:16">
      <c r="A923" s="340"/>
      <c r="B923" s="343"/>
      <c r="C923" s="157">
        <v>25</v>
      </c>
      <c r="D923" s="101">
        <v>1000</v>
      </c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83">
        <f t="shared" si="71"/>
        <v>1000</v>
      </c>
    </row>
    <row r="924" spans="1:16">
      <c r="A924" s="340"/>
      <c r="B924" s="343"/>
      <c r="C924" s="157">
        <v>26</v>
      </c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83">
        <f t="shared" si="71"/>
        <v>0</v>
      </c>
    </row>
    <row r="925" spans="1:16">
      <c r="A925" s="341"/>
      <c r="B925" s="344"/>
      <c r="C925" s="157">
        <v>27</v>
      </c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83">
        <f t="shared" si="71"/>
        <v>0</v>
      </c>
    </row>
    <row r="926" spans="1:16">
      <c r="A926" s="112">
        <v>3300</v>
      </c>
      <c r="B926" s="347" t="s">
        <v>165</v>
      </c>
      <c r="C926" s="348"/>
      <c r="D926" s="110">
        <f t="shared" ref="D926:P926" si="72">SUM(D927:D1013)</f>
        <v>203387</v>
      </c>
      <c r="E926" s="110">
        <f t="shared" si="72"/>
        <v>21887</v>
      </c>
      <c r="F926" s="110">
        <f t="shared" si="72"/>
        <v>181887</v>
      </c>
      <c r="G926" s="110">
        <f t="shared" si="72"/>
        <v>86887</v>
      </c>
      <c r="H926" s="110">
        <f t="shared" si="72"/>
        <v>167087</v>
      </c>
      <c r="I926" s="110">
        <f t="shared" si="72"/>
        <v>23887</v>
      </c>
      <c r="J926" s="110">
        <f t="shared" si="72"/>
        <v>191887</v>
      </c>
      <c r="K926" s="110">
        <f t="shared" si="72"/>
        <v>21887</v>
      </c>
      <c r="L926" s="110">
        <f t="shared" si="72"/>
        <v>246687</v>
      </c>
      <c r="M926" s="110">
        <f t="shared" si="72"/>
        <v>21887</v>
      </c>
      <c r="N926" s="110">
        <f t="shared" si="72"/>
        <v>261887</v>
      </c>
      <c r="O926" s="110">
        <f t="shared" si="72"/>
        <v>21887</v>
      </c>
      <c r="P926" s="110">
        <f t="shared" si="72"/>
        <v>1451144</v>
      </c>
    </row>
    <row r="927" spans="1:16">
      <c r="A927" s="339">
        <v>331</v>
      </c>
      <c r="B927" s="342" t="s">
        <v>166</v>
      </c>
      <c r="C927" s="157">
        <v>11</v>
      </c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83">
        <f t="shared" ref="P927:P1014" si="73">SUM(D927:O927)</f>
        <v>0</v>
      </c>
    </row>
    <row r="928" spans="1:16">
      <c r="A928" s="340"/>
      <c r="B928" s="343"/>
      <c r="C928" s="157">
        <v>12</v>
      </c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83">
        <f t="shared" si="73"/>
        <v>0</v>
      </c>
    </row>
    <row r="929" spans="1:16">
      <c r="A929" s="340"/>
      <c r="B929" s="343"/>
      <c r="C929" s="157">
        <v>13</v>
      </c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83">
        <f t="shared" si="73"/>
        <v>0</v>
      </c>
    </row>
    <row r="930" spans="1:16">
      <c r="A930" s="340"/>
      <c r="B930" s="343"/>
      <c r="C930" s="157">
        <v>14</v>
      </c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83">
        <f t="shared" si="73"/>
        <v>0</v>
      </c>
    </row>
    <row r="931" spans="1:16">
      <c r="A931" s="340"/>
      <c r="B931" s="343"/>
      <c r="C931" s="157">
        <v>15</v>
      </c>
      <c r="D931" s="31">
        <v>3500</v>
      </c>
      <c r="E931" s="31"/>
      <c r="F931" s="31"/>
      <c r="G931" s="31"/>
      <c r="H931" s="31">
        <v>3200</v>
      </c>
      <c r="I931" s="31"/>
      <c r="J931" s="31"/>
      <c r="K931" s="31"/>
      <c r="L931" s="31">
        <v>4800</v>
      </c>
      <c r="M931" s="31"/>
      <c r="N931" s="31"/>
      <c r="O931" s="31"/>
      <c r="P931" s="83">
        <f t="shared" si="73"/>
        <v>11500</v>
      </c>
    </row>
    <row r="932" spans="1:16">
      <c r="A932" s="340"/>
      <c r="B932" s="343"/>
      <c r="C932" s="157">
        <v>16</v>
      </c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83">
        <f t="shared" si="73"/>
        <v>0</v>
      </c>
    </row>
    <row r="933" spans="1:16">
      <c r="A933" s="340"/>
      <c r="B933" s="343"/>
      <c r="C933" s="157">
        <v>17</v>
      </c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83">
        <f t="shared" si="73"/>
        <v>0</v>
      </c>
    </row>
    <row r="934" spans="1:16">
      <c r="A934" s="340"/>
      <c r="B934" s="343"/>
      <c r="C934" s="157">
        <v>25</v>
      </c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83">
        <f t="shared" si="73"/>
        <v>0</v>
      </c>
    </row>
    <row r="935" spans="1:16">
      <c r="A935" s="340"/>
      <c r="B935" s="343"/>
      <c r="C935" s="157">
        <v>26</v>
      </c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83">
        <f t="shared" si="73"/>
        <v>0</v>
      </c>
    </row>
    <row r="936" spans="1:16">
      <c r="A936" s="341"/>
      <c r="B936" s="344"/>
      <c r="C936" s="157">
        <v>27</v>
      </c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83">
        <f t="shared" si="73"/>
        <v>0</v>
      </c>
    </row>
    <row r="937" spans="1:16">
      <c r="A937" s="339">
        <v>332</v>
      </c>
      <c r="B937" s="342" t="s">
        <v>167</v>
      </c>
      <c r="C937" s="157">
        <v>11</v>
      </c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83">
        <f t="shared" si="73"/>
        <v>0</v>
      </c>
    </row>
    <row r="938" spans="1:16">
      <c r="A938" s="340"/>
      <c r="B938" s="343"/>
      <c r="C938" s="157">
        <v>12</v>
      </c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83">
        <f t="shared" si="73"/>
        <v>0</v>
      </c>
    </row>
    <row r="939" spans="1:16">
      <c r="A939" s="340"/>
      <c r="B939" s="343"/>
      <c r="C939" s="157">
        <v>13</v>
      </c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83">
        <f t="shared" si="73"/>
        <v>0</v>
      </c>
    </row>
    <row r="940" spans="1:16">
      <c r="A940" s="340"/>
      <c r="B940" s="343"/>
      <c r="C940" s="157">
        <v>14</v>
      </c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83">
        <f t="shared" si="73"/>
        <v>0</v>
      </c>
    </row>
    <row r="941" spans="1:16">
      <c r="A941" s="340"/>
      <c r="B941" s="343"/>
      <c r="C941" s="157">
        <v>15</v>
      </c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83">
        <f t="shared" si="73"/>
        <v>0</v>
      </c>
    </row>
    <row r="942" spans="1:16">
      <c r="A942" s="340"/>
      <c r="B942" s="343"/>
      <c r="C942" s="157">
        <v>16</v>
      </c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83">
        <f t="shared" si="73"/>
        <v>0</v>
      </c>
    </row>
    <row r="943" spans="1:16">
      <c r="A943" s="340"/>
      <c r="B943" s="343"/>
      <c r="C943" s="157">
        <v>17</v>
      </c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83">
        <f t="shared" si="73"/>
        <v>0</v>
      </c>
    </row>
    <row r="944" spans="1:16">
      <c r="A944" s="340"/>
      <c r="B944" s="343"/>
      <c r="C944" s="157">
        <v>25</v>
      </c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83">
        <f t="shared" si="73"/>
        <v>0</v>
      </c>
    </row>
    <row r="945" spans="1:16">
      <c r="A945" s="340"/>
      <c r="B945" s="343"/>
      <c r="C945" s="157">
        <v>26</v>
      </c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83">
        <f t="shared" si="73"/>
        <v>0</v>
      </c>
    </row>
    <row r="946" spans="1:16">
      <c r="A946" s="341"/>
      <c r="B946" s="344"/>
      <c r="C946" s="157">
        <v>27</v>
      </c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83">
        <f t="shared" si="73"/>
        <v>0</v>
      </c>
    </row>
    <row r="947" spans="1:16" ht="15" customHeight="1">
      <c r="A947" s="339">
        <v>333</v>
      </c>
      <c r="B947" s="342" t="s">
        <v>168</v>
      </c>
      <c r="C947" s="157">
        <v>11</v>
      </c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83">
        <f t="shared" si="73"/>
        <v>0</v>
      </c>
    </row>
    <row r="948" spans="1:16">
      <c r="A948" s="340"/>
      <c r="B948" s="343"/>
      <c r="C948" s="157">
        <v>12</v>
      </c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83">
        <f t="shared" si="73"/>
        <v>0</v>
      </c>
    </row>
    <row r="949" spans="1:16">
      <c r="A949" s="340"/>
      <c r="B949" s="343"/>
      <c r="C949" s="157">
        <v>13</v>
      </c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83">
        <f t="shared" si="73"/>
        <v>0</v>
      </c>
    </row>
    <row r="950" spans="1:16">
      <c r="A950" s="340"/>
      <c r="B950" s="343"/>
      <c r="C950" s="157">
        <v>14</v>
      </c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83">
        <f t="shared" si="73"/>
        <v>0</v>
      </c>
    </row>
    <row r="951" spans="1:16">
      <c r="A951" s="340"/>
      <c r="B951" s="343"/>
      <c r="C951" s="157">
        <v>15</v>
      </c>
      <c r="D951" s="31">
        <v>3000</v>
      </c>
      <c r="E951" s="31"/>
      <c r="F951" s="31"/>
      <c r="G951" s="31"/>
      <c r="H951" s="31"/>
      <c r="I951" s="31">
        <v>2000</v>
      </c>
      <c r="J951" s="31"/>
      <c r="K951" s="31"/>
      <c r="L951" s="31"/>
      <c r="M951" s="31"/>
      <c r="N951" s="31"/>
      <c r="O951" s="31"/>
      <c r="P951" s="83">
        <f t="shared" si="73"/>
        <v>5000</v>
      </c>
    </row>
    <row r="952" spans="1:16">
      <c r="A952" s="340"/>
      <c r="B952" s="343"/>
      <c r="C952" s="157">
        <v>16</v>
      </c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83">
        <f t="shared" si="73"/>
        <v>0</v>
      </c>
    </row>
    <row r="953" spans="1:16">
      <c r="A953" s="340"/>
      <c r="B953" s="343"/>
      <c r="C953" s="157">
        <v>17</v>
      </c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83">
        <f t="shared" si="73"/>
        <v>0</v>
      </c>
    </row>
    <row r="954" spans="1:16">
      <c r="A954" s="340"/>
      <c r="B954" s="343"/>
      <c r="C954" s="157">
        <v>25</v>
      </c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83">
        <f t="shared" si="73"/>
        <v>0</v>
      </c>
    </row>
    <row r="955" spans="1:16">
      <c r="A955" s="340"/>
      <c r="B955" s="343"/>
      <c r="C955" s="157">
        <v>26</v>
      </c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83">
        <f t="shared" si="73"/>
        <v>0</v>
      </c>
    </row>
    <row r="956" spans="1:16">
      <c r="A956" s="341"/>
      <c r="B956" s="344"/>
      <c r="C956" s="157">
        <v>27</v>
      </c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83">
        <f t="shared" si="73"/>
        <v>0</v>
      </c>
    </row>
    <row r="957" spans="1:16">
      <c r="A957" s="339">
        <v>334</v>
      </c>
      <c r="B957" s="342" t="s">
        <v>169</v>
      </c>
      <c r="C957" s="157">
        <v>11</v>
      </c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83">
        <f t="shared" si="73"/>
        <v>0</v>
      </c>
    </row>
    <row r="958" spans="1:16">
      <c r="A958" s="340"/>
      <c r="B958" s="343"/>
      <c r="C958" s="157">
        <v>12</v>
      </c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83">
        <f t="shared" si="73"/>
        <v>0</v>
      </c>
    </row>
    <row r="959" spans="1:16">
      <c r="A959" s="340"/>
      <c r="B959" s="343"/>
      <c r="C959" s="157">
        <v>13</v>
      </c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83">
        <f t="shared" si="73"/>
        <v>0</v>
      </c>
    </row>
    <row r="960" spans="1:16">
      <c r="A960" s="340"/>
      <c r="B960" s="343"/>
      <c r="C960" s="157">
        <v>14</v>
      </c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83">
        <f t="shared" si="73"/>
        <v>0</v>
      </c>
    </row>
    <row r="961" spans="1:16">
      <c r="A961" s="340"/>
      <c r="B961" s="343"/>
      <c r="C961" s="157">
        <v>15</v>
      </c>
      <c r="D961" s="31">
        <v>21887</v>
      </c>
      <c r="E961" s="31">
        <v>21887</v>
      </c>
      <c r="F961" s="31">
        <v>21887</v>
      </c>
      <c r="G961" s="31">
        <v>21887</v>
      </c>
      <c r="H961" s="31">
        <v>21887</v>
      </c>
      <c r="I961" s="31">
        <v>21887</v>
      </c>
      <c r="J961" s="31">
        <v>21887</v>
      </c>
      <c r="K961" s="31">
        <v>21887</v>
      </c>
      <c r="L961" s="31">
        <v>21887</v>
      </c>
      <c r="M961" s="31">
        <v>21887</v>
      </c>
      <c r="N961" s="31">
        <v>21887</v>
      </c>
      <c r="O961" s="31">
        <v>21887</v>
      </c>
      <c r="P961" s="83">
        <f t="shared" si="73"/>
        <v>262644</v>
      </c>
    </row>
    <row r="962" spans="1:16">
      <c r="A962" s="340"/>
      <c r="B962" s="343"/>
      <c r="C962" s="157">
        <v>16</v>
      </c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83">
        <f t="shared" si="73"/>
        <v>0</v>
      </c>
    </row>
    <row r="963" spans="1:16">
      <c r="A963" s="340"/>
      <c r="B963" s="343"/>
      <c r="C963" s="157">
        <v>17</v>
      </c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83">
        <f t="shared" si="73"/>
        <v>0</v>
      </c>
    </row>
    <row r="964" spans="1:16">
      <c r="A964" s="340"/>
      <c r="B964" s="343"/>
      <c r="C964" s="157">
        <v>25</v>
      </c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83">
        <f t="shared" si="73"/>
        <v>0</v>
      </c>
    </row>
    <row r="965" spans="1:16">
      <c r="A965" s="340"/>
      <c r="B965" s="343"/>
      <c r="C965" s="157">
        <v>26</v>
      </c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83">
        <f t="shared" si="73"/>
        <v>0</v>
      </c>
    </row>
    <row r="966" spans="1:16">
      <c r="A966" s="341"/>
      <c r="B966" s="344"/>
      <c r="C966" s="157">
        <v>27</v>
      </c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83">
        <f t="shared" si="73"/>
        <v>0</v>
      </c>
    </row>
    <row r="967" spans="1:16">
      <c r="A967" s="339">
        <v>335</v>
      </c>
      <c r="B967" s="342" t="s">
        <v>170</v>
      </c>
      <c r="C967" s="157">
        <v>11</v>
      </c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83">
        <f t="shared" si="73"/>
        <v>0</v>
      </c>
    </row>
    <row r="968" spans="1:16">
      <c r="A968" s="340"/>
      <c r="B968" s="343"/>
      <c r="C968" s="157">
        <v>12</v>
      </c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83">
        <f t="shared" si="73"/>
        <v>0</v>
      </c>
    </row>
    <row r="969" spans="1:16">
      <c r="A969" s="340"/>
      <c r="B969" s="343"/>
      <c r="C969" s="157">
        <v>13</v>
      </c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83">
        <f t="shared" si="73"/>
        <v>0</v>
      </c>
    </row>
    <row r="970" spans="1:16">
      <c r="A970" s="340"/>
      <c r="B970" s="343"/>
      <c r="C970" s="157">
        <v>14</v>
      </c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83">
        <f t="shared" si="73"/>
        <v>0</v>
      </c>
    </row>
    <row r="971" spans="1:16">
      <c r="A971" s="340"/>
      <c r="B971" s="343"/>
      <c r="C971" s="157">
        <v>15</v>
      </c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83">
        <f t="shared" si="73"/>
        <v>0</v>
      </c>
    </row>
    <row r="972" spans="1:16">
      <c r="A972" s="340"/>
      <c r="B972" s="343"/>
      <c r="C972" s="157">
        <v>16</v>
      </c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83">
        <f t="shared" si="73"/>
        <v>0</v>
      </c>
    </row>
    <row r="973" spans="1:16">
      <c r="A973" s="340"/>
      <c r="B973" s="343"/>
      <c r="C973" s="157">
        <v>17</v>
      </c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83">
        <f t="shared" si="73"/>
        <v>0</v>
      </c>
    </row>
    <row r="974" spans="1:16">
      <c r="A974" s="340"/>
      <c r="B974" s="343"/>
      <c r="C974" s="157">
        <v>25</v>
      </c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83">
        <f t="shared" si="73"/>
        <v>0</v>
      </c>
    </row>
    <row r="975" spans="1:16">
      <c r="A975" s="340"/>
      <c r="B975" s="343"/>
      <c r="C975" s="157">
        <v>26</v>
      </c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83">
        <f t="shared" si="73"/>
        <v>0</v>
      </c>
    </row>
    <row r="976" spans="1:16">
      <c r="A976" s="341"/>
      <c r="B976" s="344"/>
      <c r="C976" s="157">
        <v>27</v>
      </c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83">
        <f t="shared" si="73"/>
        <v>0</v>
      </c>
    </row>
    <row r="977" spans="1:16">
      <c r="A977" s="339">
        <v>336</v>
      </c>
      <c r="B977" s="342" t="s">
        <v>171</v>
      </c>
      <c r="C977" s="157">
        <v>11</v>
      </c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83">
        <f t="shared" si="73"/>
        <v>0</v>
      </c>
    </row>
    <row r="978" spans="1:16">
      <c r="A978" s="340"/>
      <c r="B978" s="343"/>
      <c r="C978" s="157">
        <v>12</v>
      </c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83">
        <f t="shared" si="73"/>
        <v>0</v>
      </c>
    </row>
    <row r="979" spans="1:16">
      <c r="A979" s="340"/>
      <c r="B979" s="343"/>
      <c r="C979" s="157">
        <v>13</v>
      </c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83">
        <f t="shared" si="73"/>
        <v>0</v>
      </c>
    </row>
    <row r="980" spans="1:16">
      <c r="A980" s="340"/>
      <c r="B980" s="343"/>
      <c r="C980" s="157">
        <v>14</v>
      </c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83">
        <f t="shared" si="73"/>
        <v>0</v>
      </c>
    </row>
    <row r="981" spans="1:16">
      <c r="A981" s="340"/>
      <c r="B981" s="343"/>
      <c r="C981" s="157">
        <v>15</v>
      </c>
      <c r="D981" s="31">
        <v>120000</v>
      </c>
      <c r="E981" s="31"/>
      <c r="F981" s="31">
        <v>160000</v>
      </c>
      <c r="G981" s="31"/>
      <c r="H981" s="31">
        <v>142000</v>
      </c>
      <c r="I981" s="31"/>
      <c r="J981" s="31">
        <v>135000</v>
      </c>
      <c r="K981" s="31"/>
      <c r="L981" s="31">
        <v>188000</v>
      </c>
      <c r="M981" s="31"/>
      <c r="N981" s="31">
        <v>215000</v>
      </c>
      <c r="O981" s="31"/>
      <c r="P981" s="83">
        <f t="shared" si="73"/>
        <v>960000</v>
      </c>
    </row>
    <row r="982" spans="1:16">
      <c r="A982" s="340"/>
      <c r="B982" s="343"/>
      <c r="C982" s="157">
        <v>16</v>
      </c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83">
        <f t="shared" si="73"/>
        <v>0</v>
      </c>
    </row>
    <row r="983" spans="1:16">
      <c r="A983" s="340"/>
      <c r="B983" s="343"/>
      <c r="C983" s="157">
        <v>17</v>
      </c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83">
        <f t="shared" si="73"/>
        <v>0</v>
      </c>
    </row>
    <row r="984" spans="1:16">
      <c r="A984" s="340"/>
      <c r="B984" s="343"/>
      <c r="C984" s="157">
        <v>25</v>
      </c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83">
        <f t="shared" si="73"/>
        <v>0</v>
      </c>
    </row>
    <row r="985" spans="1:16">
      <c r="A985" s="340"/>
      <c r="B985" s="343"/>
      <c r="C985" s="157">
        <v>26</v>
      </c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83">
        <f t="shared" si="73"/>
        <v>0</v>
      </c>
    </row>
    <row r="986" spans="1:16">
      <c r="A986" s="341"/>
      <c r="B986" s="344"/>
      <c r="C986" s="157">
        <v>27</v>
      </c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83">
        <f t="shared" si="73"/>
        <v>0</v>
      </c>
    </row>
    <row r="987" spans="1:16">
      <c r="A987" s="339">
        <v>337</v>
      </c>
      <c r="B987" s="342" t="s">
        <v>172</v>
      </c>
      <c r="C987" s="157">
        <v>11</v>
      </c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83">
        <f t="shared" si="73"/>
        <v>0</v>
      </c>
    </row>
    <row r="988" spans="1:16">
      <c r="A988" s="340"/>
      <c r="B988" s="343"/>
      <c r="C988" s="157">
        <v>12</v>
      </c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83">
        <f t="shared" si="73"/>
        <v>0</v>
      </c>
    </row>
    <row r="989" spans="1:16">
      <c r="A989" s="340"/>
      <c r="B989" s="343"/>
      <c r="C989" s="157">
        <v>13</v>
      </c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83">
        <f t="shared" si="73"/>
        <v>0</v>
      </c>
    </row>
    <row r="990" spans="1:16">
      <c r="A990" s="340"/>
      <c r="B990" s="343"/>
      <c r="C990" s="157">
        <v>14</v>
      </c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83">
        <f t="shared" si="73"/>
        <v>0</v>
      </c>
    </row>
    <row r="991" spans="1:16">
      <c r="A991" s="340"/>
      <c r="B991" s="343"/>
      <c r="C991" s="157">
        <v>15</v>
      </c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83">
        <f t="shared" si="73"/>
        <v>0</v>
      </c>
    </row>
    <row r="992" spans="1:16">
      <c r="A992" s="340"/>
      <c r="B992" s="343"/>
      <c r="C992" s="157">
        <v>16</v>
      </c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83">
        <f t="shared" si="73"/>
        <v>0</v>
      </c>
    </row>
    <row r="993" spans="1:16">
      <c r="A993" s="340"/>
      <c r="B993" s="343"/>
      <c r="C993" s="157">
        <v>17</v>
      </c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83">
        <f t="shared" si="73"/>
        <v>0</v>
      </c>
    </row>
    <row r="994" spans="1:16">
      <c r="A994" s="340"/>
      <c r="B994" s="343"/>
      <c r="C994" s="157">
        <v>25</v>
      </c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83">
        <f t="shared" si="73"/>
        <v>0</v>
      </c>
    </row>
    <row r="995" spans="1:16">
      <c r="A995" s="340"/>
      <c r="B995" s="343"/>
      <c r="C995" s="157">
        <v>26</v>
      </c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83">
        <f t="shared" si="73"/>
        <v>0</v>
      </c>
    </row>
    <row r="996" spans="1:16">
      <c r="A996" s="341"/>
      <c r="B996" s="344"/>
      <c r="C996" s="157">
        <v>27</v>
      </c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83">
        <f t="shared" si="73"/>
        <v>0</v>
      </c>
    </row>
    <row r="997" spans="1:16">
      <c r="A997" s="339">
        <v>338</v>
      </c>
      <c r="B997" s="342" t="s">
        <v>173</v>
      </c>
      <c r="C997" s="157">
        <v>11</v>
      </c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83">
        <f t="shared" si="73"/>
        <v>0</v>
      </c>
    </row>
    <row r="998" spans="1:16">
      <c r="A998" s="340"/>
      <c r="B998" s="343"/>
      <c r="C998" s="157">
        <v>12</v>
      </c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83">
        <f t="shared" si="73"/>
        <v>0</v>
      </c>
    </row>
    <row r="999" spans="1:16">
      <c r="A999" s="340"/>
      <c r="B999" s="343"/>
      <c r="C999" s="157">
        <v>13</v>
      </c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83">
        <f t="shared" si="73"/>
        <v>0</v>
      </c>
    </row>
    <row r="1000" spans="1:16">
      <c r="A1000" s="340"/>
      <c r="B1000" s="343"/>
      <c r="C1000" s="157">
        <v>14</v>
      </c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83">
        <f t="shared" si="73"/>
        <v>0</v>
      </c>
    </row>
    <row r="1001" spans="1:16">
      <c r="A1001" s="340"/>
      <c r="B1001" s="343"/>
      <c r="C1001" s="157">
        <v>15</v>
      </c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83">
        <f t="shared" si="73"/>
        <v>0</v>
      </c>
    </row>
    <row r="1002" spans="1:16">
      <c r="A1002" s="340"/>
      <c r="B1002" s="343"/>
      <c r="C1002" s="157">
        <v>16</v>
      </c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83">
        <f t="shared" si="73"/>
        <v>0</v>
      </c>
    </row>
    <row r="1003" spans="1:16">
      <c r="A1003" s="340"/>
      <c r="B1003" s="343"/>
      <c r="C1003" s="157">
        <v>17</v>
      </c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83">
        <f t="shared" si="73"/>
        <v>0</v>
      </c>
    </row>
    <row r="1004" spans="1:16">
      <c r="A1004" s="340"/>
      <c r="B1004" s="343"/>
      <c r="C1004" s="157">
        <v>25</v>
      </c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83">
        <f t="shared" si="73"/>
        <v>0</v>
      </c>
    </row>
    <row r="1005" spans="1:16">
      <c r="A1005" s="340"/>
      <c r="B1005" s="343"/>
      <c r="C1005" s="157">
        <v>26</v>
      </c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83">
        <f t="shared" si="73"/>
        <v>0</v>
      </c>
    </row>
    <row r="1006" spans="1:16">
      <c r="A1006" s="341"/>
      <c r="B1006" s="344"/>
      <c r="C1006" s="157">
        <v>27</v>
      </c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83">
        <f t="shared" si="73"/>
        <v>0</v>
      </c>
    </row>
    <row r="1007" spans="1:16">
      <c r="A1007" s="339">
        <v>339</v>
      </c>
      <c r="B1007" s="342" t="s">
        <v>174</v>
      </c>
      <c r="C1007" s="157">
        <v>11</v>
      </c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83">
        <f t="shared" si="73"/>
        <v>0</v>
      </c>
    </row>
    <row r="1008" spans="1:16">
      <c r="A1008" s="340"/>
      <c r="B1008" s="343"/>
      <c r="C1008" s="157">
        <v>12</v>
      </c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83">
        <f t="shared" si="73"/>
        <v>0</v>
      </c>
    </row>
    <row r="1009" spans="1:16">
      <c r="A1009" s="340"/>
      <c r="B1009" s="343"/>
      <c r="C1009" s="157">
        <v>13</v>
      </c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83">
        <f t="shared" si="73"/>
        <v>0</v>
      </c>
    </row>
    <row r="1010" spans="1:16">
      <c r="A1010" s="340"/>
      <c r="B1010" s="343"/>
      <c r="C1010" s="157">
        <v>14</v>
      </c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83">
        <f t="shared" si="73"/>
        <v>0</v>
      </c>
    </row>
    <row r="1011" spans="1:16">
      <c r="A1011" s="340"/>
      <c r="B1011" s="343"/>
      <c r="C1011" s="157">
        <v>15</v>
      </c>
      <c r="D1011" s="31">
        <v>55000</v>
      </c>
      <c r="E1011" s="31"/>
      <c r="F1011" s="31"/>
      <c r="G1011" s="31">
        <v>65000</v>
      </c>
      <c r="H1011" s="31"/>
      <c r="I1011" s="31"/>
      <c r="J1011" s="31">
        <v>35000</v>
      </c>
      <c r="K1011" s="31"/>
      <c r="L1011" s="31">
        <v>32000</v>
      </c>
      <c r="M1011" s="31"/>
      <c r="N1011" s="31">
        <v>25000</v>
      </c>
      <c r="O1011" s="31"/>
      <c r="P1011" s="83">
        <f t="shared" si="73"/>
        <v>212000</v>
      </c>
    </row>
    <row r="1012" spans="1:16">
      <c r="A1012" s="340"/>
      <c r="B1012" s="343"/>
      <c r="C1012" s="157">
        <v>16</v>
      </c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83">
        <f t="shared" si="73"/>
        <v>0</v>
      </c>
    </row>
    <row r="1013" spans="1:16">
      <c r="A1013" s="340"/>
      <c r="B1013" s="343"/>
      <c r="C1013" s="157">
        <v>17</v>
      </c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83">
        <f t="shared" si="73"/>
        <v>0</v>
      </c>
    </row>
    <row r="1014" spans="1:16">
      <c r="A1014" s="340"/>
      <c r="B1014" s="343"/>
      <c r="C1014" s="157">
        <v>25</v>
      </c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83">
        <f t="shared" si="73"/>
        <v>0</v>
      </c>
    </row>
    <row r="1015" spans="1:16">
      <c r="A1015" s="340"/>
      <c r="B1015" s="343"/>
      <c r="C1015" s="157">
        <v>26</v>
      </c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83">
        <f t="shared" ref="P1015:P1016" si="74">SUM(D1015:O1015)</f>
        <v>0</v>
      </c>
    </row>
    <row r="1016" spans="1:16">
      <c r="A1016" s="341"/>
      <c r="B1016" s="344"/>
      <c r="C1016" s="157">
        <v>27</v>
      </c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83">
        <f t="shared" si="74"/>
        <v>0</v>
      </c>
    </row>
    <row r="1017" spans="1:16">
      <c r="A1017" s="112">
        <v>3400</v>
      </c>
      <c r="B1017" s="347" t="s">
        <v>175</v>
      </c>
      <c r="C1017" s="348"/>
      <c r="D1017" s="110">
        <f t="shared" ref="D1017:P1017" si="75">SUM(D1018:D1104)</f>
        <v>598100</v>
      </c>
      <c r="E1017" s="110">
        <f t="shared" si="75"/>
        <v>19000</v>
      </c>
      <c r="F1017" s="110">
        <f t="shared" si="75"/>
        <v>33300</v>
      </c>
      <c r="G1017" s="110">
        <f t="shared" si="75"/>
        <v>48500</v>
      </c>
      <c r="H1017" s="110">
        <f t="shared" si="75"/>
        <v>43700</v>
      </c>
      <c r="I1017" s="110">
        <f t="shared" si="75"/>
        <v>58200</v>
      </c>
      <c r="J1017" s="110">
        <f t="shared" si="75"/>
        <v>18250</v>
      </c>
      <c r="K1017" s="110">
        <f t="shared" si="75"/>
        <v>18050</v>
      </c>
      <c r="L1017" s="110">
        <f t="shared" si="75"/>
        <v>18050</v>
      </c>
      <c r="M1017" s="110">
        <f t="shared" si="75"/>
        <v>17650</v>
      </c>
      <c r="N1017" s="110">
        <f t="shared" si="75"/>
        <v>17500</v>
      </c>
      <c r="O1017" s="110">
        <f t="shared" si="75"/>
        <v>18500</v>
      </c>
      <c r="P1017" s="110">
        <f t="shared" si="75"/>
        <v>908800</v>
      </c>
    </row>
    <row r="1018" spans="1:16">
      <c r="A1018" s="339">
        <v>341</v>
      </c>
      <c r="B1018" s="342" t="s">
        <v>176</v>
      </c>
      <c r="C1018" s="157">
        <v>11</v>
      </c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83">
        <f t="shared" ref="P1018:P1105" si="76">SUM(D1018:O1018)</f>
        <v>0</v>
      </c>
    </row>
    <row r="1019" spans="1:16">
      <c r="A1019" s="340"/>
      <c r="B1019" s="343"/>
      <c r="C1019" s="157">
        <v>12</v>
      </c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83">
        <f t="shared" si="76"/>
        <v>0</v>
      </c>
    </row>
    <row r="1020" spans="1:16">
      <c r="A1020" s="340"/>
      <c r="B1020" s="343"/>
      <c r="C1020" s="157">
        <v>13</v>
      </c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83">
        <f t="shared" si="76"/>
        <v>0</v>
      </c>
    </row>
    <row r="1021" spans="1:16">
      <c r="A1021" s="340"/>
      <c r="B1021" s="343"/>
      <c r="C1021" s="157">
        <v>14</v>
      </c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83">
        <f t="shared" si="76"/>
        <v>0</v>
      </c>
    </row>
    <row r="1022" spans="1:16">
      <c r="A1022" s="340"/>
      <c r="B1022" s="343"/>
      <c r="C1022" s="157">
        <v>15</v>
      </c>
      <c r="D1022" s="31">
        <v>18000</v>
      </c>
      <c r="E1022" s="31">
        <v>19000</v>
      </c>
      <c r="F1022" s="31">
        <v>18200</v>
      </c>
      <c r="G1022" s="31">
        <v>18500</v>
      </c>
      <c r="H1022" s="31">
        <v>18600</v>
      </c>
      <c r="I1022" s="31">
        <v>18200</v>
      </c>
      <c r="J1022" s="31">
        <v>18150</v>
      </c>
      <c r="K1022" s="31">
        <v>18050</v>
      </c>
      <c r="L1022" s="31">
        <v>17950</v>
      </c>
      <c r="M1022" s="31">
        <v>17650</v>
      </c>
      <c r="N1022" s="31">
        <v>17500</v>
      </c>
      <c r="O1022" s="31">
        <v>18500</v>
      </c>
      <c r="P1022" s="83">
        <f t="shared" si="76"/>
        <v>218300</v>
      </c>
    </row>
    <row r="1023" spans="1:16">
      <c r="A1023" s="340"/>
      <c r="B1023" s="343"/>
      <c r="C1023" s="157">
        <v>16</v>
      </c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83">
        <f t="shared" si="76"/>
        <v>0</v>
      </c>
    </row>
    <row r="1024" spans="1:16">
      <c r="A1024" s="340"/>
      <c r="B1024" s="343"/>
      <c r="C1024" s="157">
        <v>17</v>
      </c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83">
        <f t="shared" si="76"/>
        <v>0</v>
      </c>
    </row>
    <row r="1025" spans="1:16">
      <c r="A1025" s="340"/>
      <c r="B1025" s="343"/>
      <c r="C1025" s="157">
        <v>25</v>
      </c>
      <c r="D1025" s="31">
        <v>100</v>
      </c>
      <c r="E1025" s="31"/>
      <c r="F1025" s="31">
        <v>100</v>
      </c>
      <c r="G1025" s="31"/>
      <c r="H1025" s="31">
        <v>100</v>
      </c>
      <c r="I1025" s="31"/>
      <c r="J1025" s="31">
        <v>100</v>
      </c>
      <c r="K1025" s="31"/>
      <c r="L1025" s="31">
        <v>100</v>
      </c>
      <c r="M1025" s="31"/>
      <c r="N1025" s="31"/>
      <c r="O1025" s="31"/>
      <c r="P1025" s="83">
        <f t="shared" si="76"/>
        <v>500</v>
      </c>
    </row>
    <row r="1026" spans="1:16">
      <c r="A1026" s="340"/>
      <c r="B1026" s="343"/>
      <c r="C1026" s="157">
        <v>26</v>
      </c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83">
        <f t="shared" si="76"/>
        <v>0</v>
      </c>
    </row>
    <row r="1027" spans="1:16">
      <c r="A1027" s="341"/>
      <c r="B1027" s="344"/>
      <c r="C1027" s="157">
        <v>27</v>
      </c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83">
        <f t="shared" si="76"/>
        <v>0</v>
      </c>
    </row>
    <row r="1028" spans="1:16">
      <c r="A1028" s="339">
        <v>342</v>
      </c>
      <c r="B1028" s="342" t="s">
        <v>177</v>
      </c>
      <c r="C1028" s="157">
        <v>11</v>
      </c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83">
        <f t="shared" si="76"/>
        <v>0</v>
      </c>
    </row>
    <row r="1029" spans="1:16">
      <c r="A1029" s="340"/>
      <c r="B1029" s="343"/>
      <c r="C1029" s="157">
        <v>12</v>
      </c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83">
        <f t="shared" si="76"/>
        <v>0</v>
      </c>
    </row>
    <row r="1030" spans="1:16">
      <c r="A1030" s="340"/>
      <c r="B1030" s="343"/>
      <c r="C1030" s="157">
        <v>13</v>
      </c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83">
        <f t="shared" si="76"/>
        <v>0</v>
      </c>
    </row>
    <row r="1031" spans="1:16">
      <c r="A1031" s="340"/>
      <c r="B1031" s="343"/>
      <c r="C1031" s="157">
        <v>14</v>
      </c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83">
        <f t="shared" si="76"/>
        <v>0</v>
      </c>
    </row>
    <row r="1032" spans="1:16">
      <c r="A1032" s="340"/>
      <c r="B1032" s="343"/>
      <c r="C1032" s="157">
        <v>15</v>
      </c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83">
        <f t="shared" si="76"/>
        <v>0</v>
      </c>
    </row>
    <row r="1033" spans="1:16">
      <c r="A1033" s="340"/>
      <c r="B1033" s="343"/>
      <c r="C1033" s="157">
        <v>16</v>
      </c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83">
        <f t="shared" si="76"/>
        <v>0</v>
      </c>
    </row>
    <row r="1034" spans="1:16">
      <c r="A1034" s="340"/>
      <c r="B1034" s="343"/>
      <c r="C1034" s="157">
        <v>17</v>
      </c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83">
        <f t="shared" si="76"/>
        <v>0</v>
      </c>
    </row>
    <row r="1035" spans="1:16">
      <c r="A1035" s="340"/>
      <c r="B1035" s="343"/>
      <c r="C1035" s="157">
        <v>25</v>
      </c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83">
        <f t="shared" si="76"/>
        <v>0</v>
      </c>
    </row>
    <row r="1036" spans="1:16">
      <c r="A1036" s="340"/>
      <c r="B1036" s="343"/>
      <c r="C1036" s="157">
        <v>26</v>
      </c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83">
        <f t="shared" si="76"/>
        <v>0</v>
      </c>
    </row>
    <row r="1037" spans="1:16">
      <c r="A1037" s="341"/>
      <c r="B1037" s="344"/>
      <c r="C1037" s="157">
        <v>27</v>
      </c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83">
        <f t="shared" si="76"/>
        <v>0</v>
      </c>
    </row>
    <row r="1038" spans="1:16">
      <c r="A1038" s="339">
        <v>343</v>
      </c>
      <c r="B1038" s="342" t="s">
        <v>178</v>
      </c>
      <c r="C1038" s="157">
        <v>11</v>
      </c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83">
        <f t="shared" si="76"/>
        <v>0</v>
      </c>
    </row>
    <row r="1039" spans="1:16">
      <c r="A1039" s="340"/>
      <c r="B1039" s="343"/>
      <c r="C1039" s="157">
        <v>12</v>
      </c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83">
        <f t="shared" si="76"/>
        <v>0</v>
      </c>
    </row>
    <row r="1040" spans="1:16">
      <c r="A1040" s="340"/>
      <c r="B1040" s="343"/>
      <c r="C1040" s="157">
        <v>13</v>
      </c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83">
        <f t="shared" si="76"/>
        <v>0</v>
      </c>
    </row>
    <row r="1041" spans="1:16">
      <c r="A1041" s="340"/>
      <c r="B1041" s="343"/>
      <c r="C1041" s="157">
        <v>14</v>
      </c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83">
        <f t="shared" si="76"/>
        <v>0</v>
      </c>
    </row>
    <row r="1042" spans="1:16">
      <c r="A1042" s="340"/>
      <c r="B1042" s="343"/>
      <c r="C1042" s="157">
        <v>15</v>
      </c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83">
        <f t="shared" si="76"/>
        <v>0</v>
      </c>
    </row>
    <row r="1043" spans="1:16">
      <c r="A1043" s="340"/>
      <c r="B1043" s="343"/>
      <c r="C1043" s="157">
        <v>16</v>
      </c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83">
        <f t="shared" si="76"/>
        <v>0</v>
      </c>
    </row>
    <row r="1044" spans="1:16">
      <c r="A1044" s="340"/>
      <c r="B1044" s="343"/>
      <c r="C1044" s="157">
        <v>17</v>
      </c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83">
        <f t="shared" si="76"/>
        <v>0</v>
      </c>
    </row>
    <row r="1045" spans="1:16">
      <c r="A1045" s="340"/>
      <c r="B1045" s="343"/>
      <c r="C1045" s="157">
        <v>25</v>
      </c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83">
        <f t="shared" si="76"/>
        <v>0</v>
      </c>
    </row>
    <row r="1046" spans="1:16">
      <c r="A1046" s="340"/>
      <c r="B1046" s="343"/>
      <c r="C1046" s="157">
        <v>26</v>
      </c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83">
        <f t="shared" si="76"/>
        <v>0</v>
      </c>
    </row>
    <row r="1047" spans="1:16">
      <c r="A1047" s="341"/>
      <c r="B1047" s="344"/>
      <c r="C1047" s="157">
        <v>27</v>
      </c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83">
        <f t="shared" si="76"/>
        <v>0</v>
      </c>
    </row>
    <row r="1048" spans="1:16">
      <c r="A1048" s="339">
        <v>344</v>
      </c>
      <c r="B1048" s="342" t="s">
        <v>179</v>
      </c>
      <c r="C1048" s="157">
        <v>11</v>
      </c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83">
        <f t="shared" si="76"/>
        <v>0</v>
      </c>
    </row>
    <row r="1049" spans="1:16">
      <c r="A1049" s="340"/>
      <c r="B1049" s="343"/>
      <c r="C1049" s="157">
        <v>12</v>
      </c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83">
        <f t="shared" si="76"/>
        <v>0</v>
      </c>
    </row>
    <row r="1050" spans="1:16">
      <c r="A1050" s="340"/>
      <c r="B1050" s="343"/>
      <c r="C1050" s="157">
        <v>13</v>
      </c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83">
        <f t="shared" si="76"/>
        <v>0</v>
      </c>
    </row>
    <row r="1051" spans="1:16">
      <c r="A1051" s="340"/>
      <c r="B1051" s="343"/>
      <c r="C1051" s="157">
        <v>14</v>
      </c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83">
        <f t="shared" si="76"/>
        <v>0</v>
      </c>
    </row>
    <row r="1052" spans="1:16">
      <c r="A1052" s="340"/>
      <c r="B1052" s="343"/>
      <c r="C1052" s="157">
        <v>15</v>
      </c>
      <c r="D1052" s="31">
        <v>10000</v>
      </c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83">
        <f t="shared" si="76"/>
        <v>10000</v>
      </c>
    </row>
    <row r="1053" spans="1:16">
      <c r="A1053" s="340"/>
      <c r="B1053" s="343"/>
      <c r="C1053" s="157">
        <v>16</v>
      </c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83">
        <f t="shared" si="76"/>
        <v>0</v>
      </c>
    </row>
    <row r="1054" spans="1:16">
      <c r="A1054" s="340"/>
      <c r="B1054" s="343"/>
      <c r="C1054" s="157">
        <v>17</v>
      </c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83">
        <f t="shared" si="76"/>
        <v>0</v>
      </c>
    </row>
    <row r="1055" spans="1:16">
      <c r="A1055" s="340"/>
      <c r="B1055" s="343"/>
      <c r="C1055" s="157">
        <v>25</v>
      </c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83">
        <f t="shared" si="76"/>
        <v>0</v>
      </c>
    </row>
    <row r="1056" spans="1:16">
      <c r="A1056" s="340"/>
      <c r="B1056" s="343"/>
      <c r="C1056" s="157">
        <v>26</v>
      </c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83">
        <f t="shared" si="76"/>
        <v>0</v>
      </c>
    </row>
    <row r="1057" spans="1:16">
      <c r="A1057" s="341"/>
      <c r="B1057" s="344"/>
      <c r="C1057" s="157">
        <v>27</v>
      </c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83">
        <f t="shared" si="76"/>
        <v>0</v>
      </c>
    </row>
    <row r="1058" spans="1:16">
      <c r="A1058" s="339">
        <v>345</v>
      </c>
      <c r="B1058" s="342" t="s">
        <v>180</v>
      </c>
      <c r="C1058" s="157">
        <v>11</v>
      </c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83">
        <f t="shared" si="76"/>
        <v>0</v>
      </c>
    </row>
    <row r="1059" spans="1:16">
      <c r="A1059" s="340"/>
      <c r="B1059" s="343"/>
      <c r="C1059" s="157">
        <v>12</v>
      </c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83">
        <f t="shared" si="76"/>
        <v>0</v>
      </c>
    </row>
    <row r="1060" spans="1:16">
      <c r="A1060" s="340"/>
      <c r="B1060" s="343"/>
      <c r="C1060" s="157">
        <v>13</v>
      </c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83">
        <f t="shared" si="76"/>
        <v>0</v>
      </c>
    </row>
    <row r="1061" spans="1:16">
      <c r="A1061" s="340"/>
      <c r="B1061" s="343"/>
      <c r="C1061" s="157">
        <v>14</v>
      </c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83">
        <f t="shared" si="76"/>
        <v>0</v>
      </c>
    </row>
    <row r="1062" spans="1:16">
      <c r="A1062" s="340"/>
      <c r="B1062" s="343"/>
      <c r="C1062" s="157">
        <v>15</v>
      </c>
      <c r="D1062" s="31">
        <v>560000</v>
      </c>
      <c r="E1062" s="31"/>
      <c r="F1062" s="31"/>
      <c r="G1062" s="31">
        <v>30000</v>
      </c>
      <c r="H1062" s="31"/>
      <c r="I1062" s="31">
        <v>40000</v>
      </c>
      <c r="J1062" s="31"/>
      <c r="K1062" s="31"/>
      <c r="L1062" s="31"/>
      <c r="M1062" s="31"/>
      <c r="N1062" s="31"/>
      <c r="O1062" s="31"/>
      <c r="P1062" s="83">
        <f t="shared" si="76"/>
        <v>630000</v>
      </c>
    </row>
    <row r="1063" spans="1:16">
      <c r="A1063" s="340"/>
      <c r="B1063" s="343"/>
      <c r="C1063" s="157">
        <v>16</v>
      </c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83">
        <f t="shared" si="76"/>
        <v>0</v>
      </c>
    </row>
    <row r="1064" spans="1:16">
      <c r="A1064" s="340"/>
      <c r="B1064" s="343"/>
      <c r="C1064" s="157">
        <v>17</v>
      </c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83">
        <f t="shared" si="76"/>
        <v>0</v>
      </c>
    </row>
    <row r="1065" spans="1:16">
      <c r="A1065" s="340"/>
      <c r="B1065" s="343"/>
      <c r="C1065" s="157">
        <v>25</v>
      </c>
      <c r="D1065" s="31">
        <v>10000</v>
      </c>
      <c r="E1065" s="31"/>
      <c r="F1065" s="31">
        <v>15000</v>
      </c>
      <c r="G1065" s="31"/>
      <c r="H1065" s="31">
        <v>25000</v>
      </c>
      <c r="I1065" s="31"/>
      <c r="J1065" s="31"/>
      <c r="K1065" s="31"/>
      <c r="L1065" s="31"/>
      <c r="M1065" s="31"/>
      <c r="N1065" s="31"/>
      <c r="O1065" s="31"/>
      <c r="P1065" s="83">
        <f t="shared" si="76"/>
        <v>50000</v>
      </c>
    </row>
    <row r="1066" spans="1:16">
      <c r="A1066" s="340"/>
      <c r="B1066" s="343"/>
      <c r="C1066" s="157">
        <v>26</v>
      </c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83">
        <f t="shared" si="76"/>
        <v>0</v>
      </c>
    </row>
    <row r="1067" spans="1:16">
      <c r="A1067" s="341"/>
      <c r="B1067" s="344"/>
      <c r="C1067" s="157">
        <v>27</v>
      </c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83">
        <f t="shared" si="76"/>
        <v>0</v>
      </c>
    </row>
    <row r="1068" spans="1:16">
      <c r="A1068" s="339">
        <v>346</v>
      </c>
      <c r="B1068" s="342" t="s">
        <v>181</v>
      </c>
      <c r="C1068" s="157">
        <v>11</v>
      </c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83">
        <f t="shared" si="76"/>
        <v>0</v>
      </c>
    </row>
    <row r="1069" spans="1:16">
      <c r="A1069" s="340"/>
      <c r="B1069" s="343"/>
      <c r="C1069" s="157">
        <v>12</v>
      </c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83">
        <f t="shared" si="76"/>
        <v>0</v>
      </c>
    </row>
    <row r="1070" spans="1:16">
      <c r="A1070" s="340"/>
      <c r="B1070" s="343"/>
      <c r="C1070" s="157">
        <v>13</v>
      </c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83">
        <f t="shared" si="76"/>
        <v>0</v>
      </c>
    </row>
    <row r="1071" spans="1:16">
      <c r="A1071" s="340"/>
      <c r="B1071" s="343"/>
      <c r="C1071" s="157">
        <v>14</v>
      </c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83">
        <f t="shared" si="76"/>
        <v>0</v>
      </c>
    </row>
    <row r="1072" spans="1:16">
      <c r="A1072" s="340"/>
      <c r="B1072" s="343"/>
      <c r="C1072" s="157">
        <v>15</v>
      </c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83">
        <f t="shared" si="76"/>
        <v>0</v>
      </c>
    </row>
    <row r="1073" spans="1:16">
      <c r="A1073" s="340"/>
      <c r="B1073" s="343"/>
      <c r="C1073" s="157">
        <v>16</v>
      </c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83">
        <f t="shared" si="76"/>
        <v>0</v>
      </c>
    </row>
    <row r="1074" spans="1:16">
      <c r="A1074" s="340"/>
      <c r="B1074" s="343"/>
      <c r="C1074" s="157">
        <v>17</v>
      </c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83">
        <f t="shared" si="76"/>
        <v>0</v>
      </c>
    </row>
    <row r="1075" spans="1:16">
      <c r="A1075" s="340"/>
      <c r="B1075" s="343"/>
      <c r="C1075" s="157">
        <v>25</v>
      </c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83">
        <f t="shared" si="76"/>
        <v>0</v>
      </c>
    </row>
    <row r="1076" spans="1:16">
      <c r="A1076" s="340"/>
      <c r="B1076" s="343"/>
      <c r="C1076" s="157">
        <v>26</v>
      </c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83">
        <f t="shared" si="76"/>
        <v>0</v>
      </c>
    </row>
    <row r="1077" spans="1:16">
      <c r="A1077" s="341"/>
      <c r="B1077" s="344"/>
      <c r="C1077" s="157">
        <v>27</v>
      </c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83">
        <f t="shared" si="76"/>
        <v>0</v>
      </c>
    </row>
    <row r="1078" spans="1:16">
      <c r="A1078" s="339">
        <v>347</v>
      </c>
      <c r="B1078" s="342" t="s">
        <v>182</v>
      </c>
      <c r="C1078" s="157">
        <v>11</v>
      </c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83">
        <f t="shared" si="76"/>
        <v>0</v>
      </c>
    </row>
    <row r="1079" spans="1:16">
      <c r="A1079" s="340"/>
      <c r="B1079" s="343"/>
      <c r="C1079" s="157">
        <v>12</v>
      </c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83">
        <f t="shared" si="76"/>
        <v>0</v>
      </c>
    </row>
    <row r="1080" spans="1:16">
      <c r="A1080" s="340"/>
      <c r="B1080" s="343"/>
      <c r="C1080" s="157">
        <v>13</v>
      </c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83">
        <f t="shared" si="76"/>
        <v>0</v>
      </c>
    </row>
    <row r="1081" spans="1:16">
      <c r="A1081" s="340"/>
      <c r="B1081" s="343"/>
      <c r="C1081" s="157">
        <v>14</v>
      </c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83">
        <f t="shared" si="76"/>
        <v>0</v>
      </c>
    </row>
    <row r="1082" spans="1:16">
      <c r="A1082" s="340"/>
      <c r="B1082" s="343"/>
      <c r="C1082" s="157">
        <v>15</v>
      </c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83">
        <f t="shared" si="76"/>
        <v>0</v>
      </c>
    </row>
    <row r="1083" spans="1:16">
      <c r="A1083" s="340"/>
      <c r="B1083" s="343"/>
      <c r="C1083" s="157">
        <v>16</v>
      </c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83">
        <f t="shared" si="76"/>
        <v>0</v>
      </c>
    </row>
    <row r="1084" spans="1:16">
      <c r="A1084" s="340"/>
      <c r="B1084" s="343"/>
      <c r="C1084" s="157">
        <v>17</v>
      </c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83">
        <f t="shared" si="76"/>
        <v>0</v>
      </c>
    </row>
    <row r="1085" spans="1:16">
      <c r="A1085" s="340"/>
      <c r="B1085" s="343"/>
      <c r="C1085" s="157">
        <v>25</v>
      </c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83">
        <f t="shared" si="76"/>
        <v>0</v>
      </c>
    </row>
    <row r="1086" spans="1:16">
      <c r="A1086" s="340"/>
      <c r="B1086" s="343"/>
      <c r="C1086" s="157">
        <v>26</v>
      </c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83">
        <f t="shared" si="76"/>
        <v>0</v>
      </c>
    </row>
    <row r="1087" spans="1:16">
      <c r="A1087" s="341"/>
      <c r="B1087" s="344"/>
      <c r="C1087" s="157">
        <v>27</v>
      </c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83">
        <f t="shared" si="76"/>
        <v>0</v>
      </c>
    </row>
    <row r="1088" spans="1:16">
      <c r="A1088" s="339">
        <v>348</v>
      </c>
      <c r="B1088" s="342" t="s">
        <v>183</v>
      </c>
      <c r="C1088" s="157">
        <v>11</v>
      </c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83">
        <f t="shared" si="76"/>
        <v>0</v>
      </c>
    </row>
    <row r="1089" spans="1:16">
      <c r="A1089" s="340"/>
      <c r="B1089" s="343"/>
      <c r="C1089" s="157">
        <v>12</v>
      </c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83">
        <f t="shared" si="76"/>
        <v>0</v>
      </c>
    </row>
    <row r="1090" spans="1:16">
      <c r="A1090" s="340"/>
      <c r="B1090" s="343"/>
      <c r="C1090" s="157">
        <v>13</v>
      </c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83">
        <f t="shared" si="76"/>
        <v>0</v>
      </c>
    </row>
    <row r="1091" spans="1:16">
      <c r="A1091" s="340"/>
      <c r="B1091" s="343"/>
      <c r="C1091" s="157">
        <v>14</v>
      </c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83">
        <f t="shared" si="76"/>
        <v>0</v>
      </c>
    </row>
    <row r="1092" spans="1:16">
      <c r="A1092" s="340"/>
      <c r="B1092" s="343"/>
      <c r="C1092" s="157">
        <v>15</v>
      </c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83">
        <f t="shared" si="76"/>
        <v>0</v>
      </c>
    </row>
    <row r="1093" spans="1:16">
      <c r="A1093" s="340"/>
      <c r="B1093" s="343"/>
      <c r="C1093" s="157">
        <v>16</v>
      </c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83">
        <f t="shared" si="76"/>
        <v>0</v>
      </c>
    </row>
    <row r="1094" spans="1:16">
      <c r="A1094" s="340"/>
      <c r="B1094" s="343"/>
      <c r="C1094" s="157">
        <v>17</v>
      </c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83">
        <f t="shared" si="76"/>
        <v>0</v>
      </c>
    </row>
    <row r="1095" spans="1:16">
      <c r="A1095" s="340"/>
      <c r="B1095" s="343"/>
      <c r="C1095" s="157">
        <v>25</v>
      </c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83">
        <f t="shared" si="76"/>
        <v>0</v>
      </c>
    </row>
    <row r="1096" spans="1:16">
      <c r="A1096" s="340"/>
      <c r="B1096" s="343"/>
      <c r="C1096" s="157">
        <v>26</v>
      </c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83">
        <f t="shared" si="76"/>
        <v>0</v>
      </c>
    </row>
    <row r="1097" spans="1:16">
      <c r="A1097" s="341"/>
      <c r="B1097" s="344"/>
      <c r="C1097" s="157">
        <v>27</v>
      </c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83">
        <f t="shared" si="76"/>
        <v>0</v>
      </c>
    </row>
    <row r="1098" spans="1:16">
      <c r="A1098" s="339">
        <v>349</v>
      </c>
      <c r="B1098" s="342" t="s">
        <v>184</v>
      </c>
      <c r="C1098" s="157">
        <v>11</v>
      </c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83">
        <f t="shared" si="76"/>
        <v>0</v>
      </c>
    </row>
    <row r="1099" spans="1:16">
      <c r="A1099" s="340"/>
      <c r="B1099" s="343"/>
      <c r="C1099" s="157">
        <v>12</v>
      </c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83">
        <f t="shared" si="76"/>
        <v>0</v>
      </c>
    </row>
    <row r="1100" spans="1:16">
      <c r="A1100" s="340"/>
      <c r="B1100" s="343"/>
      <c r="C1100" s="157">
        <v>13</v>
      </c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83">
        <f t="shared" si="76"/>
        <v>0</v>
      </c>
    </row>
    <row r="1101" spans="1:16">
      <c r="A1101" s="340"/>
      <c r="B1101" s="343"/>
      <c r="C1101" s="157">
        <v>14</v>
      </c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83">
        <f t="shared" si="76"/>
        <v>0</v>
      </c>
    </row>
    <row r="1102" spans="1:16">
      <c r="A1102" s="340"/>
      <c r="B1102" s="343"/>
      <c r="C1102" s="157">
        <v>15</v>
      </c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83">
        <f t="shared" si="76"/>
        <v>0</v>
      </c>
    </row>
    <row r="1103" spans="1:16">
      <c r="A1103" s="340"/>
      <c r="B1103" s="343"/>
      <c r="C1103" s="157">
        <v>16</v>
      </c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83">
        <f t="shared" si="76"/>
        <v>0</v>
      </c>
    </row>
    <row r="1104" spans="1:16">
      <c r="A1104" s="340"/>
      <c r="B1104" s="343"/>
      <c r="C1104" s="157">
        <v>17</v>
      </c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83">
        <f t="shared" si="76"/>
        <v>0</v>
      </c>
    </row>
    <row r="1105" spans="1:16">
      <c r="A1105" s="340"/>
      <c r="B1105" s="343"/>
      <c r="C1105" s="157">
        <v>25</v>
      </c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83">
        <f t="shared" si="76"/>
        <v>0</v>
      </c>
    </row>
    <row r="1106" spans="1:16">
      <c r="A1106" s="340"/>
      <c r="B1106" s="343"/>
      <c r="C1106" s="157">
        <v>26</v>
      </c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83">
        <f t="shared" ref="P1106:P1107" si="77">SUM(D1106:O1106)</f>
        <v>0</v>
      </c>
    </row>
    <row r="1107" spans="1:16">
      <c r="A1107" s="341"/>
      <c r="B1107" s="344"/>
      <c r="C1107" s="157">
        <v>27</v>
      </c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83">
        <f t="shared" si="77"/>
        <v>0</v>
      </c>
    </row>
    <row r="1108" spans="1:16" ht="30" customHeight="1">
      <c r="A1108" s="112">
        <v>3500</v>
      </c>
      <c r="B1108" s="347" t="s">
        <v>185</v>
      </c>
      <c r="C1108" s="348"/>
      <c r="D1108" s="110">
        <f t="shared" ref="D1108:P1108" si="78">SUM(D1109:D1195)</f>
        <v>99500</v>
      </c>
      <c r="E1108" s="110">
        <f t="shared" si="78"/>
        <v>65000</v>
      </c>
      <c r="F1108" s="110">
        <f t="shared" si="78"/>
        <v>44500</v>
      </c>
      <c r="G1108" s="110">
        <f t="shared" si="78"/>
        <v>38500</v>
      </c>
      <c r="H1108" s="110">
        <f t="shared" si="78"/>
        <v>73000</v>
      </c>
      <c r="I1108" s="110">
        <f t="shared" si="78"/>
        <v>79000</v>
      </c>
      <c r="J1108" s="110">
        <f t="shared" si="78"/>
        <v>99000</v>
      </c>
      <c r="K1108" s="110">
        <f t="shared" si="78"/>
        <v>89500</v>
      </c>
      <c r="L1108" s="110">
        <f t="shared" si="78"/>
        <v>76000</v>
      </c>
      <c r="M1108" s="110">
        <f t="shared" si="78"/>
        <v>79000</v>
      </c>
      <c r="N1108" s="110">
        <f t="shared" si="78"/>
        <v>93000</v>
      </c>
      <c r="O1108" s="110">
        <f t="shared" si="78"/>
        <v>70000</v>
      </c>
      <c r="P1108" s="110">
        <f t="shared" si="78"/>
        <v>906000</v>
      </c>
    </row>
    <row r="1109" spans="1:16">
      <c r="A1109" s="339">
        <v>351</v>
      </c>
      <c r="B1109" s="342" t="s">
        <v>186</v>
      </c>
      <c r="C1109" s="157">
        <v>11</v>
      </c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83">
        <f t="shared" ref="P1109:P1196" si="79">SUM(D1109:O1109)</f>
        <v>0</v>
      </c>
    </row>
    <row r="1110" spans="1:16">
      <c r="A1110" s="340"/>
      <c r="B1110" s="343"/>
      <c r="C1110" s="157">
        <v>12</v>
      </c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83">
        <f t="shared" si="79"/>
        <v>0</v>
      </c>
    </row>
    <row r="1111" spans="1:16">
      <c r="A1111" s="340"/>
      <c r="B1111" s="343"/>
      <c r="C1111" s="157">
        <v>13</v>
      </c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83">
        <f t="shared" si="79"/>
        <v>0</v>
      </c>
    </row>
    <row r="1112" spans="1:16">
      <c r="A1112" s="340"/>
      <c r="B1112" s="343"/>
      <c r="C1112" s="157">
        <v>14</v>
      </c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83">
        <f t="shared" si="79"/>
        <v>0</v>
      </c>
    </row>
    <row r="1113" spans="1:16">
      <c r="A1113" s="340"/>
      <c r="B1113" s="343"/>
      <c r="C1113" s="157">
        <v>15</v>
      </c>
      <c r="D1113" s="31"/>
      <c r="E1113" s="31">
        <v>10000</v>
      </c>
      <c r="F1113" s="31"/>
      <c r="G1113" s="31"/>
      <c r="H1113" s="31">
        <v>10000</v>
      </c>
      <c r="I1113" s="31"/>
      <c r="J1113" s="31"/>
      <c r="K1113" s="31"/>
      <c r="L1113" s="31"/>
      <c r="M1113" s="31"/>
      <c r="N1113" s="31"/>
      <c r="O1113" s="31"/>
      <c r="P1113" s="83">
        <f t="shared" si="79"/>
        <v>20000</v>
      </c>
    </row>
    <row r="1114" spans="1:16">
      <c r="A1114" s="340"/>
      <c r="B1114" s="343"/>
      <c r="C1114" s="157">
        <v>16</v>
      </c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83">
        <f t="shared" si="79"/>
        <v>0</v>
      </c>
    </row>
    <row r="1115" spans="1:16">
      <c r="A1115" s="340"/>
      <c r="B1115" s="343"/>
      <c r="C1115" s="157">
        <v>17</v>
      </c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83">
        <f t="shared" si="79"/>
        <v>0</v>
      </c>
    </row>
    <row r="1116" spans="1:16">
      <c r="A1116" s="340"/>
      <c r="B1116" s="343"/>
      <c r="C1116" s="157">
        <v>25</v>
      </c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83">
        <f t="shared" si="79"/>
        <v>0</v>
      </c>
    </row>
    <row r="1117" spans="1:16">
      <c r="A1117" s="340"/>
      <c r="B1117" s="343"/>
      <c r="C1117" s="157">
        <v>26</v>
      </c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83">
        <f t="shared" si="79"/>
        <v>0</v>
      </c>
    </row>
    <row r="1118" spans="1:16">
      <c r="A1118" s="341"/>
      <c r="B1118" s="344"/>
      <c r="C1118" s="157">
        <v>27</v>
      </c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83">
        <f t="shared" si="79"/>
        <v>0</v>
      </c>
    </row>
    <row r="1119" spans="1:16" ht="15" customHeight="1">
      <c r="A1119" s="339">
        <v>352</v>
      </c>
      <c r="B1119" s="342" t="s">
        <v>187</v>
      </c>
      <c r="C1119" s="157">
        <v>11</v>
      </c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83">
        <f t="shared" si="79"/>
        <v>0</v>
      </c>
    </row>
    <row r="1120" spans="1:16" ht="15" customHeight="1">
      <c r="A1120" s="340"/>
      <c r="B1120" s="343"/>
      <c r="C1120" s="157">
        <v>12</v>
      </c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83">
        <f t="shared" si="79"/>
        <v>0</v>
      </c>
    </row>
    <row r="1121" spans="1:16" ht="15" customHeight="1">
      <c r="A1121" s="340"/>
      <c r="B1121" s="343"/>
      <c r="C1121" s="157">
        <v>13</v>
      </c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83">
        <f t="shared" si="79"/>
        <v>0</v>
      </c>
    </row>
    <row r="1122" spans="1:16">
      <c r="A1122" s="340"/>
      <c r="B1122" s="343"/>
      <c r="C1122" s="157">
        <v>14</v>
      </c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83">
        <f t="shared" si="79"/>
        <v>0</v>
      </c>
    </row>
    <row r="1123" spans="1:16">
      <c r="A1123" s="340"/>
      <c r="B1123" s="343"/>
      <c r="C1123" s="157">
        <v>15</v>
      </c>
      <c r="D1123" s="31"/>
      <c r="E1123" s="31"/>
      <c r="F1123" s="31"/>
      <c r="G1123" s="31"/>
      <c r="H1123" s="31">
        <v>20000</v>
      </c>
      <c r="I1123" s="31"/>
      <c r="J1123" s="31"/>
      <c r="K1123" s="31">
        <v>20000</v>
      </c>
      <c r="L1123" s="31"/>
      <c r="M1123" s="31"/>
      <c r="N1123" s="31"/>
      <c r="O1123" s="31"/>
      <c r="P1123" s="83">
        <f t="shared" si="79"/>
        <v>40000</v>
      </c>
    </row>
    <row r="1124" spans="1:16">
      <c r="A1124" s="340"/>
      <c r="B1124" s="343"/>
      <c r="C1124" s="157">
        <v>16</v>
      </c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83">
        <f t="shared" si="79"/>
        <v>0</v>
      </c>
    </row>
    <row r="1125" spans="1:16">
      <c r="A1125" s="340"/>
      <c r="B1125" s="343"/>
      <c r="C1125" s="157">
        <v>17</v>
      </c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83">
        <f t="shared" si="79"/>
        <v>0</v>
      </c>
    </row>
    <row r="1126" spans="1:16">
      <c r="A1126" s="340"/>
      <c r="B1126" s="343"/>
      <c r="C1126" s="157">
        <v>25</v>
      </c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83">
        <f t="shared" si="79"/>
        <v>0</v>
      </c>
    </row>
    <row r="1127" spans="1:16">
      <c r="A1127" s="340"/>
      <c r="B1127" s="343"/>
      <c r="C1127" s="157">
        <v>26</v>
      </c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83">
        <f t="shared" si="79"/>
        <v>0</v>
      </c>
    </row>
    <row r="1128" spans="1:16">
      <c r="A1128" s="341"/>
      <c r="B1128" s="344"/>
      <c r="C1128" s="157">
        <v>27</v>
      </c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83">
        <f t="shared" si="79"/>
        <v>0</v>
      </c>
    </row>
    <row r="1129" spans="1:16" ht="15" customHeight="1">
      <c r="A1129" s="339">
        <v>353</v>
      </c>
      <c r="B1129" s="342" t="s">
        <v>188</v>
      </c>
      <c r="C1129" s="157">
        <v>11</v>
      </c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83">
        <f t="shared" si="79"/>
        <v>0</v>
      </c>
    </row>
    <row r="1130" spans="1:16">
      <c r="A1130" s="340"/>
      <c r="B1130" s="343"/>
      <c r="C1130" s="157">
        <v>12</v>
      </c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83">
        <f t="shared" si="79"/>
        <v>0</v>
      </c>
    </row>
    <row r="1131" spans="1:16">
      <c r="A1131" s="340"/>
      <c r="B1131" s="343"/>
      <c r="C1131" s="157">
        <v>13</v>
      </c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83">
        <f t="shared" si="79"/>
        <v>0</v>
      </c>
    </row>
    <row r="1132" spans="1:16">
      <c r="A1132" s="340"/>
      <c r="B1132" s="343"/>
      <c r="C1132" s="157">
        <v>14</v>
      </c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83">
        <f t="shared" si="79"/>
        <v>0</v>
      </c>
    </row>
    <row r="1133" spans="1:16">
      <c r="A1133" s="340"/>
      <c r="B1133" s="343"/>
      <c r="C1133" s="157">
        <v>15</v>
      </c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83">
        <f t="shared" si="79"/>
        <v>0</v>
      </c>
    </row>
    <row r="1134" spans="1:16">
      <c r="A1134" s="340"/>
      <c r="B1134" s="343"/>
      <c r="C1134" s="157">
        <v>16</v>
      </c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83">
        <f t="shared" si="79"/>
        <v>0</v>
      </c>
    </row>
    <row r="1135" spans="1:16">
      <c r="A1135" s="340"/>
      <c r="B1135" s="343"/>
      <c r="C1135" s="157">
        <v>17</v>
      </c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83">
        <f t="shared" si="79"/>
        <v>0</v>
      </c>
    </row>
    <row r="1136" spans="1:16">
      <c r="A1136" s="340"/>
      <c r="B1136" s="343"/>
      <c r="C1136" s="157">
        <v>25</v>
      </c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83">
        <f t="shared" si="79"/>
        <v>0</v>
      </c>
    </row>
    <row r="1137" spans="1:16">
      <c r="A1137" s="340"/>
      <c r="B1137" s="343"/>
      <c r="C1137" s="157">
        <v>26</v>
      </c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83">
        <f t="shared" si="79"/>
        <v>0</v>
      </c>
    </row>
    <row r="1138" spans="1:16">
      <c r="A1138" s="341"/>
      <c r="B1138" s="344"/>
      <c r="C1138" s="157">
        <v>27</v>
      </c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83">
        <f t="shared" si="79"/>
        <v>0</v>
      </c>
    </row>
    <row r="1139" spans="1:16" ht="15" customHeight="1">
      <c r="A1139" s="339">
        <v>354</v>
      </c>
      <c r="B1139" s="342" t="s">
        <v>189</v>
      </c>
      <c r="C1139" s="157">
        <v>11</v>
      </c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83">
        <f t="shared" si="79"/>
        <v>0</v>
      </c>
    </row>
    <row r="1140" spans="1:16">
      <c r="A1140" s="340"/>
      <c r="B1140" s="343"/>
      <c r="C1140" s="157">
        <v>12</v>
      </c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83">
        <f t="shared" si="79"/>
        <v>0</v>
      </c>
    </row>
    <row r="1141" spans="1:16">
      <c r="A1141" s="340"/>
      <c r="B1141" s="343"/>
      <c r="C1141" s="157">
        <v>13</v>
      </c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83">
        <f t="shared" si="79"/>
        <v>0</v>
      </c>
    </row>
    <row r="1142" spans="1:16">
      <c r="A1142" s="340"/>
      <c r="B1142" s="343"/>
      <c r="C1142" s="157">
        <v>14</v>
      </c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83">
        <f t="shared" si="79"/>
        <v>0</v>
      </c>
    </row>
    <row r="1143" spans="1:16">
      <c r="A1143" s="340"/>
      <c r="B1143" s="343"/>
      <c r="C1143" s="157">
        <v>15</v>
      </c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83">
        <f t="shared" si="79"/>
        <v>0</v>
      </c>
    </row>
    <row r="1144" spans="1:16">
      <c r="A1144" s="340"/>
      <c r="B1144" s="343"/>
      <c r="C1144" s="157">
        <v>16</v>
      </c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83">
        <f t="shared" si="79"/>
        <v>0</v>
      </c>
    </row>
    <row r="1145" spans="1:16">
      <c r="A1145" s="340"/>
      <c r="B1145" s="343"/>
      <c r="C1145" s="157">
        <v>17</v>
      </c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83">
        <f t="shared" si="79"/>
        <v>0</v>
      </c>
    </row>
    <row r="1146" spans="1:16">
      <c r="A1146" s="340"/>
      <c r="B1146" s="343"/>
      <c r="C1146" s="157">
        <v>25</v>
      </c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83">
        <f t="shared" si="79"/>
        <v>0</v>
      </c>
    </row>
    <row r="1147" spans="1:16">
      <c r="A1147" s="340"/>
      <c r="B1147" s="343"/>
      <c r="C1147" s="157">
        <v>26</v>
      </c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83">
        <f t="shared" si="79"/>
        <v>0</v>
      </c>
    </row>
    <row r="1148" spans="1:16">
      <c r="A1148" s="341"/>
      <c r="B1148" s="344"/>
      <c r="C1148" s="157">
        <v>27</v>
      </c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83">
        <f t="shared" si="79"/>
        <v>0</v>
      </c>
    </row>
    <row r="1149" spans="1:16">
      <c r="A1149" s="339">
        <v>355</v>
      </c>
      <c r="B1149" s="342" t="s">
        <v>190</v>
      </c>
      <c r="C1149" s="157">
        <v>11</v>
      </c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83">
        <f t="shared" si="79"/>
        <v>0</v>
      </c>
    </row>
    <row r="1150" spans="1:16">
      <c r="A1150" s="340"/>
      <c r="B1150" s="343"/>
      <c r="C1150" s="157">
        <v>12</v>
      </c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83">
        <f t="shared" si="79"/>
        <v>0</v>
      </c>
    </row>
    <row r="1151" spans="1:16">
      <c r="A1151" s="340"/>
      <c r="B1151" s="343"/>
      <c r="C1151" s="157">
        <v>13</v>
      </c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83">
        <f t="shared" si="79"/>
        <v>0</v>
      </c>
    </row>
    <row r="1152" spans="1:16">
      <c r="A1152" s="340"/>
      <c r="B1152" s="343"/>
      <c r="C1152" s="157">
        <v>14</v>
      </c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83">
        <f t="shared" si="79"/>
        <v>0</v>
      </c>
    </row>
    <row r="1153" spans="1:16">
      <c r="A1153" s="340"/>
      <c r="B1153" s="343"/>
      <c r="C1153" s="157">
        <v>15</v>
      </c>
      <c r="D1153" s="31">
        <v>15000</v>
      </c>
      <c r="E1153" s="31">
        <v>5000</v>
      </c>
      <c r="F1153" s="31">
        <v>6500</v>
      </c>
      <c r="G1153" s="31">
        <v>7500</v>
      </c>
      <c r="H1153" s="31">
        <v>7500</v>
      </c>
      <c r="I1153" s="31">
        <v>13500</v>
      </c>
      <c r="J1153" s="31">
        <v>16500</v>
      </c>
      <c r="K1153" s="31">
        <v>16500</v>
      </c>
      <c r="L1153" s="31">
        <v>25000</v>
      </c>
      <c r="M1153" s="31">
        <v>30000</v>
      </c>
      <c r="N1153" s="31">
        <v>40000</v>
      </c>
      <c r="O1153" s="31">
        <v>24000</v>
      </c>
      <c r="P1153" s="83">
        <f t="shared" si="79"/>
        <v>207000</v>
      </c>
    </row>
    <row r="1154" spans="1:16">
      <c r="A1154" s="340"/>
      <c r="B1154" s="343"/>
      <c r="C1154" s="157">
        <v>16</v>
      </c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83">
        <f t="shared" si="79"/>
        <v>0</v>
      </c>
    </row>
    <row r="1155" spans="1:16">
      <c r="A1155" s="340"/>
      <c r="B1155" s="343"/>
      <c r="C1155" s="157">
        <v>17</v>
      </c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83">
        <f t="shared" si="79"/>
        <v>0</v>
      </c>
    </row>
    <row r="1156" spans="1:16">
      <c r="A1156" s="340"/>
      <c r="B1156" s="343"/>
      <c r="C1156" s="157">
        <v>25</v>
      </c>
      <c r="D1156" s="31">
        <v>10000</v>
      </c>
      <c r="E1156" s="31">
        <v>5000</v>
      </c>
      <c r="F1156" s="31">
        <v>6000</v>
      </c>
      <c r="G1156" s="31">
        <v>2000</v>
      </c>
      <c r="H1156" s="31">
        <v>3000</v>
      </c>
      <c r="I1156" s="31">
        <v>5000</v>
      </c>
      <c r="J1156" s="31">
        <v>10000</v>
      </c>
      <c r="K1156" s="31">
        <v>17000</v>
      </c>
      <c r="L1156" s="31">
        <v>20000</v>
      </c>
      <c r="M1156" s="31">
        <v>20000</v>
      </c>
      <c r="N1156" s="31">
        <v>25000</v>
      </c>
      <c r="O1156" s="31">
        <v>20000</v>
      </c>
      <c r="P1156" s="83">
        <f t="shared" si="79"/>
        <v>143000</v>
      </c>
    </row>
    <row r="1157" spans="1:16">
      <c r="A1157" s="340"/>
      <c r="B1157" s="343"/>
      <c r="C1157" s="157">
        <v>26</v>
      </c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83">
        <f t="shared" si="79"/>
        <v>0</v>
      </c>
    </row>
    <row r="1158" spans="1:16">
      <c r="A1158" s="341"/>
      <c r="B1158" s="344"/>
      <c r="C1158" s="157">
        <v>27</v>
      </c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83">
        <f t="shared" si="79"/>
        <v>0</v>
      </c>
    </row>
    <row r="1159" spans="1:16">
      <c r="A1159" s="339">
        <v>356</v>
      </c>
      <c r="B1159" s="342" t="s">
        <v>191</v>
      </c>
      <c r="C1159" s="157">
        <v>11</v>
      </c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83">
        <f t="shared" si="79"/>
        <v>0</v>
      </c>
    </row>
    <row r="1160" spans="1:16">
      <c r="A1160" s="340"/>
      <c r="B1160" s="343"/>
      <c r="C1160" s="157">
        <v>12</v>
      </c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83">
        <f t="shared" si="79"/>
        <v>0</v>
      </c>
    </row>
    <row r="1161" spans="1:16">
      <c r="A1161" s="340"/>
      <c r="B1161" s="343"/>
      <c r="C1161" s="157">
        <v>13</v>
      </c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83">
        <f t="shared" si="79"/>
        <v>0</v>
      </c>
    </row>
    <row r="1162" spans="1:16">
      <c r="A1162" s="340"/>
      <c r="B1162" s="343"/>
      <c r="C1162" s="157">
        <v>14</v>
      </c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83">
        <f t="shared" si="79"/>
        <v>0</v>
      </c>
    </row>
    <row r="1163" spans="1:16">
      <c r="A1163" s="340"/>
      <c r="B1163" s="343"/>
      <c r="C1163" s="157">
        <v>15</v>
      </c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83">
        <f t="shared" si="79"/>
        <v>0</v>
      </c>
    </row>
    <row r="1164" spans="1:16">
      <c r="A1164" s="340"/>
      <c r="B1164" s="343"/>
      <c r="C1164" s="157">
        <v>16</v>
      </c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83">
        <f t="shared" si="79"/>
        <v>0</v>
      </c>
    </row>
    <row r="1165" spans="1:16">
      <c r="A1165" s="340"/>
      <c r="B1165" s="343"/>
      <c r="C1165" s="157">
        <v>17</v>
      </c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83">
        <f t="shared" si="79"/>
        <v>0</v>
      </c>
    </row>
    <row r="1166" spans="1:16">
      <c r="A1166" s="340"/>
      <c r="B1166" s="343"/>
      <c r="C1166" s="157">
        <v>25</v>
      </c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83">
        <f t="shared" si="79"/>
        <v>0</v>
      </c>
    </row>
    <row r="1167" spans="1:16">
      <c r="A1167" s="340"/>
      <c r="B1167" s="343"/>
      <c r="C1167" s="157">
        <v>26</v>
      </c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83">
        <f t="shared" si="79"/>
        <v>0</v>
      </c>
    </row>
    <row r="1168" spans="1:16">
      <c r="A1168" s="341"/>
      <c r="B1168" s="344"/>
      <c r="C1168" s="157">
        <v>27</v>
      </c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83">
        <f t="shared" si="79"/>
        <v>0</v>
      </c>
    </row>
    <row r="1169" spans="1:16" ht="15" customHeight="1">
      <c r="A1169" s="339">
        <v>357</v>
      </c>
      <c r="B1169" s="342" t="s">
        <v>192</v>
      </c>
      <c r="C1169" s="157">
        <v>11</v>
      </c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83">
        <f t="shared" si="79"/>
        <v>0</v>
      </c>
    </row>
    <row r="1170" spans="1:16">
      <c r="A1170" s="340"/>
      <c r="B1170" s="343"/>
      <c r="C1170" s="157">
        <v>12</v>
      </c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83">
        <f t="shared" si="79"/>
        <v>0</v>
      </c>
    </row>
    <row r="1171" spans="1:16">
      <c r="A1171" s="340"/>
      <c r="B1171" s="343"/>
      <c r="C1171" s="157">
        <v>13</v>
      </c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83">
        <f t="shared" si="79"/>
        <v>0</v>
      </c>
    </row>
    <row r="1172" spans="1:16">
      <c r="A1172" s="340"/>
      <c r="B1172" s="343"/>
      <c r="C1172" s="157">
        <v>14</v>
      </c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83">
        <f t="shared" si="79"/>
        <v>0</v>
      </c>
    </row>
    <row r="1173" spans="1:16">
      <c r="A1173" s="340"/>
      <c r="B1173" s="343"/>
      <c r="C1173" s="157">
        <v>15</v>
      </c>
      <c r="D1173" s="31">
        <v>65000</v>
      </c>
      <c r="E1173" s="31">
        <v>45000</v>
      </c>
      <c r="F1173" s="31">
        <v>32000</v>
      </c>
      <c r="G1173" s="31">
        <v>29000</v>
      </c>
      <c r="H1173" s="31">
        <v>32500</v>
      </c>
      <c r="I1173" s="31">
        <v>48500</v>
      </c>
      <c r="J1173" s="31">
        <v>52000</v>
      </c>
      <c r="K1173" s="31">
        <v>36000</v>
      </c>
      <c r="L1173" s="31">
        <v>31000</v>
      </c>
      <c r="M1173" s="31">
        <v>29000</v>
      </c>
      <c r="N1173" s="31">
        <v>28000</v>
      </c>
      <c r="O1173" s="31">
        <v>26000</v>
      </c>
      <c r="P1173" s="83">
        <f t="shared" si="79"/>
        <v>454000</v>
      </c>
    </row>
    <row r="1174" spans="1:16">
      <c r="A1174" s="340"/>
      <c r="B1174" s="343"/>
      <c r="C1174" s="157">
        <v>16</v>
      </c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83">
        <f t="shared" si="79"/>
        <v>0</v>
      </c>
    </row>
    <row r="1175" spans="1:16">
      <c r="A1175" s="340"/>
      <c r="B1175" s="343"/>
      <c r="C1175" s="157">
        <v>17</v>
      </c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83">
        <f t="shared" si="79"/>
        <v>0</v>
      </c>
    </row>
    <row r="1176" spans="1:16">
      <c r="A1176" s="340"/>
      <c r="B1176" s="343"/>
      <c r="C1176" s="157">
        <v>25</v>
      </c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83">
        <f t="shared" si="79"/>
        <v>0</v>
      </c>
    </row>
    <row r="1177" spans="1:16">
      <c r="A1177" s="340"/>
      <c r="B1177" s="343"/>
      <c r="C1177" s="157">
        <v>26</v>
      </c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83">
        <f t="shared" si="79"/>
        <v>0</v>
      </c>
    </row>
    <row r="1178" spans="1:16">
      <c r="A1178" s="341"/>
      <c r="B1178" s="344"/>
      <c r="C1178" s="157">
        <v>27</v>
      </c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83">
        <f t="shared" si="79"/>
        <v>0</v>
      </c>
    </row>
    <row r="1179" spans="1:16">
      <c r="A1179" s="339">
        <v>358</v>
      </c>
      <c r="B1179" s="342" t="s">
        <v>193</v>
      </c>
      <c r="C1179" s="157">
        <v>11</v>
      </c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83">
        <f t="shared" si="79"/>
        <v>0</v>
      </c>
    </row>
    <row r="1180" spans="1:16">
      <c r="A1180" s="340"/>
      <c r="B1180" s="343"/>
      <c r="C1180" s="157">
        <v>12</v>
      </c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83">
        <f t="shared" si="79"/>
        <v>0</v>
      </c>
    </row>
    <row r="1181" spans="1:16">
      <c r="A1181" s="340"/>
      <c r="B1181" s="343"/>
      <c r="C1181" s="157">
        <v>13</v>
      </c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83">
        <f t="shared" si="79"/>
        <v>0</v>
      </c>
    </row>
    <row r="1182" spans="1:16">
      <c r="A1182" s="340"/>
      <c r="B1182" s="343"/>
      <c r="C1182" s="157">
        <v>14</v>
      </c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83">
        <f t="shared" si="79"/>
        <v>0</v>
      </c>
    </row>
    <row r="1183" spans="1:16">
      <c r="A1183" s="340"/>
      <c r="B1183" s="343"/>
      <c r="C1183" s="157">
        <v>15</v>
      </c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83">
        <f t="shared" si="79"/>
        <v>0</v>
      </c>
    </row>
    <row r="1184" spans="1:16">
      <c r="A1184" s="340"/>
      <c r="B1184" s="343"/>
      <c r="C1184" s="157">
        <v>16</v>
      </c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83">
        <f t="shared" si="79"/>
        <v>0</v>
      </c>
    </row>
    <row r="1185" spans="1:16">
      <c r="A1185" s="340"/>
      <c r="B1185" s="343"/>
      <c r="C1185" s="157">
        <v>17</v>
      </c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83">
        <f t="shared" si="79"/>
        <v>0</v>
      </c>
    </row>
    <row r="1186" spans="1:16">
      <c r="A1186" s="340"/>
      <c r="B1186" s="343"/>
      <c r="C1186" s="157">
        <v>25</v>
      </c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83">
        <f t="shared" si="79"/>
        <v>0</v>
      </c>
    </row>
    <row r="1187" spans="1:16">
      <c r="A1187" s="340"/>
      <c r="B1187" s="343"/>
      <c r="C1187" s="157">
        <v>26</v>
      </c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83">
        <f t="shared" si="79"/>
        <v>0</v>
      </c>
    </row>
    <row r="1188" spans="1:16">
      <c r="A1188" s="341"/>
      <c r="B1188" s="344"/>
      <c r="C1188" s="157">
        <v>27</v>
      </c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83">
        <f t="shared" si="79"/>
        <v>0</v>
      </c>
    </row>
    <row r="1189" spans="1:16">
      <c r="A1189" s="339">
        <v>359</v>
      </c>
      <c r="B1189" s="342" t="s">
        <v>194</v>
      </c>
      <c r="C1189" s="157">
        <v>11</v>
      </c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83">
        <f t="shared" si="79"/>
        <v>0</v>
      </c>
    </row>
    <row r="1190" spans="1:16">
      <c r="A1190" s="340"/>
      <c r="B1190" s="343"/>
      <c r="C1190" s="157">
        <v>12</v>
      </c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83">
        <f t="shared" si="79"/>
        <v>0</v>
      </c>
    </row>
    <row r="1191" spans="1:16">
      <c r="A1191" s="340"/>
      <c r="B1191" s="343"/>
      <c r="C1191" s="157">
        <v>13</v>
      </c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83">
        <f t="shared" si="79"/>
        <v>0</v>
      </c>
    </row>
    <row r="1192" spans="1:16">
      <c r="A1192" s="340"/>
      <c r="B1192" s="343"/>
      <c r="C1192" s="157">
        <v>14</v>
      </c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83">
        <f t="shared" si="79"/>
        <v>0</v>
      </c>
    </row>
    <row r="1193" spans="1:16">
      <c r="A1193" s="340"/>
      <c r="B1193" s="343"/>
      <c r="C1193" s="157">
        <v>15</v>
      </c>
      <c r="D1193" s="31">
        <v>9500</v>
      </c>
      <c r="E1193" s="31"/>
      <c r="F1193" s="31"/>
      <c r="G1193" s="31"/>
      <c r="H1193" s="31"/>
      <c r="I1193" s="31">
        <v>12000</v>
      </c>
      <c r="J1193" s="31">
        <v>20500</v>
      </c>
      <c r="K1193" s="31"/>
      <c r="L1193" s="31"/>
      <c r="M1193" s="31"/>
      <c r="N1193" s="31"/>
      <c r="O1193" s="31"/>
      <c r="P1193" s="83">
        <f t="shared" si="79"/>
        <v>42000</v>
      </c>
    </row>
    <row r="1194" spans="1:16">
      <c r="A1194" s="340"/>
      <c r="B1194" s="343"/>
      <c r="C1194" s="157">
        <v>16</v>
      </c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83">
        <f t="shared" si="79"/>
        <v>0</v>
      </c>
    </row>
    <row r="1195" spans="1:16">
      <c r="A1195" s="340"/>
      <c r="B1195" s="343"/>
      <c r="C1195" s="157">
        <v>17</v>
      </c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83">
        <f t="shared" si="79"/>
        <v>0</v>
      </c>
    </row>
    <row r="1196" spans="1:16">
      <c r="A1196" s="340"/>
      <c r="B1196" s="343"/>
      <c r="C1196" s="157">
        <v>25</v>
      </c>
      <c r="D1196" s="101">
        <v>5000</v>
      </c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83">
        <f t="shared" si="79"/>
        <v>5000</v>
      </c>
    </row>
    <row r="1197" spans="1:16">
      <c r="A1197" s="340"/>
      <c r="B1197" s="343"/>
      <c r="C1197" s="157">
        <v>26</v>
      </c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83">
        <f t="shared" ref="P1197:P1198" si="80">SUM(D1197:O1197)</f>
        <v>0</v>
      </c>
    </row>
    <row r="1198" spans="1:16">
      <c r="A1198" s="341"/>
      <c r="B1198" s="344"/>
      <c r="C1198" s="157">
        <v>27</v>
      </c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83">
        <f t="shared" si="80"/>
        <v>0</v>
      </c>
    </row>
    <row r="1199" spans="1:16">
      <c r="A1199" s="112">
        <v>3600</v>
      </c>
      <c r="B1199" s="347" t="s">
        <v>195</v>
      </c>
      <c r="C1199" s="348"/>
      <c r="D1199" s="110">
        <f t="shared" ref="D1199:P1199" si="81">SUM(D1200:D1266)</f>
        <v>2500</v>
      </c>
      <c r="E1199" s="110">
        <f t="shared" si="81"/>
        <v>1000</v>
      </c>
      <c r="F1199" s="110">
        <f t="shared" si="81"/>
        <v>1500</v>
      </c>
      <c r="G1199" s="110">
        <f t="shared" si="81"/>
        <v>0</v>
      </c>
      <c r="H1199" s="110">
        <f t="shared" si="81"/>
        <v>0</v>
      </c>
      <c r="I1199" s="110">
        <f t="shared" si="81"/>
        <v>0</v>
      </c>
      <c r="J1199" s="110">
        <f t="shared" si="81"/>
        <v>0</v>
      </c>
      <c r="K1199" s="110">
        <f t="shared" si="81"/>
        <v>22000</v>
      </c>
      <c r="L1199" s="110">
        <f t="shared" si="81"/>
        <v>15000</v>
      </c>
      <c r="M1199" s="110">
        <f t="shared" si="81"/>
        <v>0</v>
      </c>
      <c r="N1199" s="110">
        <f t="shared" si="81"/>
        <v>0</v>
      </c>
      <c r="O1199" s="110">
        <f t="shared" si="81"/>
        <v>2000</v>
      </c>
      <c r="P1199" s="110">
        <f t="shared" si="81"/>
        <v>44000</v>
      </c>
    </row>
    <row r="1200" spans="1:16" ht="15" customHeight="1">
      <c r="A1200" s="339">
        <v>361</v>
      </c>
      <c r="B1200" s="342" t="s">
        <v>196</v>
      </c>
      <c r="C1200" s="157">
        <v>11</v>
      </c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83">
        <f t="shared" ref="P1200:P1267" si="82">SUM(D1200:O1200)</f>
        <v>0</v>
      </c>
    </row>
    <row r="1201" spans="1:16">
      <c r="A1201" s="340"/>
      <c r="B1201" s="343"/>
      <c r="C1201" s="157">
        <v>12</v>
      </c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83">
        <f t="shared" si="82"/>
        <v>0</v>
      </c>
    </row>
    <row r="1202" spans="1:16">
      <c r="A1202" s="340"/>
      <c r="B1202" s="343"/>
      <c r="C1202" s="157">
        <v>13</v>
      </c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83">
        <f t="shared" si="82"/>
        <v>0</v>
      </c>
    </row>
    <row r="1203" spans="1:16">
      <c r="A1203" s="340"/>
      <c r="B1203" s="343"/>
      <c r="C1203" s="157">
        <v>14</v>
      </c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83">
        <f t="shared" si="82"/>
        <v>0</v>
      </c>
    </row>
    <row r="1204" spans="1:16">
      <c r="A1204" s="340"/>
      <c r="B1204" s="343"/>
      <c r="C1204" s="157">
        <v>15</v>
      </c>
      <c r="D1204" s="31">
        <v>2500</v>
      </c>
      <c r="E1204" s="31">
        <v>1000</v>
      </c>
      <c r="F1204" s="31">
        <v>1500</v>
      </c>
      <c r="G1204" s="31"/>
      <c r="H1204" s="31"/>
      <c r="I1204" s="31"/>
      <c r="J1204" s="31"/>
      <c r="K1204" s="31">
        <v>22000</v>
      </c>
      <c r="L1204" s="31">
        <v>15000</v>
      </c>
      <c r="M1204" s="31"/>
      <c r="N1204" s="31"/>
      <c r="O1204" s="31">
        <v>2000</v>
      </c>
      <c r="P1204" s="83">
        <f t="shared" si="82"/>
        <v>44000</v>
      </c>
    </row>
    <row r="1205" spans="1:16">
      <c r="A1205" s="340"/>
      <c r="B1205" s="343"/>
      <c r="C1205" s="157">
        <v>16</v>
      </c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83">
        <f t="shared" si="82"/>
        <v>0</v>
      </c>
    </row>
    <row r="1206" spans="1:16">
      <c r="A1206" s="340"/>
      <c r="B1206" s="343"/>
      <c r="C1206" s="157">
        <v>17</v>
      </c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83">
        <f t="shared" si="82"/>
        <v>0</v>
      </c>
    </row>
    <row r="1207" spans="1:16">
      <c r="A1207" s="340"/>
      <c r="B1207" s="343"/>
      <c r="C1207" s="157">
        <v>25</v>
      </c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83">
        <f t="shared" si="82"/>
        <v>0</v>
      </c>
    </row>
    <row r="1208" spans="1:16">
      <c r="A1208" s="340"/>
      <c r="B1208" s="343"/>
      <c r="C1208" s="157">
        <v>26</v>
      </c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83">
        <f t="shared" si="82"/>
        <v>0</v>
      </c>
    </row>
    <row r="1209" spans="1:16">
      <c r="A1209" s="341"/>
      <c r="B1209" s="344"/>
      <c r="C1209" s="157">
        <v>27</v>
      </c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83">
        <f t="shared" si="82"/>
        <v>0</v>
      </c>
    </row>
    <row r="1210" spans="1:16" ht="15" customHeight="1">
      <c r="A1210" s="339">
        <v>362</v>
      </c>
      <c r="B1210" s="342" t="s">
        <v>197</v>
      </c>
      <c r="C1210" s="157">
        <v>11</v>
      </c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83">
        <f t="shared" si="82"/>
        <v>0</v>
      </c>
    </row>
    <row r="1211" spans="1:16">
      <c r="A1211" s="340"/>
      <c r="B1211" s="343"/>
      <c r="C1211" s="157">
        <v>12</v>
      </c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83">
        <f t="shared" si="82"/>
        <v>0</v>
      </c>
    </row>
    <row r="1212" spans="1:16">
      <c r="A1212" s="340"/>
      <c r="B1212" s="343"/>
      <c r="C1212" s="157">
        <v>13</v>
      </c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83">
        <f t="shared" si="82"/>
        <v>0</v>
      </c>
    </row>
    <row r="1213" spans="1:16">
      <c r="A1213" s="340"/>
      <c r="B1213" s="343"/>
      <c r="C1213" s="157">
        <v>14</v>
      </c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83">
        <f t="shared" si="82"/>
        <v>0</v>
      </c>
    </row>
    <row r="1214" spans="1:16">
      <c r="A1214" s="340"/>
      <c r="B1214" s="343"/>
      <c r="C1214" s="157">
        <v>15</v>
      </c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83">
        <f t="shared" si="82"/>
        <v>0</v>
      </c>
    </row>
    <row r="1215" spans="1:16">
      <c r="A1215" s="340"/>
      <c r="B1215" s="343"/>
      <c r="C1215" s="157">
        <v>16</v>
      </c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83">
        <f t="shared" si="82"/>
        <v>0</v>
      </c>
    </row>
    <row r="1216" spans="1:16">
      <c r="A1216" s="340"/>
      <c r="B1216" s="343"/>
      <c r="C1216" s="157">
        <v>17</v>
      </c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83">
        <f t="shared" si="82"/>
        <v>0</v>
      </c>
    </row>
    <row r="1217" spans="1:16">
      <c r="A1217" s="340"/>
      <c r="B1217" s="343"/>
      <c r="C1217" s="157">
        <v>25</v>
      </c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83">
        <f t="shared" si="82"/>
        <v>0</v>
      </c>
    </row>
    <row r="1218" spans="1:16">
      <c r="A1218" s="340"/>
      <c r="B1218" s="343"/>
      <c r="C1218" s="157">
        <v>26</v>
      </c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83">
        <f t="shared" si="82"/>
        <v>0</v>
      </c>
    </row>
    <row r="1219" spans="1:16">
      <c r="A1219" s="341"/>
      <c r="B1219" s="344"/>
      <c r="C1219" s="157">
        <v>27</v>
      </c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83">
        <f t="shared" si="82"/>
        <v>0</v>
      </c>
    </row>
    <row r="1220" spans="1:16" ht="15" customHeight="1">
      <c r="A1220" s="339">
        <v>363</v>
      </c>
      <c r="B1220" s="342" t="s">
        <v>198</v>
      </c>
      <c r="C1220" s="157">
        <v>11</v>
      </c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83">
        <f t="shared" si="82"/>
        <v>0</v>
      </c>
    </row>
    <row r="1221" spans="1:16">
      <c r="A1221" s="340"/>
      <c r="B1221" s="343"/>
      <c r="C1221" s="157">
        <v>12</v>
      </c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83">
        <f t="shared" si="82"/>
        <v>0</v>
      </c>
    </row>
    <row r="1222" spans="1:16">
      <c r="A1222" s="340"/>
      <c r="B1222" s="343"/>
      <c r="C1222" s="157">
        <v>13</v>
      </c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83">
        <f t="shared" si="82"/>
        <v>0</v>
      </c>
    </row>
    <row r="1223" spans="1:16">
      <c r="A1223" s="340"/>
      <c r="B1223" s="343"/>
      <c r="C1223" s="157">
        <v>14</v>
      </c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83">
        <f t="shared" si="82"/>
        <v>0</v>
      </c>
    </row>
    <row r="1224" spans="1:16">
      <c r="A1224" s="340"/>
      <c r="B1224" s="343"/>
      <c r="C1224" s="157">
        <v>15</v>
      </c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83">
        <f t="shared" si="82"/>
        <v>0</v>
      </c>
    </row>
    <row r="1225" spans="1:16">
      <c r="A1225" s="340"/>
      <c r="B1225" s="343"/>
      <c r="C1225" s="157">
        <v>16</v>
      </c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83">
        <f t="shared" si="82"/>
        <v>0</v>
      </c>
    </row>
    <row r="1226" spans="1:16">
      <c r="A1226" s="340"/>
      <c r="B1226" s="343"/>
      <c r="C1226" s="157">
        <v>17</v>
      </c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83">
        <f t="shared" si="82"/>
        <v>0</v>
      </c>
    </row>
    <row r="1227" spans="1:16">
      <c r="A1227" s="340"/>
      <c r="B1227" s="343"/>
      <c r="C1227" s="157">
        <v>25</v>
      </c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83">
        <f t="shared" si="82"/>
        <v>0</v>
      </c>
    </row>
    <row r="1228" spans="1:16">
      <c r="A1228" s="340"/>
      <c r="B1228" s="343"/>
      <c r="C1228" s="157">
        <v>26</v>
      </c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83">
        <f t="shared" si="82"/>
        <v>0</v>
      </c>
    </row>
    <row r="1229" spans="1:16">
      <c r="A1229" s="341"/>
      <c r="B1229" s="344"/>
      <c r="C1229" s="157">
        <v>27</v>
      </c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83">
        <f t="shared" si="82"/>
        <v>0</v>
      </c>
    </row>
    <row r="1230" spans="1:16">
      <c r="A1230" s="339">
        <v>364</v>
      </c>
      <c r="B1230" s="342" t="s">
        <v>199</v>
      </c>
      <c r="C1230" s="157">
        <v>11</v>
      </c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83">
        <f t="shared" si="82"/>
        <v>0</v>
      </c>
    </row>
    <row r="1231" spans="1:16">
      <c r="A1231" s="340"/>
      <c r="B1231" s="343"/>
      <c r="C1231" s="157">
        <v>12</v>
      </c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83">
        <f t="shared" si="82"/>
        <v>0</v>
      </c>
    </row>
    <row r="1232" spans="1:16">
      <c r="A1232" s="340"/>
      <c r="B1232" s="343"/>
      <c r="C1232" s="157">
        <v>13</v>
      </c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83">
        <f t="shared" si="82"/>
        <v>0</v>
      </c>
    </row>
    <row r="1233" spans="1:16">
      <c r="A1233" s="340"/>
      <c r="B1233" s="343"/>
      <c r="C1233" s="157">
        <v>14</v>
      </c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83">
        <f t="shared" si="82"/>
        <v>0</v>
      </c>
    </row>
    <row r="1234" spans="1:16">
      <c r="A1234" s="340"/>
      <c r="B1234" s="343"/>
      <c r="C1234" s="157">
        <v>15</v>
      </c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83">
        <f t="shared" si="82"/>
        <v>0</v>
      </c>
    </row>
    <row r="1235" spans="1:16">
      <c r="A1235" s="340"/>
      <c r="B1235" s="343"/>
      <c r="C1235" s="157">
        <v>16</v>
      </c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83">
        <f t="shared" si="82"/>
        <v>0</v>
      </c>
    </row>
    <row r="1236" spans="1:16">
      <c r="A1236" s="340"/>
      <c r="B1236" s="343"/>
      <c r="C1236" s="157">
        <v>17</v>
      </c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83">
        <f t="shared" si="82"/>
        <v>0</v>
      </c>
    </row>
    <row r="1237" spans="1:16">
      <c r="A1237" s="340"/>
      <c r="B1237" s="343"/>
      <c r="C1237" s="157">
        <v>25</v>
      </c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83">
        <f t="shared" si="82"/>
        <v>0</v>
      </c>
    </row>
    <row r="1238" spans="1:16">
      <c r="A1238" s="340"/>
      <c r="B1238" s="343"/>
      <c r="C1238" s="157">
        <v>26</v>
      </c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83">
        <f t="shared" si="82"/>
        <v>0</v>
      </c>
    </row>
    <row r="1239" spans="1:16">
      <c r="A1239" s="341"/>
      <c r="B1239" s="344"/>
      <c r="C1239" s="157">
        <v>27</v>
      </c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83">
        <f t="shared" si="82"/>
        <v>0</v>
      </c>
    </row>
    <row r="1240" spans="1:16">
      <c r="A1240" s="339">
        <v>365</v>
      </c>
      <c r="B1240" s="342" t="s">
        <v>200</v>
      </c>
      <c r="C1240" s="157">
        <v>11</v>
      </c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83">
        <f t="shared" si="82"/>
        <v>0</v>
      </c>
    </row>
    <row r="1241" spans="1:16">
      <c r="A1241" s="340"/>
      <c r="B1241" s="343"/>
      <c r="C1241" s="157">
        <v>12</v>
      </c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83">
        <f t="shared" si="82"/>
        <v>0</v>
      </c>
    </row>
    <row r="1242" spans="1:16">
      <c r="A1242" s="340"/>
      <c r="B1242" s="343"/>
      <c r="C1242" s="157">
        <v>13</v>
      </c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83">
        <f t="shared" si="82"/>
        <v>0</v>
      </c>
    </row>
    <row r="1243" spans="1:16">
      <c r="A1243" s="340"/>
      <c r="B1243" s="343"/>
      <c r="C1243" s="157">
        <v>14</v>
      </c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83">
        <f t="shared" si="82"/>
        <v>0</v>
      </c>
    </row>
    <row r="1244" spans="1:16">
      <c r="A1244" s="340"/>
      <c r="B1244" s="343"/>
      <c r="C1244" s="157">
        <v>15</v>
      </c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83">
        <f t="shared" si="82"/>
        <v>0</v>
      </c>
    </row>
    <row r="1245" spans="1:16">
      <c r="A1245" s="340"/>
      <c r="B1245" s="343"/>
      <c r="C1245" s="157">
        <v>16</v>
      </c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83">
        <f t="shared" si="82"/>
        <v>0</v>
      </c>
    </row>
    <row r="1246" spans="1:16">
      <c r="A1246" s="340"/>
      <c r="B1246" s="343"/>
      <c r="C1246" s="157">
        <v>17</v>
      </c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83">
        <f t="shared" si="82"/>
        <v>0</v>
      </c>
    </row>
    <row r="1247" spans="1:16">
      <c r="A1247" s="340"/>
      <c r="B1247" s="343"/>
      <c r="C1247" s="157">
        <v>25</v>
      </c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83">
        <f t="shared" si="82"/>
        <v>0</v>
      </c>
    </row>
    <row r="1248" spans="1:16">
      <c r="A1248" s="340"/>
      <c r="B1248" s="343"/>
      <c r="C1248" s="157">
        <v>26</v>
      </c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83">
        <f t="shared" si="82"/>
        <v>0</v>
      </c>
    </row>
    <row r="1249" spans="1:16">
      <c r="A1249" s="341"/>
      <c r="B1249" s="344"/>
      <c r="C1249" s="157">
        <v>27</v>
      </c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83">
        <f t="shared" si="82"/>
        <v>0</v>
      </c>
    </row>
    <row r="1250" spans="1:16" ht="15" customHeight="1">
      <c r="A1250" s="339">
        <v>366</v>
      </c>
      <c r="B1250" s="342" t="s">
        <v>708</v>
      </c>
      <c r="C1250" s="157">
        <v>11</v>
      </c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83">
        <f t="shared" si="82"/>
        <v>0</v>
      </c>
    </row>
    <row r="1251" spans="1:16">
      <c r="A1251" s="340"/>
      <c r="B1251" s="343"/>
      <c r="C1251" s="157">
        <v>12</v>
      </c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83">
        <f t="shared" si="82"/>
        <v>0</v>
      </c>
    </row>
    <row r="1252" spans="1:16">
      <c r="A1252" s="340"/>
      <c r="B1252" s="343"/>
      <c r="C1252" s="157">
        <v>13</v>
      </c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83">
        <f t="shared" si="82"/>
        <v>0</v>
      </c>
    </row>
    <row r="1253" spans="1:16">
      <c r="A1253" s="340"/>
      <c r="B1253" s="343"/>
      <c r="C1253" s="157">
        <v>14</v>
      </c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83">
        <f t="shared" si="82"/>
        <v>0</v>
      </c>
    </row>
    <row r="1254" spans="1:16">
      <c r="A1254" s="340"/>
      <c r="B1254" s="343"/>
      <c r="C1254" s="157">
        <v>15</v>
      </c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83">
        <f t="shared" si="82"/>
        <v>0</v>
      </c>
    </row>
    <row r="1255" spans="1:16">
      <c r="A1255" s="340"/>
      <c r="B1255" s="343"/>
      <c r="C1255" s="157">
        <v>16</v>
      </c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83">
        <f t="shared" si="82"/>
        <v>0</v>
      </c>
    </row>
    <row r="1256" spans="1:16">
      <c r="A1256" s="340"/>
      <c r="B1256" s="343"/>
      <c r="C1256" s="157">
        <v>17</v>
      </c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83">
        <f t="shared" si="82"/>
        <v>0</v>
      </c>
    </row>
    <row r="1257" spans="1:16">
      <c r="A1257" s="340"/>
      <c r="B1257" s="343"/>
      <c r="C1257" s="157">
        <v>25</v>
      </c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83">
        <f t="shared" si="82"/>
        <v>0</v>
      </c>
    </row>
    <row r="1258" spans="1:16">
      <c r="A1258" s="340"/>
      <c r="B1258" s="343"/>
      <c r="C1258" s="157">
        <v>26</v>
      </c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83">
        <f t="shared" si="82"/>
        <v>0</v>
      </c>
    </row>
    <row r="1259" spans="1:16">
      <c r="A1259" s="341"/>
      <c r="B1259" s="344"/>
      <c r="C1259" s="157">
        <v>27</v>
      </c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83">
        <f t="shared" si="82"/>
        <v>0</v>
      </c>
    </row>
    <row r="1260" spans="1:16">
      <c r="A1260" s="339">
        <v>369</v>
      </c>
      <c r="B1260" s="342" t="s">
        <v>201</v>
      </c>
      <c r="C1260" s="157">
        <v>11</v>
      </c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83">
        <f t="shared" si="82"/>
        <v>0</v>
      </c>
    </row>
    <row r="1261" spans="1:16">
      <c r="A1261" s="340"/>
      <c r="B1261" s="343"/>
      <c r="C1261" s="157">
        <v>12</v>
      </c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83">
        <f t="shared" si="82"/>
        <v>0</v>
      </c>
    </row>
    <row r="1262" spans="1:16">
      <c r="A1262" s="340"/>
      <c r="B1262" s="343"/>
      <c r="C1262" s="157">
        <v>13</v>
      </c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83">
        <f t="shared" si="82"/>
        <v>0</v>
      </c>
    </row>
    <row r="1263" spans="1:16">
      <c r="A1263" s="340"/>
      <c r="B1263" s="343"/>
      <c r="C1263" s="157">
        <v>14</v>
      </c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83">
        <f t="shared" si="82"/>
        <v>0</v>
      </c>
    </row>
    <row r="1264" spans="1:16">
      <c r="A1264" s="340"/>
      <c r="B1264" s="343"/>
      <c r="C1264" s="157">
        <v>15</v>
      </c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83">
        <f t="shared" si="82"/>
        <v>0</v>
      </c>
    </row>
    <row r="1265" spans="1:16">
      <c r="A1265" s="340"/>
      <c r="B1265" s="343"/>
      <c r="C1265" s="157">
        <v>16</v>
      </c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83">
        <f t="shared" si="82"/>
        <v>0</v>
      </c>
    </row>
    <row r="1266" spans="1:16">
      <c r="A1266" s="340"/>
      <c r="B1266" s="343"/>
      <c r="C1266" s="157">
        <v>17</v>
      </c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83">
        <f t="shared" si="82"/>
        <v>0</v>
      </c>
    </row>
    <row r="1267" spans="1:16">
      <c r="A1267" s="340"/>
      <c r="B1267" s="343"/>
      <c r="C1267" s="157">
        <v>25</v>
      </c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  <c r="N1267" s="101"/>
      <c r="O1267" s="101"/>
      <c r="P1267" s="83">
        <f t="shared" si="82"/>
        <v>0</v>
      </c>
    </row>
    <row r="1268" spans="1:16">
      <c r="A1268" s="340"/>
      <c r="B1268" s="343"/>
      <c r="C1268" s="157">
        <v>26</v>
      </c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  <c r="N1268" s="101"/>
      <c r="O1268" s="101"/>
      <c r="P1268" s="83">
        <f t="shared" ref="P1268:P1269" si="83">SUM(D1268:O1268)</f>
        <v>0</v>
      </c>
    </row>
    <row r="1269" spans="1:16">
      <c r="A1269" s="341"/>
      <c r="B1269" s="344"/>
      <c r="C1269" s="157">
        <v>27</v>
      </c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  <c r="N1269" s="101"/>
      <c r="O1269" s="101"/>
      <c r="P1269" s="83">
        <f t="shared" si="83"/>
        <v>0</v>
      </c>
    </row>
    <row r="1270" spans="1:16">
      <c r="A1270" s="112">
        <v>3700</v>
      </c>
      <c r="B1270" s="347" t="s">
        <v>202</v>
      </c>
      <c r="C1270" s="348"/>
      <c r="D1270" s="110">
        <f t="shared" ref="D1270:P1270" si="84">SUM(D1271:D1357)</f>
        <v>34500</v>
      </c>
      <c r="E1270" s="110">
        <f t="shared" si="84"/>
        <v>41500</v>
      </c>
      <c r="F1270" s="110">
        <f t="shared" si="84"/>
        <v>38400</v>
      </c>
      <c r="G1270" s="110">
        <f t="shared" si="84"/>
        <v>44600</v>
      </c>
      <c r="H1270" s="110">
        <f t="shared" si="84"/>
        <v>34200</v>
      </c>
      <c r="I1270" s="110">
        <f t="shared" si="84"/>
        <v>59100</v>
      </c>
      <c r="J1270" s="110">
        <f t="shared" si="84"/>
        <v>37900</v>
      </c>
      <c r="K1270" s="110">
        <f t="shared" si="84"/>
        <v>37600</v>
      </c>
      <c r="L1270" s="110">
        <f t="shared" si="84"/>
        <v>41900</v>
      </c>
      <c r="M1270" s="110">
        <f t="shared" si="84"/>
        <v>38600</v>
      </c>
      <c r="N1270" s="110">
        <f t="shared" si="84"/>
        <v>34700</v>
      </c>
      <c r="O1270" s="110">
        <f t="shared" si="84"/>
        <v>16600</v>
      </c>
      <c r="P1270" s="110">
        <f t="shared" si="84"/>
        <v>459600</v>
      </c>
    </row>
    <row r="1271" spans="1:16">
      <c r="A1271" s="339">
        <v>371</v>
      </c>
      <c r="B1271" s="342" t="s">
        <v>203</v>
      </c>
      <c r="C1271" s="157">
        <v>11</v>
      </c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83">
        <f t="shared" ref="P1271:P1358" si="85">SUM(D1271:O1271)</f>
        <v>0</v>
      </c>
    </row>
    <row r="1272" spans="1:16">
      <c r="A1272" s="340"/>
      <c r="B1272" s="343"/>
      <c r="C1272" s="157">
        <v>12</v>
      </c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83">
        <f t="shared" si="85"/>
        <v>0</v>
      </c>
    </row>
    <row r="1273" spans="1:16">
      <c r="A1273" s="340"/>
      <c r="B1273" s="343"/>
      <c r="C1273" s="157">
        <v>13</v>
      </c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83">
        <f t="shared" si="85"/>
        <v>0</v>
      </c>
    </row>
    <row r="1274" spans="1:16">
      <c r="A1274" s="340"/>
      <c r="B1274" s="343"/>
      <c r="C1274" s="157">
        <v>14</v>
      </c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83">
        <f t="shared" si="85"/>
        <v>0</v>
      </c>
    </row>
    <row r="1275" spans="1:16">
      <c r="A1275" s="340"/>
      <c r="B1275" s="343"/>
      <c r="C1275" s="157">
        <v>15</v>
      </c>
      <c r="D1275" s="31"/>
      <c r="E1275" s="31"/>
      <c r="F1275" s="31"/>
      <c r="G1275" s="31"/>
      <c r="H1275" s="31"/>
      <c r="I1275" s="31">
        <v>18000</v>
      </c>
      <c r="J1275" s="31"/>
      <c r="K1275" s="31"/>
      <c r="L1275" s="31"/>
      <c r="M1275" s="31"/>
      <c r="N1275" s="31"/>
      <c r="O1275" s="31"/>
      <c r="P1275" s="83">
        <f t="shared" si="85"/>
        <v>18000</v>
      </c>
    </row>
    <row r="1276" spans="1:16">
      <c r="A1276" s="340"/>
      <c r="B1276" s="343"/>
      <c r="C1276" s="157">
        <v>16</v>
      </c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83">
        <f t="shared" si="85"/>
        <v>0</v>
      </c>
    </row>
    <row r="1277" spans="1:16">
      <c r="A1277" s="340"/>
      <c r="B1277" s="343"/>
      <c r="C1277" s="157">
        <v>17</v>
      </c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83">
        <f t="shared" si="85"/>
        <v>0</v>
      </c>
    </row>
    <row r="1278" spans="1:16">
      <c r="A1278" s="340"/>
      <c r="B1278" s="343"/>
      <c r="C1278" s="157">
        <v>25</v>
      </c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83">
        <f t="shared" si="85"/>
        <v>0</v>
      </c>
    </row>
    <row r="1279" spans="1:16">
      <c r="A1279" s="340"/>
      <c r="B1279" s="343"/>
      <c r="C1279" s="157">
        <v>26</v>
      </c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83">
        <f t="shared" si="85"/>
        <v>0</v>
      </c>
    </row>
    <row r="1280" spans="1:16">
      <c r="A1280" s="341"/>
      <c r="B1280" s="344"/>
      <c r="C1280" s="157">
        <v>27</v>
      </c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83">
        <f t="shared" si="85"/>
        <v>0</v>
      </c>
    </row>
    <row r="1281" spans="1:16">
      <c r="A1281" s="339">
        <v>372</v>
      </c>
      <c r="B1281" s="342" t="s">
        <v>204</v>
      </c>
      <c r="C1281" s="157">
        <v>11</v>
      </c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83">
        <f t="shared" si="85"/>
        <v>0</v>
      </c>
    </row>
    <row r="1282" spans="1:16">
      <c r="A1282" s="340"/>
      <c r="B1282" s="343"/>
      <c r="C1282" s="157">
        <v>12</v>
      </c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83">
        <f t="shared" si="85"/>
        <v>0</v>
      </c>
    </row>
    <row r="1283" spans="1:16">
      <c r="A1283" s="340"/>
      <c r="B1283" s="343"/>
      <c r="C1283" s="157">
        <v>13</v>
      </c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83">
        <f t="shared" si="85"/>
        <v>0</v>
      </c>
    </row>
    <row r="1284" spans="1:16">
      <c r="A1284" s="340"/>
      <c r="B1284" s="343"/>
      <c r="C1284" s="157">
        <v>14</v>
      </c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83">
        <f t="shared" si="85"/>
        <v>0</v>
      </c>
    </row>
    <row r="1285" spans="1:16">
      <c r="A1285" s="340"/>
      <c r="B1285" s="343"/>
      <c r="C1285" s="157">
        <v>15</v>
      </c>
      <c r="D1285" s="31">
        <v>1000</v>
      </c>
      <c r="E1285" s="31">
        <v>1500</v>
      </c>
      <c r="F1285" s="31">
        <v>1400</v>
      </c>
      <c r="G1285" s="31">
        <v>1600</v>
      </c>
      <c r="H1285" s="31">
        <v>1200</v>
      </c>
      <c r="I1285" s="31">
        <v>1100</v>
      </c>
      <c r="J1285" s="31">
        <v>900</v>
      </c>
      <c r="K1285" s="31">
        <v>600</v>
      </c>
      <c r="L1285" s="31">
        <v>1900</v>
      </c>
      <c r="M1285" s="31">
        <v>1600</v>
      </c>
      <c r="N1285" s="31">
        <v>1700</v>
      </c>
      <c r="O1285" s="31">
        <v>1600</v>
      </c>
      <c r="P1285" s="83">
        <f t="shared" si="85"/>
        <v>16100</v>
      </c>
    </row>
    <row r="1286" spans="1:16">
      <c r="A1286" s="340"/>
      <c r="B1286" s="343"/>
      <c r="C1286" s="157">
        <v>16</v>
      </c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83">
        <f t="shared" si="85"/>
        <v>0</v>
      </c>
    </row>
    <row r="1287" spans="1:16">
      <c r="A1287" s="340"/>
      <c r="B1287" s="343"/>
      <c r="C1287" s="157">
        <v>17</v>
      </c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83">
        <f t="shared" si="85"/>
        <v>0</v>
      </c>
    </row>
    <row r="1288" spans="1:16">
      <c r="A1288" s="340"/>
      <c r="B1288" s="343"/>
      <c r="C1288" s="157">
        <v>25</v>
      </c>
      <c r="D1288" s="31">
        <v>1000</v>
      </c>
      <c r="E1288" s="31"/>
      <c r="F1288" s="31">
        <v>1000</v>
      </c>
      <c r="G1288" s="31"/>
      <c r="H1288" s="31">
        <v>1000</v>
      </c>
      <c r="I1288" s="31"/>
      <c r="J1288" s="31">
        <v>1000</v>
      </c>
      <c r="K1288" s="31"/>
      <c r="L1288" s="31">
        <v>1000</v>
      </c>
      <c r="M1288" s="31"/>
      <c r="N1288" s="31"/>
      <c r="O1288" s="31"/>
      <c r="P1288" s="83">
        <f t="shared" si="85"/>
        <v>5000</v>
      </c>
    </row>
    <row r="1289" spans="1:16">
      <c r="A1289" s="340"/>
      <c r="B1289" s="343"/>
      <c r="C1289" s="157">
        <v>26</v>
      </c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83">
        <f t="shared" si="85"/>
        <v>0</v>
      </c>
    </row>
    <row r="1290" spans="1:16">
      <c r="A1290" s="341"/>
      <c r="B1290" s="344"/>
      <c r="C1290" s="157">
        <v>27</v>
      </c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83">
        <f t="shared" si="85"/>
        <v>0</v>
      </c>
    </row>
    <row r="1291" spans="1:16">
      <c r="A1291" s="339">
        <v>373</v>
      </c>
      <c r="B1291" s="342" t="s">
        <v>205</v>
      </c>
      <c r="C1291" s="157">
        <v>11</v>
      </c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83">
        <f t="shared" si="85"/>
        <v>0</v>
      </c>
    </row>
    <row r="1292" spans="1:16">
      <c r="A1292" s="340"/>
      <c r="B1292" s="343"/>
      <c r="C1292" s="157">
        <v>12</v>
      </c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83">
        <f t="shared" si="85"/>
        <v>0</v>
      </c>
    </row>
    <row r="1293" spans="1:16">
      <c r="A1293" s="340"/>
      <c r="B1293" s="343"/>
      <c r="C1293" s="157">
        <v>13</v>
      </c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83">
        <f t="shared" si="85"/>
        <v>0</v>
      </c>
    </row>
    <row r="1294" spans="1:16">
      <c r="A1294" s="340"/>
      <c r="B1294" s="343"/>
      <c r="C1294" s="157">
        <v>14</v>
      </c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83">
        <f t="shared" si="85"/>
        <v>0</v>
      </c>
    </row>
    <row r="1295" spans="1:16">
      <c r="A1295" s="340"/>
      <c r="B1295" s="343"/>
      <c r="C1295" s="157">
        <v>15</v>
      </c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83">
        <f t="shared" si="85"/>
        <v>0</v>
      </c>
    </row>
    <row r="1296" spans="1:16">
      <c r="A1296" s="340"/>
      <c r="B1296" s="343"/>
      <c r="C1296" s="157">
        <v>16</v>
      </c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83">
        <f t="shared" si="85"/>
        <v>0</v>
      </c>
    </row>
    <row r="1297" spans="1:16">
      <c r="A1297" s="340"/>
      <c r="B1297" s="343"/>
      <c r="C1297" s="157">
        <v>17</v>
      </c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83">
        <f t="shared" si="85"/>
        <v>0</v>
      </c>
    </row>
    <row r="1298" spans="1:16">
      <c r="A1298" s="340"/>
      <c r="B1298" s="343"/>
      <c r="C1298" s="157">
        <v>25</v>
      </c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83">
        <f t="shared" si="85"/>
        <v>0</v>
      </c>
    </row>
    <row r="1299" spans="1:16">
      <c r="A1299" s="340"/>
      <c r="B1299" s="343"/>
      <c r="C1299" s="157">
        <v>26</v>
      </c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83">
        <f t="shared" si="85"/>
        <v>0</v>
      </c>
    </row>
    <row r="1300" spans="1:16">
      <c r="A1300" s="341"/>
      <c r="B1300" s="344"/>
      <c r="C1300" s="157">
        <v>27</v>
      </c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83">
        <f t="shared" si="85"/>
        <v>0</v>
      </c>
    </row>
    <row r="1301" spans="1:16">
      <c r="A1301" s="339">
        <v>374</v>
      </c>
      <c r="B1301" s="342" t="s">
        <v>206</v>
      </c>
      <c r="C1301" s="157">
        <v>11</v>
      </c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83">
        <f t="shared" si="85"/>
        <v>0</v>
      </c>
    </row>
    <row r="1302" spans="1:16">
      <c r="A1302" s="340"/>
      <c r="B1302" s="343"/>
      <c r="C1302" s="157">
        <v>12</v>
      </c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83">
        <f t="shared" si="85"/>
        <v>0</v>
      </c>
    </row>
    <row r="1303" spans="1:16">
      <c r="A1303" s="340"/>
      <c r="B1303" s="343"/>
      <c r="C1303" s="157">
        <v>13</v>
      </c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83">
        <f t="shared" si="85"/>
        <v>0</v>
      </c>
    </row>
    <row r="1304" spans="1:16">
      <c r="A1304" s="340"/>
      <c r="B1304" s="343"/>
      <c r="C1304" s="157">
        <v>14</v>
      </c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83">
        <f t="shared" si="85"/>
        <v>0</v>
      </c>
    </row>
    <row r="1305" spans="1:16">
      <c r="A1305" s="340"/>
      <c r="B1305" s="343"/>
      <c r="C1305" s="157">
        <v>15</v>
      </c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83">
        <f t="shared" si="85"/>
        <v>0</v>
      </c>
    </row>
    <row r="1306" spans="1:16">
      <c r="A1306" s="340"/>
      <c r="B1306" s="343"/>
      <c r="C1306" s="157">
        <v>16</v>
      </c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83">
        <f t="shared" si="85"/>
        <v>0</v>
      </c>
    </row>
    <row r="1307" spans="1:16">
      <c r="A1307" s="340"/>
      <c r="B1307" s="343"/>
      <c r="C1307" s="157">
        <v>17</v>
      </c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83">
        <f t="shared" si="85"/>
        <v>0</v>
      </c>
    </row>
    <row r="1308" spans="1:16">
      <c r="A1308" s="340"/>
      <c r="B1308" s="343"/>
      <c r="C1308" s="157">
        <v>25</v>
      </c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83">
        <f t="shared" si="85"/>
        <v>0</v>
      </c>
    </row>
    <row r="1309" spans="1:16">
      <c r="A1309" s="340"/>
      <c r="B1309" s="343"/>
      <c r="C1309" s="157">
        <v>26</v>
      </c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83">
        <f t="shared" si="85"/>
        <v>0</v>
      </c>
    </row>
    <row r="1310" spans="1:16">
      <c r="A1310" s="341"/>
      <c r="B1310" s="344"/>
      <c r="C1310" s="157">
        <v>27</v>
      </c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83">
        <f t="shared" si="85"/>
        <v>0</v>
      </c>
    </row>
    <row r="1311" spans="1:16">
      <c r="A1311" s="339">
        <v>375</v>
      </c>
      <c r="B1311" s="342" t="s">
        <v>207</v>
      </c>
      <c r="C1311" s="157">
        <v>11</v>
      </c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83">
        <f t="shared" si="85"/>
        <v>0</v>
      </c>
    </row>
    <row r="1312" spans="1:16">
      <c r="A1312" s="340"/>
      <c r="B1312" s="343"/>
      <c r="C1312" s="157">
        <v>12</v>
      </c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83">
        <f t="shared" si="85"/>
        <v>0</v>
      </c>
    </row>
    <row r="1313" spans="1:16">
      <c r="A1313" s="340"/>
      <c r="B1313" s="343"/>
      <c r="C1313" s="157">
        <v>13</v>
      </c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83">
        <f t="shared" si="85"/>
        <v>0</v>
      </c>
    </row>
    <row r="1314" spans="1:16">
      <c r="A1314" s="340"/>
      <c r="B1314" s="343"/>
      <c r="C1314" s="157">
        <v>14</v>
      </c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83">
        <f t="shared" si="85"/>
        <v>0</v>
      </c>
    </row>
    <row r="1315" spans="1:16">
      <c r="A1315" s="340"/>
      <c r="B1315" s="343"/>
      <c r="C1315" s="157">
        <v>15</v>
      </c>
      <c r="D1315" s="31">
        <v>32500</v>
      </c>
      <c r="E1315" s="31">
        <v>35000</v>
      </c>
      <c r="F1315" s="31">
        <v>36000</v>
      </c>
      <c r="G1315" s="31">
        <v>38000</v>
      </c>
      <c r="H1315" s="31">
        <v>32000</v>
      </c>
      <c r="I1315" s="31">
        <v>35000</v>
      </c>
      <c r="J1315" s="31">
        <v>36000</v>
      </c>
      <c r="K1315" s="31">
        <v>32000</v>
      </c>
      <c r="L1315" s="31">
        <v>39000</v>
      </c>
      <c r="M1315" s="31">
        <v>32000</v>
      </c>
      <c r="N1315" s="31">
        <v>33000</v>
      </c>
      <c r="O1315" s="31">
        <v>15000</v>
      </c>
      <c r="P1315" s="83">
        <f t="shared" si="85"/>
        <v>395500</v>
      </c>
    </row>
    <row r="1316" spans="1:16">
      <c r="A1316" s="340"/>
      <c r="B1316" s="343"/>
      <c r="C1316" s="157">
        <v>16</v>
      </c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83">
        <f t="shared" si="85"/>
        <v>0</v>
      </c>
    </row>
    <row r="1317" spans="1:16">
      <c r="A1317" s="340"/>
      <c r="B1317" s="343"/>
      <c r="C1317" s="157">
        <v>17</v>
      </c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83">
        <f t="shared" si="85"/>
        <v>0</v>
      </c>
    </row>
    <row r="1318" spans="1:16">
      <c r="A1318" s="340"/>
      <c r="B1318" s="343"/>
      <c r="C1318" s="157">
        <v>25</v>
      </c>
      <c r="D1318" s="31"/>
      <c r="E1318" s="31">
        <v>5000</v>
      </c>
      <c r="F1318" s="31"/>
      <c r="G1318" s="31">
        <v>5000</v>
      </c>
      <c r="H1318" s="31"/>
      <c r="I1318" s="31">
        <v>5000</v>
      </c>
      <c r="J1318" s="31"/>
      <c r="K1318" s="31">
        <v>5000</v>
      </c>
      <c r="L1318" s="31"/>
      <c r="M1318" s="31">
        <v>5000</v>
      </c>
      <c r="N1318" s="31"/>
      <c r="O1318" s="31"/>
      <c r="P1318" s="83">
        <f t="shared" si="85"/>
        <v>25000</v>
      </c>
    </row>
    <row r="1319" spans="1:16">
      <c r="A1319" s="340"/>
      <c r="B1319" s="343"/>
      <c r="C1319" s="157">
        <v>26</v>
      </c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83">
        <f t="shared" si="85"/>
        <v>0</v>
      </c>
    </row>
    <row r="1320" spans="1:16">
      <c r="A1320" s="341"/>
      <c r="B1320" s="344"/>
      <c r="C1320" s="157">
        <v>27</v>
      </c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83">
        <f t="shared" si="85"/>
        <v>0</v>
      </c>
    </row>
    <row r="1321" spans="1:16">
      <c r="A1321" s="339">
        <v>376</v>
      </c>
      <c r="B1321" s="342" t="s">
        <v>208</v>
      </c>
      <c r="C1321" s="157">
        <v>11</v>
      </c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83">
        <f t="shared" si="85"/>
        <v>0</v>
      </c>
    </row>
    <row r="1322" spans="1:16">
      <c r="A1322" s="340"/>
      <c r="B1322" s="343"/>
      <c r="C1322" s="157">
        <v>12</v>
      </c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83">
        <f t="shared" si="85"/>
        <v>0</v>
      </c>
    </row>
    <row r="1323" spans="1:16">
      <c r="A1323" s="340"/>
      <c r="B1323" s="343"/>
      <c r="C1323" s="157">
        <v>13</v>
      </c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83">
        <f t="shared" si="85"/>
        <v>0</v>
      </c>
    </row>
    <row r="1324" spans="1:16">
      <c r="A1324" s="340"/>
      <c r="B1324" s="343"/>
      <c r="C1324" s="157">
        <v>14</v>
      </c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83">
        <f t="shared" si="85"/>
        <v>0</v>
      </c>
    </row>
    <row r="1325" spans="1:16">
      <c r="A1325" s="340"/>
      <c r="B1325" s="343"/>
      <c r="C1325" s="157">
        <v>15</v>
      </c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83">
        <f t="shared" si="85"/>
        <v>0</v>
      </c>
    </row>
    <row r="1326" spans="1:16">
      <c r="A1326" s="340"/>
      <c r="B1326" s="343"/>
      <c r="C1326" s="157">
        <v>16</v>
      </c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83">
        <f t="shared" si="85"/>
        <v>0</v>
      </c>
    </row>
    <row r="1327" spans="1:16">
      <c r="A1327" s="340"/>
      <c r="B1327" s="343"/>
      <c r="C1327" s="157">
        <v>17</v>
      </c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83">
        <f t="shared" si="85"/>
        <v>0</v>
      </c>
    </row>
    <row r="1328" spans="1:16">
      <c r="A1328" s="340"/>
      <c r="B1328" s="343"/>
      <c r="C1328" s="157">
        <v>25</v>
      </c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83">
        <f t="shared" si="85"/>
        <v>0</v>
      </c>
    </row>
    <row r="1329" spans="1:16">
      <c r="A1329" s="340"/>
      <c r="B1329" s="343"/>
      <c r="C1329" s="157">
        <v>26</v>
      </c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83">
        <f t="shared" si="85"/>
        <v>0</v>
      </c>
    </row>
    <row r="1330" spans="1:16">
      <c r="A1330" s="341"/>
      <c r="B1330" s="344"/>
      <c r="C1330" s="157">
        <v>27</v>
      </c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83">
        <f t="shared" si="85"/>
        <v>0</v>
      </c>
    </row>
    <row r="1331" spans="1:16">
      <c r="A1331" s="339">
        <v>377</v>
      </c>
      <c r="B1331" s="342" t="s">
        <v>209</v>
      </c>
      <c r="C1331" s="157">
        <v>11</v>
      </c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83">
        <f t="shared" si="85"/>
        <v>0</v>
      </c>
    </row>
    <row r="1332" spans="1:16">
      <c r="A1332" s="340"/>
      <c r="B1332" s="343"/>
      <c r="C1332" s="157">
        <v>12</v>
      </c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83">
        <f t="shared" si="85"/>
        <v>0</v>
      </c>
    </row>
    <row r="1333" spans="1:16">
      <c r="A1333" s="340"/>
      <c r="B1333" s="343"/>
      <c r="C1333" s="157">
        <v>13</v>
      </c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83">
        <f t="shared" si="85"/>
        <v>0</v>
      </c>
    </row>
    <row r="1334" spans="1:16">
      <c r="A1334" s="340"/>
      <c r="B1334" s="343"/>
      <c r="C1334" s="157">
        <v>14</v>
      </c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83">
        <f t="shared" si="85"/>
        <v>0</v>
      </c>
    </row>
    <row r="1335" spans="1:16">
      <c r="A1335" s="340"/>
      <c r="B1335" s="343"/>
      <c r="C1335" s="157">
        <v>15</v>
      </c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83">
        <f t="shared" si="85"/>
        <v>0</v>
      </c>
    </row>
    <row r="1336" spans="1:16">
      <c r="A1336" s="340"/>
      <c r="B1336" s="343"/>
      <c r="C1336" s="157">
        <v>16</v>
      </c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83">
        <f t="shared" si="85"/>
        <v>0</v>
      </c>
    </row>
    <row r="1337" spans="1:16">
      <c r="A1337" s="340"/>
      <c r="B1337" s="343"/>
      <c r="C1337" s="157">
        <v>17</v>
      </c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83">
        <f t="shared" si="85"/>
        <v>0</v>
      </c>
    </row>
    <row r="1338" spans="1:16">
      <c r="A1338" s="340"/>
      <c r="B1338" s="343"/>
      <c r="C1338" s="157">
        <v>25</v>
      </c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83">
        <f t="shared" si="85"/>
        <v>0</v>
      </c>
    </row>
    <row r="1339" spans="1:16">
      <c r="A1339" s="340"/>
      <c r="B1339" s="343"/>
      <c r="C1339" s="157">
        <v>26</v>
      </c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83">
        <f t="shared" si="85"/>
        <v>0</v>
      </c>
    </row>
    <row r="1340" spans="1:16">
      <c r="A1340" s="341"/>
      <c r="B1340" s="344"/>
      <c r="C1340" s="157">
        <v>27</v>
      </c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83">
        <f t="shared" si="85"/>
        <v>0</v>
      </c>
    </row>
    <row r="1341" spans="1:16">
      <c r="A1341" s="339">
        <v>378</v>
      </c>
      <c r="B1341" s="342" t="s">
        <v>210</v>
      </c>
      <c r="C1341" s="157">
        <v>11</v>
      </c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83">
        <f t="shared" si="85"/>
        <v>0</v>
      </c>
    </row>
    <row r="1342" spans="1:16">
      <c r="A1342" s="340"/>
      <c r="B1342" s="343"/>
      <c r="C1342" s="157">
        <v>12</v>
      </c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83">
        <f t="shared" si="85"/>
        <v>0</v>
      </c>
    </row>
    <row r="1343" spans="1:16">
      <c r="A1343" s="340"/>
      <c r="B1343" s="343"/>
      <c r="C1343" s="157">
        <v>13</v>
      </c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83">
        <f t="shared" si="85"/>
        <v>0</v>
      </c>
    </row>
    <row r="1344" spans="1:16">
      <c r="A1344" s="340"/>
      <c r="B1344" s="343"/>
      <c r="C1344" s="157">
        <v>14</v>
      </c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83">
        <f t="shared" si="85"/>
        <v>0</v>
      </c>
    </row>
    <row r="1345" spans="1:16">
      <c r="A1345" s="340"/>
      <c r="B1345" s="343"/>
      <c r="C1345" s="157">
        <v>15</v>
      </c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83">
        <f t="shared" si="85"/>
        <v>0</v>
      </c>
    </row>
    <row r="1346" spans="1:16">
      <c r="A1346" s="340"/>
      <c r="B1346" s="343"/>
      <c r="C1346" s="157">
        <v>16</v>
      </c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83">
        <f t="shared" si="85"/>
        <v>0</v>
      </c>
    </row>
    <row r="1347" spans="1:16">
      <c r="A1347" s="340"/>
      <c r="B1347" s="343"/>
      <c r="C1347" s="157">
        <v>17</v>
      </c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83">
        <f t="shared" si="85"/>
        <v>0</v>
      </c>
    </row>
    <row r="1348" spans="1:16">
      <c r="A1348" s="340"/>
      <c r="B1348" s="343"/>
      <c r="C1348" s="157">
        <v>25</v>
      </c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83">
        <f t="shared" si="85"/>
        <v>0</v>
      </c>
    </row>
    <row r="1349" spans="1:16">
      <c r="A1349" s="340"/>
      <c r="B1349" s="343"/>
      <c r="C1349" s="157">
        <v>26</v>
      </c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83">
        <f t="shared" si="85"/>
        <v>0</v>
      </c>
    </row>
    <row r="1350" spans="1:16">
      <c r="A1350" s="341"/>
      <c r="B1350" s="344"/>
      <c r="C1350" s="157">
        <v>27</v>
      </c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83">
        <f t="shared" si="85"/>
        <v>0</v>
      </c>
    </row>
    <row r="1351" spans="1:16">
      <c r="A1351" s="339">
        <v>379</v>
      </c>
      <c r="B1351" s="342" t="s">
        <v>211</v>
      </c>
      <c r="C1351" s="157">
        <v>11</v>
      </c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83">
        <f t="shared" si="85"/>
        <v>0</v>
      </c>
    </row>
    <row r="1352" spans="1:16">
      <c r="A1352" s="340"/>
      <c r="B1352" s="343"/>
      <c r="C1352" s="157">
        <v>12</v>
      </c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83">
        <f t="shared" si="85"/>
        <v>0</v>
      </c>
    </row>
    <row r="1353" spans="1:16">
      <c r="A1353" s="340"/>
      <c r="B1353" s="343"/>
      <c r="C1353" s="157">
        <v>13</v>
      </c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83">
        <f t="shared" si="85"/>
        <v>0</v>
      </c>
    </row>
    <row r="1354" spans="1:16">
      <c r="A1354" s="340"/>
      <c r="B1354" s="343"/>
      <c r="C1354" s="157">
        <v>14</v>
      </c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83">
        <f t="shared" si="85"/>
        <v>0</v>
      </c>
    </row>
    <row r="1355" spans="1:16">
      <c r="A1355" s="340"/>
      <c r="B1355" s="343"/>
      <c r="C1355" s="157">
        <v>15</v>
      </c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83">
        <f t="shared" si="85"/>
        <v>0</v>
      </c>
    </row>
    <row r="1356" spans="1:16">
      <c r="A1356" s="340"/>
      <c r="B1356" s="343"/>
      <c r="C1356" s="157">
        <v>16</v>
      </c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83">
        <f t="shared" si="85"/>
        <v>0</v>
      </c>
    </row>
    <row r="1357" spans="1:16">
      <c r="A1357" s="340"/>
      <c r="B1357" s="343"/>
      <c r="C1357" s="157">
        <v>17</v>
      </c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83">
        <f t="shared" si="85"/>
        <v>0</v>
      </c>
    </row>
    <row r="1358" spans="1:16">
      <c r="A1358" s="340"/>
      <c r="B1358" s="343"/>
      <c r="C1358" s="157">
        <v>25</v>
      </c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83">
        <f t="shared" si="85"/>
        <v>0</v>
      </c>
    </row>
    <row r="1359" spans="1:16">
      <c r="A1359" s="340"/>
      <c r="B1359" s="343"/>
      <c r="C1359" s="157">
        <v>26</v>
      </c>
      <c r="D1359" s="101"/>
      <c r="E1359" s="101"/>
      <c r="F1359" s="101"/>
      <c r="G1359" s="101"/>
      <c r="H1359" s="101"/>
      <c r="I1359" s="101"/>
      <c r="J1359" s="101"/>
      <c r="K1359" s="101"/>
      <c r="L1359" s="101"/>
      <c r="M1359" s="101"/>
      <c r="N1359" s="101"/>
      <c r="O1359" s="101"/>
      <c r="P1359" s="83">
        <f t="shared" ref="P1359:P1360" si="86">SUM(D1359:O1359)</f>
        <v>0</v>
      </c>
    </row>
    <row r="1360" spans="1:16">
      <c r="A1360" s="341"/>
      <c r="B1360" s="344"/>
      <c r="C1360" s="157">
        <v>27</v>
      </c>
      <c r="D1360" s="101"/>
      <c r="E1360" s="101"/>
      <c r="F1360" s="101"/>
      <c r="G1360" s="101"/>
      <c r="H1360" s="101"/>
      <c r="I1360" s="101"/>
      <c r="J1360" s="101"/>
      <c r="K1360" s="101"/>
      <c r="L1360" s="101"/>
      <c r="M1360" s="101"/>
      <c r="N1360" s="101"/>
      <c r="O1360" s="101"/>
      <c r="P1360" s="83">
        <f t="shared" si="86"/>
        <v>0</v>
      </c>
    </row>
    <row r="1361" spans="1:16">
      <c r="A1361" s="112">
        <v>3800</v>
      </c>
      <c r="B1361" s="347" t="s">
        <v>212</v>
      </c>
      <c r="C1361" s="348"/>
      <c r="D1361" s="110">
        <f t="shared" ref="D1361:P1361" si="87">SUM(D1362:D1408)</f>
        <v>15000</v>
      </c>
      <c r="E1361" s="110">
        <f t="shared" si="87"/>
        <v>1000</v>
      </c>
      <c r="F1361" s="110">
        <f t="shared" si="87"/>
        <v>25000</v>
      </c>
      <c r="G1361" s="110">
        <f t="shared" si="87"/>
        <v>36000</v>
      </c>
      <c r="H1361" s="110">
        <f t="shared" si="87"/>
        <v>85000</v>
      </c>
      <c r="I1361" s="110">
        <f t="shared" si="87"/>
        <v>26000</v>
      </c>
      <c r="J1361" s="110">
        <f t="shared" si="87"/>
        <v>22000</v>
      </c>
      <c r="K1361" s="110">
        <f t="shared" si="87"/>
        <v>33000</v>
      </c>
      <c r="L1361" s="110">
        <f t="shared" si="87"/>
        <v>25000</v>
      </c>
      <c r="M1361" s="110">
        <f t="shared" si="87"/>
        <v>11500</v>
      </c>
      <c r="N1361" s="110">
        <f t="shared" si="87"/>
        <v>50000</v>
      </c>
      <c r="O1361" s="110">
        <f t="shared" si="87"/>
        <v>48000</v>
      </c>
      <c r="P1361" s="110">
        <f t="shared" si="87"/>
        <v>377500</v>
      </c>
    </row>
    <row r="1362" spans="1:16">
      <c r="A1362" s="339">
        <v>381</v>
      </c>
      <c r="B1362" s="342" t="s">
        <v>213</v>
      </c>
      <c r="C1362" s="157">
        <v>11</v>
      </c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83">
        <f>SUM(D1362:O1362)</f>
        <v>0</v>
      </c>
    </row>
    <row r="1363" spans="1:16">
      <c r="A1363" s="340"/>
      <c r="B1363" s="343"/>
      <c r="C1363" s="157">
        <v>12</v>
      </c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83">
        <f t="shared" ref="P1363:P1364" si="88">SUM(D1363:O1363)</f>
        <v>0</v>
      </c>
    </row>
    <row r="1364" spans="1:16">
      <c r="A1364" s="340"/>
      <c r="B1364" s="343"/>
      <c r="C1364" s="157">
        <v>13</v>
      </c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83">
        <f t="shared" si="88"/>
        <v>0</v>
      </c>
    </row>
    <row r="1365" spans="1:16">
      <c r="A1365" s="340"/>
      <c r="B1365" s="343"/>
      <c r="C1365" s="157">
        <v>14</v>
      </c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83">
        <f t="shared" ref="P1365:P1411" si="89">SUM(D1365:O1365)</f>
        <v>0</v>
      </c>
    </row>
    <row r="1366" spans="1:16">
      <c r="A1366" s="340"/>
      <c r="B1366" s="343"/>
      <c r="C1366" s="157">
        <v>15</v>
      </c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83">
        <f t="shared" si="89"/>
        <v>0</v>
      </c>
    </row>
    <row r="1367" spans="1:16">
      <c r="A1367" s="340"/>
      <c r="B1367" s="343"/>
      <c r="C1367" s="157">
        <v>16</v>
      </c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83">
        <f t="shared" si="89"/>
        <v>0</v>
      </c>
    </row>
    <row r="1368" spans="1:16">
      <c r="A1368" s="340"/>
      <c r="B1368" s="343"/>
      <c r="C1368" s="157">
        <v>17</v>
      </c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83">
        <f t="shared" si="89"/>
        <v>0</v>
      </c>
    </row>
    <row r="1369" spans="1:16">
      <c r="A1369" s="340"/>
      <c r="B1369" s="343"/>
      <c r="C1369" s="157">
        <v>25</v>
      </c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83">
        <f t="shared" si="89"/>
        <v>0</v>
      </c>
    </row>
    <row r="1370" spans="1:16">
      <c r="A1370" s="340"/>
      <c r="B1370" s="343"/>
      <c r="C1370" s="157">
        <v>26</v>
      </c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83">
        <f t="shared" si="89"/>
        <v>0</v>
      </c>
    </row>
    <row r="1371" spans="1:16">
      <c r="A1371" s="341"/>
      <c r="B1371" s="344"/>
      <c r="C1371" s="157">
        <v>27</v>
      </c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83">
        <f t="shared" si="89"/>
        <v>0</v>
      </c>
    </row>
    <row r="1372" spans="1:16">
      <c r="A1372" s="339">
        <v>382</v>
      </c>
      <c r="B1372" s="342" t="s">
        <v>214</v>
      </c>
      <c r="C1372" s="157">
        <v>11</v>
      </c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83">
        <f t="shared" si="89"/>
        <v>0</v>
      </c>
    </row>
    <row r="1373" spans="1:16">
      <c r="A1373" s="340"/>
      <c r="B1373" s="343"/>
      <c r="C1373" s="157">
        <v>12</v>
      </c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83">
        <f t="shared" si="89"/>
        <v>0</v>
      </c>
    </row>
    <row r="1374" spans="1:16">
      <c r="A1374" s="340"/>
      <c r="B1374" s="343"/>
      <c r="C1374" s="157">
        <v>13</v>
      </c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83">
        <f t="shared" si="89"/>
        <v>0</v>
      </c>
    </row>
    <row r="1375" spans="1:16">
      <c r="A1375" s="340"/>
      <c r="B1375" s="343"/>
      <c r="C1375" s="157">
        <v>14</v>
      </c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83">
        <f t="shared" si="89"/>
        <v>0</v>
      </c>
    </row>
    <row r="1376" spans="1:16">
      <c r="A1376" s="340"/>
      <c r="B1376" s="343"/>
      <c r="C1376" s="157">
        <v>15</v>
      </c>
      <c r="D1376" s="31">
        <v>15000</v>
      </c>
      <c r="E1376" s="31"/>
      <c r="F1376" s="31">
        <v>25000</v>
      </c>
      <c r="G1376" s="31">
        <v>35000</v>
      </c>
      <c r="H1376" s="31">
        <v>85000</v>
      </c>
      <c r="I1376" s="31">
        <v>25000</v>
      </c>
      <c r="J1376" s="31">
        <v>22000</v>
      </c>
      <c r="K1376" s="31">
        <v>32000</v>
      </c>
      <c r="L1376" s="31">
        <v>25000</v>
      </c>
      <c r="M1376" s="31">
        <v>10500</v>
      </c>
      <c r="N1376" s="31">
        <v>50000</v>
      </c>
      <c r="O1376" s="31">
        <v>48000</v>
      </c>
      <c r="P1376" s="83">
        <f t="shared" si="89"/>
        <v>372500</v>
      </c>
    </row>
    <row r="1377" spans="1:16">
      <c r="A1377" s="340"/>
      <c r="B1377" s="343"/>
      <c r="C1377" s="157">
        <v>16</v>
      </c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83">
        <f t="shared" si="89"/>
        <v>0</v>
      </c>
    </row>
    <row r="1378" spans="1:16">
      <c r="A1378" s="340"/>
      <c r="B1378" s="343"/>
      <c r="C1378" s="157">
        <v>17</v>
      </c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83">
        <f t="shared" si="89"/>
        <v>0</v>
      </c>
    </row>
    <row r="1379" spans="1:16">
      <c r="A1379" s="340"/>
      <c r="B1379" s="343"/>
      <c r="C1379" s="157">
        <v>25</v>
      </c>
      <c r="D1379" s="31"/>
      <c r="E1379" s="31">
        <v>1000</v>
      </c>
      <c r="F1379" s="31"/>
      <c r="G1379" s="31">
        <v>1000</v>
      </c>
      <c r="H1379" s="31"/>
      <c r="I1379" s="31">
        <v>1000</v>
      </c>
      <c r="J1379" s="31"/>
      <c r="K1379" s="31">
        <v>1000</v>
      </c>
      <c r="L1379" s="31"/>
      <c r="M1379" s="31">
        <v>1000</v>
      </c>
      <c r="N1379" s="31"/>
      <c r="O1379" s="31"/>
      <c r="P1379" s="83">
        <f t="shared" si="89"/>
        <v>5000</v>
      </c>
    </row>
    <row r="1380" spans="1:16">
      <c r="A1380" s="340"/>
      <c r="B1380" s="343"/>
      <c r="C1380" s="157">
        <v>26</v>
      </c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83">
        <f t="shared" si="89"/>
        <v>0</v>
      </c>
    </row>
    <row r="1381" spans="1:16">
      <c r="A1381" s="341"/>
      <c r="B1381" s="344"/>
      <c r="C1381" s="157">
        <v>27</v>
      </c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83">
        <f t="shared" si="89"/>
        <v>0</v>
      </c>
    </row>
    <row r="1382" spans="1:16">
      <c r="A1382" s="339">
        <v>383</v>
      </c>
      <c r="B1382" s="342" t="s">
        <v>215</v>
      </c>
      <c r="C1382" s="157">
        <v>11</v>
      </c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83">
        <f t="shared" si="89"/>
        <v>0</v>
      </c>
    </row>
    <row r="1383" spans="1:16">
      <c r="A1383" s="340"/>
      <c r="B1383" s="343"/>
      <c r="C1383" s="157">
        <v>12</v>
      </c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83">
        <f t="shared" si="89"/>
        <v>0</v>
      </c>
    </row>
    <row r="1384" spans="1:16">
      <c r="A1384" s="340"/>
      <c r="B1384" s="343"/>
      <c r="C1384" s="157">
        <v>13</v>
      </c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83">
        <f t="shared" si="89"/>
        <v>0</v>
      </c>
    </row>
    <row r="1385" spans="1:16">
      <c r="A1385" s="340"/>
      <c r="B1385" s="343"/>
      <c r="C1385" s="157">
        <v>14</v>
      </c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83">
        <f t="shared" si="89"/>
        <v>0</v>
      </c>
    </row>
    <row r="1386" spans="1:16">
      <c r="A1386" s="340"/>
      <c r="B1386" s="343"/>
      <c r="C1386" s="157">
        <v>15</v>
      </c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83">
        <f t="shared" si="89"/>
        <v>0</v>
      </c>
    </row>
    <row r="1387" spans="1:16">
      <c r="A1387" s="340"/>
      <c r="B1387" s="343"/>
      <c r="C1387" s="157">
        <v>16</v>
      </c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83">
        <f t="shared" si="89"/>
        <v>0</v>
      </c>
    </row>
    <row r="1388" spans="1:16">
      <c r="A1388" s="340"/>
      <c r="B1388" s="343"/>
      <c r="C1388" s="157">
        <v>17</v>
      </c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83">
        <f t="shared" si="89"/>
        <v>0</v>
      </c>
    </row>
    <row r="1389" spans="1:16">
      <c r="A1389" s="340"/>
      <c r="B1389" s="343"/>
      <c r="C1389" s="157">
        <v>25</v>
      </c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83">
        <f t="shared" si="89"/>
        <v>0</v>
      </c>
    </row>
    <row r="1390" spans="1:16">
      <c r="A1390" s="340"/>
      <c r="B1390" s="343"/>
      <c r="C1390" s="157">
        <v>26</v>
      </c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83">
        <f t="shared" si="89"/>
        <v>0</v>
      </c>
    </row>
    <row r="1391" spans="1:16">
      <c r="A1391" s="341"/>
      <c r="B1391" s="344"/>
      <c r="C1391" s="157">
        <v>27</v>
      </c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83">
        <f t="shared" si="89"/>
        <v>0</v>
      </c>
    </row>
    <row r="1392" spans="1:16">
      <c r="A1392" s="339">
        <v>384</v>
      </c>
      <c r="B1392" s="342" t="s">
        <v>216</v>
      </c>
      <c r="C1392" s="157">
        <v>11</v>
      </c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83">
        <f t="shared" si="89"/>
        <v>0</v>
      </c>
    </row>
    <row r="1393" spans="1:16">
      <c r="A1393" s="340"/>
      <c r="B1393" s="343"/>
      <c r="C1393" s="157">
        <v>12</v>
      </c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83">
        <f t="shared" si="89"/>
        <v>0</v>
      </c>
    </row>
    <row r="1394" spans="1:16">
      <c r="A1394" s="340"/>
      <c r="B1394" s="343"/>
      <c r="C1394" s="157">
        <v>13</v>
      </c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83">
        <f t="shared" si="89"/>
        <v>0</v>
      </c>
    </row>
    <row r="1395" spans="1:16">
      <c r="A1395" s="340"/>
      <c r="B1395" s="343"/>
      <c r="C1395" s="157">
        <v>14</v>
      </c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83">
        <f t="shared" si="89"/>
        <v>0</v>
      </c>
    </row>
    <row r="1396" spans="1:16">
      <c r="A1396" s="340"/>
      <c r="B1396" s="343"/>
      <c r="C1396" s="157">
        <v>15</v>
      </c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83">
        <f t="shared" si="89"/>
        <v>0</v>
      </c>
    </row>
    <row r="1397" spans="1:16">
      <c r="A1397" s="340"/>
      <c r="B1397" s="343"/>
      <c r="C1397" s="157">
        <v>16</v>
      </c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83">
        <f t="shared" si="89"/>
        <v>0</v>
      </c>
    </row>
    <row r="1398" spans="1:16">
      <c r="A1398" s="340"/>
      <c r="B1398" s="343"/>
      <c r="C1398" s="157">
        <v>17</v>
      </c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83">
        <f t="shared" si="89"/>
        <v>0</v>
      </c>
    </row>
    <row r="1399" spans="1:16">
      <c r="A1399" s="340"/>
      <c r="B1399" s="343"/>
      <c r="C1399" s="157">
        <v>25</v>
      </c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83">
        <f t="shared" si="89"/>
        <v>0</v>
      </c>
    </row>
    <row r="1400" spans="1:16">
      <c r="A1400" s="340"/>
      <c r="B1400" s="343"/>
      <c r="C1400" s="157">
        <v>26</v>
      </c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83">
        <f t="shared" si="89"/>
        <v>0</v>
      </c>
    </row>
    <row r="1401" spans="1:16">
      <c r="A1401" s="341"/>
      <c r="B1401" s="344"/>
      <c r="C1401" s="157">
        <v>27</v>
      </c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83">
        <f t="shared" si="89"/>
        <v>0</v>
      </c>
    </row>
    <row r="1402" spans="1:16">
      <c r="A1402" s="339">
        <v>385</v>
      </c>
      <c r="B1402" s="342" t="s">
        <v>217</v>
      </c>
      <c r="C1402" s="157">
        <v>11</v>
      </c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83">
        <f t="shared" si="89"/>
        <v>0</v>
      </c>
    </row>
    <row r="1403" spans="1:16">
      <c r="A1403" s="340"/>
      <c r="B1403" s="343"/>
      <c r="C1403" s="157">
        <v>12</v>
      </c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83">
        <f t="shared" si="89"/>
        <v>0</v>
      </c>
    </row>
    <row r="1404" spans="1:16">
      <c r="A1404" s="340"/>
      <c r="B1404" s="343"/>
      <c r="C1404" s="157">
        <v>13</v>
      </c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83">
        <f t="shared" si="89"/>
        <v>0</v>
      </c>
    </row>
    <row r="1405" spans="1:16">
      <c r="A1405" s="340"/>
      <c r="B1405" s="343"/>
      <c r="C1405" s="157">
        <v>14</v>
      </c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83">
        <f t="shared" si="89"/>
        <v>0</v>
      </c>
    </row>
    <row r="1406" spans="1:16">
      <c r="A1406" s="340"/>
      <c r="B1406" s="343"/>
      <c r="C1406" s="157">
        <v>15</v>
      </c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83">
        <f t="shared" si="89"/>
        <v>0</v>
      </c>
    </row>
    <row r="1407" spans="1:16">
      <c r="A1407" s="340"/>
      <c r="B1407" s="343"/>
      <c r="C1407" s="157">
        <v>16</v>
      </c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83">
        <f t="shared" si="89"/>
        <v>0</v>
      </c>
    </row>
    <row r="1408" spans="1:16">
      <c r="A1408" s="340"/>
      <c r="B1408" s="343"/>
      <c r="C1408" s="157">
        <v>17</v>
      </c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83">
        <f t="shared" si="89"/>
        <v>0</v>
      </c>
    </row>
    <row r="1409" spans="1:16">
      <c r="A1409" s="340"/>
      <c r="B1409" s="343"/>
      <c r="C1409" s="157">
        <v>25</v>
      </c>
      <c r="D1409" s="101"/>
      <c r="E1409" s="101"/>
      <c r="F1409" s="101"/>
      <c r="G1409" s="101"/>
      <c r="H1409" s="101"/>
      <c r="I1409" s="101"/>
      <c r="J1409" s="101"/>
      <c r="K1409" s="101"/>
      <c r="L1409" s="101"/>
      <c r="M1409" s="101"/>
      <c r="N1409" s="101"/>
      <c r="O1409" s="101"/>
      <c r="P1409" s="83">
        <f t="shared" si="89"/>
        <v>0</v>
      </c>
    </row>
    <row r="1410" spans="1:16">
      <c r="A1410" s="340"/>
      <c r="B1410" s="343"/>
      <c r="C1410" s="157">
        <v>26</v>
      </c>
      <c r="D1410" s="101"/>
      <c r="E1410" s="101"/>
      <c r="F1410" s="101"/>
      <c r="G1410" s="101"/>
      <c r="H1410" s="101"/>
      <c r="I1410" s="101"/>
      <c r="J1410" s="101"/>
      <c r="K1410" s="101"/>
      <c r="L1410" s="101"/>
      <c r="M1410" s="101"/>
      <c r="N1410" s="101"/>
      <c r="O1410" s="101"/>
      <c r="P1410" s="83">
        <f t="shared" si="89"/>
        <v>0</v>
      </c>
    </row>
    <row r="1411" spans="1:16">
      <c r="A1411" s="341"/>
      <c r="B1411" s="344"/>
      <c r="C1411" s="157">
        <v>27</v>
      </c>
      <c r="D1411" s="101"/>
      <c r="E1411" s="101"/>
      <c r="F1411" s="101"/>
      <c r="G1411" s="101"/>
      <c r="H1411" s="101"/>
      <c r="I1411" s="101"/>
      <c r="J1411" s="101"/>
      <c r="K1411" s="101"/>
      <c r="L1411" s="101"/>
      <c r="M1411" s="101"/>
      <c r="N1411" s="101"/>
      <c r="O1411" s="101"/>
      <c r="P1411" s="83">
        <f t="shared" si="89"/>
        <v>0</v>
      </c>
    </row>
    <row r="1412" spans="1:16">
      <c r="A1412" s="112">
        <v>3900</v>
      </c>
      <c r="B1412" s="347" t="s">
        <v>218</v>
      </c>
      <c r="C1412" s="348"/>
      <c r="D1412" s="110">
        <f t="shared" ref="D1412:P1412" si="90">SUM(D1413:D1490)</f>
        <v>284004</v>
      </c>
      <c r="E1412" s="110">
        <f t="shared" si="90"/>
        <v>1426104</v>
      </c>
      <c r="F1412" s="110">
        <f t="shared" si="90"/>
        <v>66504</v>
      </c>
      <c r="G1412" s="110">
        <f t="shared" si="90"/>
        <v>235004</v>
      </c>
      <c r="H1412" s="110">
        <f t="shared" si="90"/>
        <v>59004</v>
      </c>
      <c r="I1412" s="110">
        <f t="shared" si="90"/>
        <v>57504</v>
      </c>
      <c r="J1412" s="110">
        <f t="shared" si="90"/>
        <v>237504</v>
      </c>
      <c r="K1412" s="110">
        <f t="shared" si="90"/>
        <v>52004</v>
      </c>
      <c r="L1412" s="110">
        <f t="shared" si="90"/>
        <v>53004</v>
      </c>
      <c r="M1412" s="110">
        <f t="shared" si="90"/>
        <v>233004</v>
      </c>
      <c r="N1412" s="110">
        <f t="shared" si="90"/>
        <v>61504</v>
      </c>
      <c r="O1412" s="110">
        <f t="shared" si="90"/>
        <v>66004</v>
      </c>
      <c r="P1412" s="110">
        <f t="shared" si="90"/>
        <v>2831148</v>
      </c>
    </row>
    <row r="1413" spans="1:16">
      <c r="A1413" s="339">
        <v>391</v>
      </c>
      <c r="B1413" s="342" t="s">
        <v>219</v>
      </c>
      <c r="C1413" s="157">
        <v>11</v>
      </c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83">
        <f t="shared" ref="P1413:P1491" si="91">SUM(D1413:O1413)</f>
        <v>0</v>
      </c>
    </row>
    <row r="1414" spans="1:16">
      <c r="A1414" s="340"/>
      <c r="B1414" s="343"/>
      <c r="C1414" s="157">
        <v>12</v>
      </c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83">
        <f t="shared" si="91"/>
        <v>0</v>
      </c>
    </row>
    <row r="1415" spans="1:16">
      <c r="A1415" s="340"/>
      <c r="B1415" s="343"/>
      <c r="C1415" s="157">
        <v>13</v>
      </c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83">
        <f t="shared" si="91"/>
        <v>0</v>
      </c>
    </row>
    <row r="1416" spans="1:16">
      <c r="A1416" s="340"/>
      <c r="B1416" s="343"/>
      <c r="C1416" s="157">
        <v>14</v>
      </c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83">
        <f t="shared" si="91"/>
        <v>0</v>
      </c>
    </row>
    <row r="1417" spans="1:16">
      <c r="A1417" s="340"/>
      <c r="B1417" s="343"/>
      <c r="C1417" s="157">
        <v>15</v>
      </c>
      <c r="D1417" s="31"/>
      <c r="E1417" s="31">
        <v>10000</v>
      </c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83">
        <f t="shared" si="91"/>
        <v>10000</v>
      </c>
    </row>
    <row r="1418" spans="1:16">
      <c r="A1418" s="340"/>
      <c r="B1418" s="343"/>
      <c r="C1418" s="157">
        <v>16</v>
      </c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83">
        <f t="shared" si="91"/>
        <v>0</v>
      </c>
    </row>
    <row r="1419" spans="1:16">
      <c r="A1419" s="340"/>
      <c r="B1419" s="343"/>
      <c r="C1419" s="157">
        <v>17</v>
      </c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83">
        <f t="shared" si="91"/>
        <v>0</v>
      </c>
    </row>
    <row r="1420" spans="1:16">
      <c r="A1420" s="340"/>
      <c r="B1420" s="343"/>
      <c r="C1420" s="157">
        <v>25</v>
      </c>
      <c r="D1420" s="31"/>
      <c r="E1420" s="31">
        <v>10000</v>
      </c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83">
        <f t="shared" si="91"/>
        <v>10000</v>
      </c>
    </row>
    <row r="1421" spans="1:16">
      <c r="A1421" s="340"/>
      <c r="B1421" s="343"/>
      <c r="C1421" s="157">
        <v>26</v>
      </c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83">
        <f t="shared" si="91"/>
        <v>0</v>
      </c>
    </row>
    <row r="1422" spans="1:16">
      <c r="A1422" s="341"/>
      <c r="B1422" s="344"/>
      <c r="C1422" s="157">
        <v>27</v>
      </c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83">
        <f t="shared" si="91"/>
        <v>0</v>
      </c>
    </row>
    <row r="1423" spans="1:16">
      <c r="A1423" s="339">
        <v>392</v>
      </c>
      <c r="B1423" s="342" t="s">
        <v>220</v>
      </c>
      <c r="C1423" s="157">
        <v>11</v>
      </c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83">
        <f t="shared" si="91"/>
        <v>0</v>
      </c>
    </row>
    <row r="1424" spans="1:16">
      <c r="A1424" s="340"/>
      <c r="B1424" s="343"/>
      <c r="C1424" s="157">
        <v>12</v>
      </c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83">
        <f t="shared" si="91"/>
        <v>0</v>
      </c>
    </row>
    <row r="1425" spans="1:16">
      <c r="A1425" s="340"/>
      <c r="B1425" s="343"/>
      <c r="C1425" s="157">
        <v>13</v>
      </c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83">
        <f t="shared" si="91"/>
        <v>0</v>
      </c>
    </row>
    <row r="1426" spans="1:16">
      <c r="A1426" s="340"/>
      <c r="B1426" s="343"/>
      <c r="C1426" s="157">
        <v>14</v>
      </c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83">
        <f t="shared" si="91"/>
        <v>0</v>
      </c>
    </row>
    <row r="1427" spans="1:16">
      <c r="A1427" s="340"/>
      <c r="B1427" s="343"/>
      <c r="C1427" s="157">
        <v>15</v>
      </c>
      <c r="D1427" s="31">
        <v>205000</v>
      </c>
      <c r="E1427" s="31">
        <v>45000</v>
      </c>
      <c r="F1427" s="31">
        <v>22500</v>
      </c>
      <c r="G1427" s="31">
        <v>168500</v>
      </c>
      <c r="H1427" s="31">
        <v>15000</v>
      </c>
      <c r="I1427" s="31">
        <v>14000</v>
      </c>
      <c r="J1427" s="31">
        <v>175000</v>
      </c>
      <c r="K1427" s="31">
        <v>12000</v>
      </c>
      <c r="L1427" s="31">
        <v>14000</v>
      </c>
      <c r="M1427" s="31">
        <v>172000</v>
      </c>
      <c r="N1427" s="31">
        <v>15000</v>
      </c>
      <c r="O1427" s="31">
        <v>22000</v>
      </c>
      <c r="P1427" s="83">
        <f t="shared" si="91"/>
        <v>880000</v>
      </c>
    </row>
    <row r="1428" spans="1:16">
      <c r="A1428" s="340"/>
      <c r="B1428" s="343"/>
      <c r="C1428" s="157">
        <v>16</v>
      </c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83">
        <f t="shared" si="91"/>
        <v>0</v>
      </c>
    </row>
    <row r="1429" spans="1:16">
      <c r="A1429" s="340"/>
      <c r="B1429" s="343"/>
      <c r="C1429" s="157">
        <v>17</v>
      </c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83">
        <f t="shared" si="91"/>
        <v>0</v>
      </c>
    </row>
    <row r="1430" spans="1:16">
      <c r="A1430" s="340"/>
      <c r="B1430" s="343"/>
      <c r="C1430" s="157">
        <v>25</v>
      </c>
      <c r="D1430" s="31">
        <v>20000</v>
      </c>
      <c r="E1430" s="31"/>
      <c r="F1430" s="31"/>
      <c r="G1430" s="31">
        <v>20000</v>
      </c>
      <c r="H1430" s="31"/>
      <c r="I1430" s="31"/>
      <c r="J1430" s="31">
        <v>20000</v>
      </c>
      <c r="K1430" s="31"/>
      <c r="L1430" s="31"/>
      <c r="M1430" s="31">
        <v>20000</v>
      </c>
      <c r="N1430" s="31"/>
      <c r="O1430" s="31"/>
      <c r="P1430" s="83">
        <f t="shared" si="91"/>
        <v>80000</v>
      </c>
    </row>
    <row r="1431" spans="1:16">
      <c r="A1431" s="340"/>
      <c r="B1431" s="343"/>
      <c r="C1431" s="157">
        <v>26</v>
      </c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83">
        <f t="shared" si="91"/>
        <v>0</v>
      </c>
    </row>
    <row r="1432" spans="1:16">
      <c r="A1432" s="341"/>
      <c r="B1432" s="344"/>
      <c r="C1432" s="157">
        <v>27</v>
      </c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83">
        <f t="shared" si="91"/>
        <v>0</v>
      </c>
    </row>
    <row r="1433" spans="1:16">
      <c r="A1433" s="339">
        <v>393</v>
      </c>
      <c r="B1433" s="342" t="s">
        <v>221</v>
      </c>
      <c r="C1433" s="157">
        <v>11</v>
      </c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83">
        <f t="shared" si="91"/>
        <v>0</v>
      </c>
    </row>
    <row r="1434" spans="1:16">
      <c r="A1434" s="340"/>
      <c r="B1434" s="343"/>
      <c r="C1434" s="157">
        <v>12</v>
      </c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83">
        <f t="shared" si="91"/>
        <v>0</v>
      </c>
    </row>
    <row r="1435" spans="1:16">
      <c r="A1435" s="340"/>
      <c r="B1435" s="343"/>
      <c r="C1435" s="157">
        <v>13</v>
      </c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83">
        <f t="shared" si="91"/>
        <v>0</v>
      </c>
    </row>
    <row r="1436" spans="1:16">
      <c r="A1436" s="340"/>
      <c r="B1436" s="343"/>
      <c r="C1436" s="157">
        <v>14</v>
      </c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83">
        <f t="shared" si="91"/>
        <v>0</v>
      </c>
    </row>
    <row r="1437" spans="1:16">
      <c r="A1437" s="340"/>
      <c r="B1437" s="343"/>
      <c r="C1437" s="157">
        <v>15</v>
      </c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83">
        <f t="shared" si="91"/>
        <v>0</v>
      </c>
    </row>
    <row r="1438" spans="1:16">
      <c r="A1438" s="340"/>
      <c r="B1438" s="343"/>
      <c r="C1438" s="157">
        <v>16</v>
      </c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83">
        <f t="shared" si="91"/>
        <v>0</v>
      </c>
    </row>
    <row r="1439" spans="1:16">
      <c r="A1439" s="340"/>
      <c r="B1439" s="343"/>
      <c r="C1439" s="157">
        <v>17</v>
      </c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83">
        <f t="shared" si="91"/>
        <v>0</v>
      </c>
    </row>
    <row r="1440" spans="1:16">
      <c r="A1440" s="340"/>
      <c r="B1440" s="343"/>
      <c r="C1440" s="157">
        <v>25</v>
      </c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83">
        <f t="shared" si="91"/>
        <v>0</v>
      </c>
    </row>
    <row r="1441" spans="1:16">
      <c r="A1441" s="340"/>
      <c r="B1441" s="343"/>
      <c r="C1441" s="157">
        <v>26</v>
      </c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83">
        <f t="shared" si="91"/>
        <v>0</v>
      </c>
    </row>
    <row r="1442" spans="1:16">
      <c r="A1442" s="341"/>
      <c r="B1442" s="344"/>
      <c r="C1442" s="157">
        <v>27</v>
      </c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83">
        <f t="shared" si="91"/>
        <v>0</v>
      </c>
    </row>
    <row r="1443" spans="1:16">
      <c r="A1443" s="339">
        <v>394</v>
      </c>
      <c r="B1443" s="342" t="s">
        <v>222</v>
      </c>
      <c r="C1443" s="157">
        <v>11</v>
      </c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83">
        <f t="shared" si="91"/>
        <v>0</v>
      </c>
    </row>
    <row r="1444" spans="1:16">
      <c r="A1444" s="340"/>
      <c r="B1444" s="343"/>
      <c r="C1444" s="157">
        <v>12</v>
      </c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83">
        <f t="shared" si="91"/>
        <v>0</v>
      </c>
    </row>
    <row r="1445" spans="1:16">
      <c r="A1445" s="340"/>
      <c r="B1445" s="343"/>
      <c r="C1445" s="157">
        <v>13</v>
      </c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83">
        <f t="shared" si="91"/>
        <v>0</v>
      </c>
    </row>
    <row r="1446" spans="1:16">
      <c r="A1446" s="340"/>
      <c r="B1446" s="343"/>
      <c r="C1446" s="157">
        <v>14</v>
      </c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83">
        <f t="shared" si="91"/>
        <v>0</v>
      </c>
    </row>
    <row r="1447" spans="1:16">
      <c r="A1447" s="340"/>
      <c r="B1447" s="343"/>
      <c r="C1447" s="157">
        <v>15</v>
      </c>
      <c r="D1447" s="31">
        <v>34004</v>
      </c>
      <c r="E1447" s="31">
        <v>34004</v>
      </c>
      <c r="F1447" s="31">
        <v>34004</v>
      </c>
      <c r="G1447" s="31">
        <v>34004</v>
      </c>
      <c r="H1447" s="31">
        <v>34004</v>
      </c>
      <c r="I1447" s="31">
        <v>34004</v>
      </c>
      <c r="J1447" s="31">
        <v>34004</v>
      </c>
      <c r="K1447" s="31">
        <v>34004</v>
      </c>
      <c r="L1447" s="31">
        <v>34004</v>
      </c>
      <c r="M1447" s="31">
        <v>34004</v>
      </c>
      <c r="N1447" s="31">
        <v>34004</v>
      </c>
      <c r="O1447" s="31">
        <v>34004</v>
      </c>
      <c r="P1447" s="83">
        <f t="shared" si="91"/>
        <v>408048</v>
      </c>
    </row>
    <row r="1448" spans="1:16">
      <c r="A1448" s="340"/>
      <c r="B1448" s="343"/>
      <c r="C1448" s="157">
        <v>16</v>
      </c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83">
        <f t="shared" si="91"/>
        <v>0</v>
      </c>
    </row>
    <row r="1449" spans="1:16">
      <c r="A1449" s="340"/>
      <c r="B1449" s="343"/>
      <c r="C1449" s="157">
        <v>17</v>
      </c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83">
        <f t="shared" si="91"/>
        <v>0</v>
      </c>
    </row>
    <row r="1450" spans="1:16">
      <c r="A1450" s="340"/>
      <c r="B1450" s="343"/>
      <c r="C1450" s="157">
        <v>25</v>
      </c>
      <c r="D1450" s="31"/>
      <c r="E1450" s="31">
        <v>1315100</v>
      </c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83">
        <f t="shared" si="91"/>
        <v>1315100</v>
      </c>
    </row>
    <row r="1451" spans="1:16">
      <c r="A1451" s="340"/>
      <c r="B1451" s="343"/>
      <c r="C1451" s="157">
        <v>26</v>
      </c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83">
        <f t="shared" si="91"/>
        <v>0</v>
      </c>
    </row>
    <row r="1452" spans="1:16">
      <c r="A1452" s="341"/>
      <c r="B1452" s="344"/>
      <c r="C1452" s="157">
        <v>27</v>
      </c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83">
        <f t="shared" si="91"/>
        <v>0</v>
      </c>
    </row>
    <row r="1453" spans="1:16">
      <c r="A1453" s="339">
        <v>395</v>
      </c>
      <c r="B1453" s="342" t="s">
        <v>223</v>
      </c>
      <c r="C1453" s="157">
        <v>11</v>
      </c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83">
        <f t="shared" si="91"/>
        <v>0</v>
      </c>
    </row>
    <row r="1454" spans="1:16">
      <c r="A1454" s="340"/>
      <c r="B1454" s="343"/>
      <c r="C1454" s="157">
        <v>12</v>
      </c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83">
        <f t="shared" si="91"/>
        <v>0</v>
      </c>
    </row>
    <row r="1455" spans="1:16">
      <c r="A1455" s="340"/>
      <c r="B1455" s="343"/>
      <c r="C1455" s="157">
        <v>13</v>
      </c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83">
        <f t="shared" si="91"/>
        <v>0</v>
      </c>
    </row>
    <row r="1456" spans="1:16">
      <c r="A1456" s="340"/>
      <c r="B1456" s="343"/>
      <c r="C1456" s="157">
        <v>14</v>
      </c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83">
        <f t="shared" si="91"/>
        <v>0</v>
      </c>
    </row>
    <row r="1457" spans="1:16">
      <c r="A1457" s="340"/>
      <c r="B1457" s="343"/>
      <c r="C1457" s="157">
        <v>15</v>
      </c>
      <c r="D1457" s="31">
        <v>15000</v>
      </c>
      <c r="E1457" s="31">
        <v>12000</v>
      </c>
      <c r="F1457" s="31">
        <v>10000</v>
      </c>
      <c r="G1457" s="31">
        <v>12500</v>
      </c>
      <c r="H1457" s="31">
        <v>10000</v>
      </c>
      <c r="I1457" s="31">
        <v>9500</v>
      </c>
      <c r="J1457" s="31">
        <v>8500</v>
      </c>
      <c r="K1457" s="31">
        <v>6000</v>
      </c>
      <c r="L1457" s="31">
        <v>5000</v>
      </c>
      <c r="M1457" s="31">
        <v>7000</v>
      </c>
      <c r="N1457" s="31">
        <v>12500</v>
      </c>
      <c r="O1457" s="31">
        <v>10000</v>
      </c>
      <c r="P1457" s="83">
        <f t="shared" si="91"/>
        <v>118000</v>
      </c>
    </row>
    <row r="1458" spans="1:16">
      <c r="A1458" s="340"/>
      <c r="B1458" s="343"/>
      <c r="C1458" s="157">
        <v>16</v>
      </c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83">
        <f t="shared" si="91"/>
        <v>0</v>
      </c>
    </row>
    <row r="1459" spans="1:16">
      <c r="A1459" s="340"/>
      <c r="B1459" s="343"/>
      <c r="C1459" s="157">
        <v>17</v>
      </c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83">
        <f t="shared" si="91"/>
        <v>0</v>
      </c>
    </row>
    <row r="1460" spans="1:16">
      <c r="A1460" s="340"/>
      <c r="B1460" s="343"/>
      <c r="C1460" s="157">
        <v>25</v>
      </c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83">
        <f t="shared" si="91"/>
        <v>0</v>
      </c>
    </row>
    <row r="1461" spans="1:16">
      <c r="A1461" s="340"/>
      <c r="B1461" s="343"/>
      <c r="C1461" s="157">
        <v>26</v>
      </c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83">
        <f t="shared" si="91"/>
        <v>0</v>
      </c>
    </row>
    <row r="1462" spans="1:16">
      <c r="A1462" s="341"/>
      <c r="B1462" s="344"/>
      <c r="C1462" s="157">
        <v>27</v>
      </c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83">
        <f t="shared" si="91"/>
        <v>0</v>
      </c>
    </row>
    <row r="1463" spans="1:16">
      <c r="A1463" s="339">
        <v>396</v>
      </c>
      <c r="B1463" s="342" t="s">
        <v>224</v>
      </c>
      <c r="C1463" s="157">
        <v>11</v>
      </c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83">
        <f t="shared" si="91"/>
        <v>0</v>
      </c>
    </row>
    <row r="1464" spans="1:16">
      <c r="A1464" s="340"/>
      <c r="B1464" s="343"/>
      <c r="C1464" s="157">
        <v>12</v>
      </c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83">
        <f t="shared" si="91"/>
        <v>0</v>
      </c>
    </row>
    <row r="1465" spans="1:16">
      <c r="A1465" s="340"/>
      <c r="B1465" s="343"/>
      <c r="C1465" s="157">
        <v>13</v>
      </c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83">
        <f t="shared" si="91"/>
        <v>0</v>
      </c>
    </row>
    <row r="1466" spans="1:16">
      <c r="A1466" s="340"/>
      <c r="B1466" s="343"/>
      <c r="C1466" s="157">
        <v>14</v>
      </c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83">
        <f t="shared" si="91"/>
        <v>0</v>
      </c>
    </row>
    <row r="1467" spans="1:16">
      <c r="A1467" s="340"/>
      <c r="B1467" s="343"/>
      <c r="C1467" s="157">
        <v>15</v>
      </c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83">
        <f t="shared" si="91"/>
        <v>0</v>
      </c>
    </row>
    <row r="1468" spans="1:16">
      <c r="A1468" s="340"/>
      <c r="B1468" s="343"/>
      <c r="C1468" s="157">
        <v>16</v>
      </c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83">
        <f t="shared" si="91"/>
        <v>0</v>
      </c>
    </row>
    <row r="1469" spans="1:16">
      <c r="A1469" s="340"/>
      <c r="B1469" s="343"/>
      <c r="C1469" s="157">
        <v>17</v>
      </c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83">
        <f t="shared" si="91"/>
        <v>0</v>
      </c>
    </row>
    <row r="1470" spans="1:16">
      <c r="A1470" s="340"/>
      <c r="B1470" s="343"/>
      <c r="C1470" s="157">
        <v>25</v>
      </c>
      <c r="D1470" s="31">
        <v>10000</v>
      </c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83">
        <f t="shared" si="91"/>
        <v>10000</v>
      </c>
    </row>
    <row r="1471" spans="1:16">
      <c r="A1471" s="340"/>
      <c r="B1471" s="343"/>
      <c r="C1471" s="157">
        <v>26</v>
      </c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83">
        <f t="shared" si="91"/>
        <v>0</v>
      </c>
    </row>
    <row r="1472" spans="1:16">
      <c r="A1472" s="341"/>
      <c r="B1472" s="344"/>
      <c r="C1472" s="157">
        <v>27</v>
      </c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83">
        <f t="shared" si="91"/>
        <v>0</v>
      </c>
    </row>
    <row r="1473" spans="1:16">
      <c r="A1473" s="99">
        <v>397</v>
      </c>
      <c r="B1473" s="100" t="s">
        <v>225</v>
      </c>
      <c r="C1473" s="152"/>
      <c r="D1473" s="152"/>
      <c r="E1473" s="152"/>
      <c r="F1473" s="152"/>
      <c r="G1473" s="152"/>
      <c r="H1473" s="152"/>
      <c r="I1473" s="152"/>
      <c r="J1473" s="152"/>
      <c r="K1473" s="152"/>
      <c r="L1473" s="152"/>
      <c r="M1473" s="152"/>
      <c r="N1473" s="152"/>
      <c r="O1473" s="152"/>
      <c r="P1473" s="102">
        <f>SUM(D1473:O1473)</f>
        <v>0</v>
      </c>
    </row>
    <row r="1474" spans="1:16">
      <c r="A1474" s="339">
        <v>398</v>
      </c>
      <c r="B1474" s="342" t="s">
        <v>226</v>
      </c>
      <c r="C1474" s="157">
        <v>11</v>
      </c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83">
        <f t="shared" si="91"/>
        <v>0</v>
      </c>
    </row>
    <row r="1475" spans="1:16">
      <c r="A1475" s="340"/>
      <c r="B1475" s="343"/>
      <c r="C1475" s="157">
        <v>12</v>
      </c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83">
        <f t="shared" si="91"/>
        <v>0</v>
      </c>
    </row>
    <row r="1476" spans="1:16">
      <c r="A1476" s="340"/>
      <c r="B1476" s="343"/>
      <c r="C1476" s="157">
        <v>13</v>
      </c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83">
        <f t="shared" si="91"/>
        <v>0</v>
      </c>
    </row>
    <row r="1477" spans="1:16">
      <c r="A1477" s="340"/>
      <c r="B1477" s="343"/>
      <c r="C1477" s="157">
        <v>14</v>
      </c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83">
        <f t="shared" si="91"/>
        <v>0</v>
      </c>
    </row>
    <row r="1478" spans="1:16">
      <c r="A1478" s="340"/>
      <c r="B1478" s="343"/>
      <c r="C1478" s="157">
        <v>15</v>
      </c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83">
        <f t="shared" si="91"/>
        <v>0</v>
      </c>
    </row>
    <row r="1479" spans="1:16">
      <c r="A1479" s="340"/>
      <c r="B1479" s="343"/>
      <c r="C1479" s="157">
        <v>16</v>
      </c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83">
        <f t="shared" si="91"/>
        <v>0</v>
      </c>
    </row>
    <row r="1480" spans="1:16">
      <c r="A1480" s="340"/>
      <c r="B1480" s="343"/>
      <c r="C1480" s="157">
        <v>17</v>
      </c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83">
        <f t="shared" si="91"/>
        <v>0</v>
      </c>
    </row>
    <row r="1481" spans="1:16">
      <c r="A1481" s="340"/>
      <c r="B1481" s="343"/>
      <c r="C1481" s="157">
        <v>25</v>
      </c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83">
        <f t="shared" si="91"/>
        <v>0</v>
      </c>
    </row>
    <row r="1482" spans="1:16">
      <c r="A1482" s="340"/>
      <c r="B1482" s="343"/>
      <c r="C1482" s="157">
        <v>26</v>
      </c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83">
        <f t="shared" si="91"/>
        <v>0</v>
      </c>
    </row>
    <row r="1483" spans="1:16">
      <c r="A1483" s="341"/>
      <c r="B1483" s="344"/>
      <c r="C1483" s="157">
        <v>27</v>
      </c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83">
        <f t="shared" si="91"/>
        <v>0</v>
      </c>
    </row>
    <row r="1484" spans="1:16">
      <c r="A1484" s="339">
        <v>399</v>
      </c>
      <c r="B1484" s="342" t="s">
        <v>227</v>
      </c>
      <c r="C1484" s="157">
        <v>11</v>
      </c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83">
        <f t="shared" si="91"/>
        <v>0</v>
      </c>
    </row>
    <row r="1485" spans="1:16">
      <c r="A1485" s="340"/>
      <c r="B1485" s="343"/>
      <c r="C1485" s="157">
        <v>12</v>
      </c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83">
        <f t="shared" si="91"/>
        <v>0</v>
      </c>
    </row>
    <row r="1486" spans="1:16">
      <c r="A1486" s="340"/>
      <c r="B1486" s="343"/>
      <c r="C1486" s="157">
        <v>13</v>
      </c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83">
        <f t="shared" si="91"/>
        <v>0</v>
      </c>
    </row>
    <row r="1487" spans="1:16">
      <c r="A1487" s="340"/>
      <c r="B1487" s="343"/>
      <c r="C1487" s="157">
        <v>14</v>
      </c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83">
        <f t="shared" si="91"/>
        <v>0</v>
      </c>
    </row>
    <row r="1488" spans="1:16">
      <c r="A1488" s="340"/>
      <c r="B1488" s="343"/>
      <c r="C1488" s="157">
        <v>15</v>
      </c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83">
        <f t="shared" si="91"/>
        <v>0</v>
      </c>
    </row>
    <row r="1489" spans="1:16">
      <c r="A1489" s="340"/>
      <c r="B1489" s="343"/>
      <c r="C1489" s="157">
        <v>16</v>
      </c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83">
        <f t="shared" si="91"/>
        <v>0</v>
      </c>
    </row>
    <row r="1490" spans="1:16">
      <c r="A1490" s="340"/>
      <c r="B1490" s="343"/>
      <c r="C1490" s="157">
        <v>17</v>
      </c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83">
        <f t="shared" si="91"/>
        <v>0</v>
      </c>
    </row>
    <row r="1491" spans="1:16">
      <c r="A1491" s="340"/>
      <c r="B1491" s="343"/>
      <c r="C1491" s="157">
        <v>25</v>
      </c>
      <c r="D1491" s="10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83">
        <f t="shared" si="91"/>
        <v>0</v>
      </c>
    </row>
    <row r="1492" spans="1:16">
      <c r="A1492" s="340"/>
      <c r="B1492" s="343"/>
      <c r="C1492" s="157">
        <v>26</v>
      </c>
      <c r="D1492" s="10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83">
        <f t="shared" ref="P1492:P1493" si="92">SUM(D1492:O1492)</f>
        <v>0</v>
      </c>
    </row>
    <row r="1493" spans="1:16">
      <c r="A1493" s="341"/>
      <c r="B1493" s="344"/>
      <c r="C1493" s="157">
        <v>27</v>
      </c>
      <c r="D1493" s="10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83">
        <f t="shared" si="92"/>
        <v>0</v>
      </c>
    </row>
    <row r="1494" spans="1:16">
      <c r="A1494" s="114">
        <v>4000</v>
      </c>
      <c r="B1494" s="349" t="s">
        <v>228</v>
      </c>
      <c r="C1494" s="350"/>
      <c r="D1494" s="115">
        <f t="shared" ref="D1494:P1494" si="93">D1495+D1523+D1538+D1620+D1701+D1732+D1767+D1778+D1829</f>
        <v>1028758</v>
      </c>
      <c r="E1494" s="116">
        <f t="shared" si="93"/>
        <v>1022758</v>
      </c>
      <c r="F1494" s="116">
        <f t="shared" si="93"/>
        <v>1028758</v>
      </c>
      <c r="G1494" s="116">
        <f t="shared" si="93"/>
        <v>1022758</v>
      </c>
      <c r="H1494" s="116">
        <f t="shared" si="93"/>
        <v>1038758</v>
      </c>
      <c r="I1494" s="116">
        <f t="shared" si="93"/>
        <v>1042758</v>
      </c>
      <c r="J1494" s="116">
        <f t="shared" si="93"/>
        <v>1048758</v>
      </c>
      <c r="K1494" s="116">
        <f t="shared" si="93"/>
        <v>1022758</v>
      </c>
      <c r="L1494" s="116">
        <f t="shared" si="93"/>
        <v>1028758</v>
      </c>
      <c r="M1494" s="116">
        <f t="shared" si="93"/>
        <v>1018758</v>
      </c>
      <c r="N1494" s="116">
        <f t="shared" si="93"/>
        <v>1022758</v>
      </c>
      <c r="O1494" s="116">
        <f t="shared" si="93"/>
        <v>1018758</v>
      </c>
      <c r="P1494" s="116">
        <f t="shared" si="93"/>
        <v>12345096</v>
      </c>
    </row>
    <row r="1495" spans="1:16">
      <c r="A1495" s="112">
        <v>4100</v>
      </c>
      <c r="B1495" s="347" t="s">
        <v>229</v>
      </c>
      <c r="C1495" s="348"/>
      <c r="D1495" s="110">
        <f t="shared" ref="D1495:P1495" si="94">SUM(D1496:D1522)</f>
        <v>0</v>
      </c>
      <c r="E1495" s="110">
        <f t="shared" si="94"/>
        <v>0</v>
      </c>
      <c r="F1495" s="110">
        <f t="shared" si="94"/>
        <v>0</v>
      </c>
      <c r="G1495" s="110">
        <f t="shared" si="94"/>
        <v>0</v>
      </c>
      <c r="H1495" s="110">
        <f t="shared" si="94"/>
        <v>0</v>
      </c>
      <c r="I1495" s="110">
        <f t="shared" si="94"/>
        <v>0</v>
      </c>
      <c r="J1495" s="110">
        <f t="shared" si="94"/>
        <v>0</v>
      </c>
      <c r="K1495" s="110">
        <f t="shared" si="94"/>
        <v>0</v>
      </c>
      <c r="L1495" s="110">
        <f t="shared" si="94"/>
        <v>0</v>
      </c>
      <c r="M1495" s="110">
        <f t="shared" si="94"/>
        <v>0</v>
      </c>
      <c r="N1495" s="110">
        <f t="shared" si="94"/>
        <v>0</v>
      </c>
      <c r="O1495" s="110">
        <f t="shared" si="94"/>
        <v>0</v>
      </c>
      <c r="P1495" s="110">
        <f t="shared" si="94"/>
        <v>0</v>
      </c>
    </row>
    <row r="1496" spans="1:16">
      <c r="A1496" s="99">
        <v>411</v>
      </c>
      <c r="B1496" s="100" t="s">
        <v>230</v>
      </c>
      <c r="C1496" s="152"/>
      <c r="D1496" s="152"/>
      <c r="E1496" s="152"/>
      <c r="F1496" s="152"/>
      <c r="G1496" s="152"/>
      <c r="H1496" s="152"/>
      <c r="I1496" s="152"/>
      <c r="J1496" s="152"/>
      <c r="K1496" s="152"/>
      <c r="L1496" s="152"/>
      <c r="M1496" s="152"/>
      <c r="N1496" s="152"/>
      <c r="O1496" s="152"/>
      <c r="P1496" s="102">
        <f t="shared" ref="P1496:P1499" si="95">SUM(D1496:O1496)</f>
        <v>0</v>
      </c>
    </row>
    <row r="1497" spans="1:16">
      <c r="A1497" s="99">
        <v>412</v>
      </c>
      <c r="B1497" s="100" t="s">
        <v>231</v>
      </c>
      <c r="C1497" s="152"/>
      <c r="D1497" s="152"/>
      <c r="E1497" s="152"/>
      <c r="F1497" s="152"/>
      <c r="G1497" s="152"/>
      <c r="H1497" s="152"/>
      <c r="I1497" s="152"/>
      <c r="J1497" s="152"/>
      <c r="K1497" s="152"/>
      <c r="L1497" s="152"/>
      <c r="M1497" s="152"/>
      <c r="N1497" s="152"/>
      <c r="O1497" s="152"/>
      <c r="P1497" s="102">
        <f t="shared" si="95"/>
        <v>0</v>
      </c>
    </row>
    <row r="1498" spans="1:16">
      <c r="A1498" s="99">
        <v>413</v>
      </c>
      <c r="B1498" s="100" t="s">
        <v>232</v>
      </c>
      <c r="C1498" s="152"/>
      <c r="D1498" s="152"/>
      <c r="E1498" s="152"/>
      <c r="F1498" s="152"/>
      <c r="G1498" s="152"/>
      <c r="H1498" s="152"/>
      <c r="I1498" s="152"/>
      <c r="J1498" s="152"/>
      <c r="K1498" s="152"/>
      <c r="L1498" s="152"/>
      <c r="M1498" s="152"/>
      <c r="N1498" s="152"/>
      <c r="O1498" s="152"/>
      <c r="P1498" s="102">
        <f t="shared" si="95"/>
        <v>0</v>
      </c>
    </row>
    <row r="1499" spans="1:16">
      <c r="A1499" s="99">
        <v>414</v>
      </c>
      <c r="B1499" s="100" t="s">
        <v>233</v>
      </c>
      <c r="C1499" s="152"/>
      <c r="D1499" s="152"/>
      <c r="E1499" s="152"/>
      <c r="F1499" s="152"/>
      <c r="G1499" s="152"/>
      <c r="H1499" s="152"/>
      <c r="I1499" s="152"/>
      <c r="J1499" s="152"/>
      <c r="K1499" s="152"/>
      <c r="L1499" s="152"/>
      <c r="M1499" s="152"/>
      <c r="N1499" s="152"/>
      <c r="O1499" s="152"/>
      <c r="P1499" s="102">
        <f t="shared" si="95"/>
        <v>0</v>
      </c>
    </row>
    <row r="1500" spans="1:16" ht="15" customHeight="1">
      <c r="A1500" s="339">
        <v>415</v>
      </c>
      <c r="B1500" s="342" t="s">
        <v>234</v>
      </c>
      <c r="C1500" s="157">
        <v>11</v>
      </c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83">
        <f t="shared" ref="P1500:P1522" si="96">SUM(D1500:O1500)</f>
        <v>0</v>
      </c>
    </row>
    <row r="1501" spans="1:16">
      <c r="A1501" s="340"/>
      <c r="B1501" s="343"/>
      <c r="C1501" s="157">
        <v>12</v>
      </c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83">
        <f t="shared" si="96"/>
        <v>0</v>
      </c>
    </row>
    <row r="1502" spans="1:16">
      <c r="A1502" s="340"/>
      <c r="B1502" s="343"/>
      <c r="C1502" s="157">
        <v>13</v>
      </c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83">
        <f t="shared" si="96"/>
        <v>0</v>
      </c>
    </row>
    <row r="1503" spans="1:16">
      <c r="A1503" s="340"/>
      <c r="B1503" s="343"/>
      <c r="C1503" s="157">
        <v>14</v>
      </c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83">
        <f t="shared" si="96"/>
        <v>0</v>
      </c>
    </row>
    <row r="1504" spans="1:16">
      <c r="A1504" s="340"/>
      <c r="B1504" s="343"/>
      <c r="C1504" s="157">
        <v>15</v>
      </c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83">
        <f t="shared" si="96"/>
        <v>0</v>
      </c>
    </row>
    <row r="1505" spans="1:16">
      <c r="A1505" s="340"/>
      <c r="B1505" s="343"/>
      <c r="C1505" s="157">
        <v>16</v>
      </c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83">
        <f t="shared" si="96"/>
        <v>0</v>
      </c>
    </row>
    <row r="1506" spans="1:16">
      <c r="A1506" s="340"/>
      <c r="B1506" s="343"/>
      <c r="C1506" s="157">
        <v>17</v>
      </c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83">
        <f t="shared" si="96"/>
        <v>0</v>
      </c>
    </row>
    <row r="1507" spans="1:16">
      <c r="A1507" s="340"/>
      <c r="B1507" s="343"/>
      <c r="C1507" s="157">
        <v>25</v>
      </c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83">
        <f t="shared" si="96"/>
        <v>0</v>
      </c>
    </row>
    <row r="1508" spans="1:16">
      <c r="A1508" s="340"/>
      <c r="B1508" s="343"/>
      <c r="C1508" s="157">
        <v>26</v>
      </c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83">
        <f t="shared" si="96"/>
        <v>0</v>
      </c>
    </row>
    <row r="1509" spans="1:16">
      <c r="A1509" s="341"/>
      <c r="B1509" s="344"/>
      <c r="C1509" s="157">
        <v>27</v>
      </c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83">
        <f t="shared" si="96"/>
        <v>0</v>
      </c>
    </row>
    <row r="1510" spans="1:16" ht="30">
      <c r="A1510" s="99">
        <v>416</v>
      </c>
      <c r="B1510" s="100" t="s">
        <v>235</v>
      </c>
      <c r="C1510" s="152"/>
      <c r="D1510" s="152"/>
      <c r="E1510" s="152"/>
      <c r="F1510" s="152"/>
      <c r="G1510" s="152"/>
      <c r="H1510" s="152"/>
      <c r="I1510" s="152"/>
      <c r="J1510" s="152"/>
      <c r="K1510" s="152"/>
      <c r="L1510" s="152"/>
      <c r="M1510" s="152"/>
      <c r="N1510" s="152"/>
      <c r="O1510" s="152"/>
      <c r="P1510" s="102">
        <f>SUM(D1510:O1510)</f>
        <v>0</v>
      </c>
    </row>
    <row r="1511" spans="1:16" ht="15" customHeight="1">
      <c r="A1511" s="339">
        <v>417</v>
      </c>
      <c r="B1511" s="342" t="s">
        <v>236</v>
      </c>
      <c r="C1511" s="157">
        <v>11</v>
      </c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83">
        <f t="shared" si="96"/>
        <v>0</v>
      </c>
    </row>
    <row r="1512" spans="1:16">
      <c r="A1512" s="340"/>
      <c r="B1512" s="343"/>
      <c r="C1512" s="157">
        <v>12</v>
      </c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83">
        <f t="shared" si="96"/>
        <v>0</v>
      </c>
    </row>
    <row r="1513" spans="1:16">
      <c r="A1513" s="340"/>
      <c r="B1513" s="343"/>
      <c r="C1513" s="157">
        <v>13</v>
      </c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83">
        <f t="shared" si="96"/>
        <v>0</v>
      </c>
    </row>
    <row r="1514" spans="1:16">
      <c r="A1514" s="340"/>
      <c r="B1514" s="343"/>
      <c r="C1514" s="157">
        <v>14</v>
      </c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83">
        <f t="shared" si="96"/>
        <v>0</v>
      </c>
    </row>
    <row r="1515" spans="1:16">
      <c r="A1515" s="340"/>
      <c r="B1515" s="343"/>
      <c r="C1515" s="157">
        <v>15</v>
      </c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83">
        <f t="shared" si="96"/>
        <v>0</v>
      </c>
    </row>
    <row r="1516" spans="1:16">
      <c r="A1516" s="340"/>
      <c r="B1516" s="343"/>
      <c r="C1516" s="157">
        <v>16</v>
      </c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83">
        <f t="shared" si="96"/>
        <v>0</v>
      </c>
    </row>
    <row r="1517" spans="1:16">
      <c r="A1517" s="340"/>
      <c r="B1517" s="343"/>
      <c r="C1517" s="157">
        <v>17</v>
      </c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83">
        <f t="shared" si="96"/>
        <v>0</v>
      </c>
    </row>
    <row r="1518" spans="1:16">
      <c r="A1518" s="340"/>
      <c r="B1518" s="343"/>
      <c r="C1518" s="157">
        <v>25</v>
      </c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83">
        <f t="shared" si="96"/>
        <v>0</v>
      </c>
    </row>
    <row r="1519" spans="1:16">
      <c r="A1519" s="340"/>
      <c r="B1519" s="343"/>
      <c r="C1519" s="157">
        <v>26</v>
      </c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83">
        <f t="shared" si="96"/>
        <v>0</v>
      </c>
    </row>
    <row r="1520" spans="1:16">
      <c r="A1520" s="341"/>
      <c r="B1520" s="344"/>
      <c r="C1520" s="157">
        <v>27</v>
      </c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83">
        <f t="shared" si="96"/>
        <v>0</v>
      </c>
    </row>
    <row r="1521" spans="1:16" ht="30">
      <c r="A1521" s="99">
        <v>418</v>
      </c>
      <c r="B1521" s="100" t="s">
        <v>237</v>
      </c>
      <c r="C1521" s="152"/>
      <c r="D1521" s="152"/>
      <c r="E1521" s="152"/>
      <c r="F1521" s="152"/>
      <c r="G1521" s="152"/>
      <c r="H1521" s="152"/>
      <c r="I1521" s="152"/>
      <c r="J1521" s="152"/>
      <c r="K1521" s="152"/>
      <c r="L1521" s="152"/>
      <c r="M1521" s="152"/>
      <c r="N1521" s="152"/>
      <c r="O1521" s="152"/>
      <c r="P1521" s="102">
        <f t="shared" si="96"/>
        <v>0</v>
      </c>
    </row>
    <row r="1522" spans="1:16">
      <c r="A1522" s="99">
        <v>419</v>
      </c>
      <c r="B1522" s="100" t="s">
        <v>238</v>
      </c>
      <c r="C1522" s="152"/>
      <c r="D1522" s="152"/>
      <c r="E1522" s="152"/>
      <c r="F1522" s="152"/>
      <c r="G1522" s="152"/>
      <c r="H1522" s="152"/>
      <c r="I1522" s="152"/>
      <c r="J1522" s="152"/>
      <c r="K1522" s="152"/>
      <c r="L1522" s="152"/>
      <c r="M1522" s="152"/>
      <c r="N1522" s="152"/>
      <c r="O1522" s="152"/>
      <c r="P1522" s="102">
        <f t="shared" si="96"/>
        <v>0</v>
      </c>
    </row>
    <row r="1523" spans="1:16">
      <c r="A1523" s="112">
        <v>4200</v>
      </c>
      <c r="B1523" s="347" t="s">
        <v>709</v>
      </c>
      <c r="C1523" s="348"/>
      <c r="D1523" s="110">
        <f t="shared" ref="D1523:P1523" si="97">SUM(D1524:D1537)</f>
        <v>395908</v>
      </c>
      <c r="E1523" s="110">
        <f t="shared" si="97"/>
        <v>395908</v>
      </c>
      <c r="F1523" s="110">
        <f t="shared" si="97"/>
        <v>395908</v>
      </c>
      <c r="G1523" s="110">
        <f t="shared" si="97"/>
        <v>395908</v>
      </c>
      <c r="H1523" s="110">
        <f t="shared" si="97"/>
        <v>395908</v>
      </c>
      <c r="I1523" s="110">
        <f t="shared" si="97"/>
        <v>395908</v>
      </c>
      <c r="J1523" s="110">
        <f t="shared" si="97"/>
        <v>395908</v>
      </c>
      <c r="K1523" s="110">
        <f t="shared" si="97"/>
        <v>395908</v>
      </c>
      <c r="L1523" s="110">
        <f t="shared" si="97"/>
        <v>395908</v>
      </c>
      <c r="M1523" s="110">
        <f t="shared" si="97"/>
        <v>395908</v>
      </c>
      <c r="N1523" s="110">
        <f t="shared" si="97"/>
        <v>395908</v>
      </c>
      <c r="O1523" s="110">
        <f t="shared" si="97"/>
        <v>395908</v>
      </c>
      <c r="P1523" s="110">
        <f t="shared" si="97"/>
        <v>4750896</v>
      </c>
    </row>
    <row r="1524" spans="1:16" ht="15" customHeight="1">
      <c r="A1524" s="339">
        <v>421</v>
      </c>
      <c r="B1524" s="342" t="s">
        <v>239</v>
      </c>
      <c r="C1524" s="157">
        <v>11</v>
      </c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83">
        <f>SUM(D1524:O1524)</f>
        <v>0</v>
      </c>
    </row>
    <row r="1525" spans="1:16">
      <c r="A1525" s="340"/>
      <c r="B1525" s="343"/>
      <c r="C1525" s="157">
        <v>12</v>
      </c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83">
        <f t="shared" ref="P1525:P1526" si="98">SUM(D1525:O1525)</f>
        <v>0</v>
      </c>
    </row>
    <row r="1526" spans="1:16">
      <c r="A1526" s="340"/>
      <c r="B1526" s="343"/>
      <c r="C1526" s="157">
        <v>13</v>
      </c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83">
        <f t="shared" si="98"/>
        <v>0</v>
      </c>
    </row>
    <row r="1527" spans="1:16">
      <c r="A1527" s="340"/>
      <c r="B1527" s="343"/>
      <c r="C1527" s="157">
        <v>14</v>
      </c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83">
        <f t="shared" ref="P1527:P1537" si="99">SUM(D1527:O1527)</f>
        <v>0</v>
      </c>
    </row>
    <row r="1528" spans="1:16">
      <c r="A1528" s="340"/>
      <c r="B1528" s="343"/>
      <c r="C1528" s="157">
        <v>15</v>
      </c>
      <c r="D1528" s="31">
        <v>395908</v>
      </c>
      <c r="E1528" s="31">
        <v>395908</v>
      </c>
      <c r="F1528" s="31">
        <v>395908</v>
      </c>
      <c r="G1528" s="31">
        <v>395908</v>
      </c>
      <c r="H1528" s="31">
        <v>395908</v>
      </c>
      <c r="I1528" s="31">
        <v>395908</v>
      </c>
      <c r="J1528" s="31">
        <v>395908</v>
      </c>
      <c r="K1528" s="31">
        <v>395908</v>
      </c>
      <c r="L1528" s="31">
        <v>395908</v>
      </c>
      <c r="M1528" s="31">
        <v>395908</v>
      </c>
      <c r="N1528" s="31">
        <v>395908</v>
      </c>
      <c r="O1528" s="31">
        <v>395908</v>
      </c>
      <c r="P1528" s="83">
        <f t="shared" si="99"/>
        <v>4750896</v>
      </c>
    </row>
    <row r="1529" spans="1:16">
      <c r="A1529" s="340"/>
      <c r="B1529" s="343"/>
      <c r="C1529" s="157">
        <v>16</v>
      </c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83">
        <f t="shared" si="99"/>
        <v>0</v>
      </c>
    </row>
    <row r="1530" spans="1:16">
      <c r="A1530" s="340"/>
      <c r="B1530" s="343"/>
      <c r="C1530" s="157">
        <v>17</v>
      </c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83">
        <f t="shared" si="99"/>
        <v>0</v>
      </c>
    </row>
    <row r="1531" spans="1:16">
      <c r="A1531" s="340"/>
      <c r="B1531" s="343"/>
      <c r="C1531" s="157">
        <v>25</v>
      </c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83">
        <f t="shared" si="99"/>
        <v>0</v>
      </c>
    </row>
    <row r="1532" spans="1:16">
      <c r="A1532" s="340"/>
      <c r="B1532" s="343"/>
      <c r="C1532" s="157">
        <v>26</v>
      </c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83">
        <f t="shared" si="99"/>
        <v>0</v>
      </c>
    </row>
    <row r="1533" spans="1:16">
      <c r="A1533" s="341"/>
      <c r="B1533" s="344"/>
      <c r="C1533" s="157">
        <v>27</v>
      </c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83">
        <f t="shared" si="99"/>
        <v>0</v>
      </c>
    </row>
    <row r="1534" spans="1:16" ht="30">
      <c r="A1534" s="99">
        <v>422</v>
      </c>
      <c r="B1534" s="100" t="s">
        <v>240</v>
      </c>
      <c r="C1534" s="152"/>
      <c r="D1534" s="152"/>
      <c r="E1534" s="152"/>
      <c r="F1534" s="152"/>
      <c r="G1534" s="152"/>
      <c r="H1534" s="152"/>
      <c r="I1534" s="152"/>
      <c r="J1534" s="152"/>
      <c r="K1534" s="152"/>
      <c r="L1534" s="152"/>
      <c r="M1534" s="152"/>
      <c r="N1534" s="152"/>
      <c r="O1534" s="152"/>
      <c r="P1534" s="102">
        <f t="shared" si="99"/>
        <v>0</v>
      </c>
    </row>
    <row r="1535" spans="1:16" ht="30">
      <c r="A1535" s="99">
        <v>423</v>
      </c>
      <c r="B1535" s="100" t="s">
        <v>241</v>
      </c>
      <c r="C1535" s="152"/>
      <c r="D1535" s="152"/>
      <c r="E1535" s="152"/>
      <c r="F1535" s="152"/>
      <c r="G1535" s="152"/>
      <c r="H1535" s="152"/>
      <c r="I1535" s="152"/>
      <c r="J1535" s="152"/>
      <c r="K1535" s="152"/>
      <c r="L1535" s="152"/>
      <c r="M1535" s="152"/>
      <c r="N1535" s="152"/>
      <c r="O1535" s="152"/>
      <c r="P1535" s="102">
        <f t="shared" si="99"/>
        <v>0</v>
      </c>
    </row>
    <row r="1536" spans="1:16">
      <c r="A1536" s="99">
        <v>424</v>
      </c>
      <c r="B1536" s="100" t="s">
        <v>242</v>
      </c>
      <c r="C1536" s="152"/>
      <c r="D1536" s="152"/>
      <c r="E1536" s="152"/>
      <c r="F1536" s="152"/>
      <c r="G1536" s="152"/>
      <c r="H1536" s="152"/>
      <c r="I1536" s="152"/>
      <c r="J1536" s="152"/>
      <c r="K1536" s="152"/>
      <c r="L1536" s="152"/>
      <c r="M1536" s="152"/>
      <c r="N1536" s="152"/>
      <c r="O1536" s="152"/>
      <c r="P1536" s="102">
        <f t="shared" si="99"/>
        <v>0</v>
      </c>
    </row>
    <row r="1537" spans="1:16">
      <c r="A1537" s="99">
        <v>425</v>
      </c>
      <c r="B1537" s="100" t="s">
        <v>243</v>
      </c>
      <c r="C1537" s="152"/>
      <c r="D1537" s="152"/>
      <c r="E1537" s="152"/>
      <c r="F1537" s="152"/>
      <c r="G1537" s="152"/>
      <c r="H1537" s="152"/>
      <c r="I1537" s="152"/>
      <c r="J1537" s="152"/>
      <c r="K1537" s="152"/>
      <c r="L1537" s="152"/>
      <c r="M1537" s="152"/>
      <c r="N1537" s="152"/>
      <c r="O1537" s="152"/>
      <c r="P1537" s="102">
        <f t="shared" si="99"/>
        <v>0</v>
      </c>
    </row>
    <row r="1538" spans="1:16">
      <c r="A1538" s="112">
        <v>4300</v>
      </c>
      <c r="B1538" s="347" t="s">
        <v>244</v>
      </c>
      <c r="C1538" s="348"/>
      <c r="D1538" s="110">
        <f>SUM(D1539:D1619)</f>
        <v>0</v>
      </c>
      <c r="E1538" s="110">
        <f t="shared" ref="E1538:P1538" si="100">SUM(E1539:E1619)</f>
        <v>0</v>
      </c>
      <c r="F1538" s="110">
        <f t="shared" si="100"/>
        <v>0</v>
      </c>
      <c r="G1538" s="110">
        <f t="shared" si="100"/>
        <v>0</v>
      </c>
      <c r="H1538" s="110">
        <f t="shared" si="100"/>
        <v>0</v>
      </c>
      <c r="I1538" s="110">
        <f t="shared" si="100"/>
        <v>0</v>
      </c>
      <c r="J1538" s="110">
        <f t="shared" si="100"/>
        <v>0</v>
      </c>
      <c r="K1538" s="110">
        <f t="shared" si="100"/>
        <v>0</v>
      </c>
      <c r="L1538" s="110">
        <f t="shared" si="100"/>
        <v>0</v>
      </c>
      <c r="M1538" s="110">
        <f t="shared" si="100"/>
        <v>0</v>
      </c>
      <c r="N1538" s="110">
        <f t="shared" si="100"/>
        <v>0</v>
      </c>
      <c r="O1538" s="110">
        <f t="shared" si="100"/>
        <v>0</v>
      </c>
      <c r="P1538" s="110">
        <f t="shared" si="100"/>
        <v>0</v>
      </c>
    </row>
    <row r="1539" spans="1:16">
      <c r="A1539" s="339">
        <v>431</v>
      </c>
      <c r="B1539" s="342" t="s">
        <v>245</v>
      </c>
      <c r="C1539" s="157">
        <v>11</v>
      </c>
      <c r="D1539" s="10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83">
        <f t="shared" ref="P1539:P1618" si="101">SUM(D1539:O1539)</f>
        <v>0</v>
      </c>
    </row>
    <row r="1540" spans="1:16">
      <c r="A1540" s="340"/>
      <c r="B1540" s="343"/>
      <c r="C1540" s="157">
        <v>12</v>
      </c>
      <c r="D1540" s="10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83">
        <f t="shared" si="101"/>
        <v>0</v>
      </c>
    </row>
    <row r="1541" spans="1:16">
      <c r="A1541" s="340"/>
      <c r="B1541" s="343"/>
      <c r="C1541" s="157">
        <v>13</v>
      </c>
      <c r="D1541" s="10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83">
        <f t="shared" si="101"/>
        <v>0</v>
      </c>
    </row>
    <row r="1542" spans="1:16">
      <c r="A1542" s="340"/>
      <c r="B1542" s="343"/>
      <c r="C1542" s="157">
        <v>14</v>
      </c>
      <c r="D1542" s="10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83">
        <f t="shared" si="101"/>
        <v>0</v>
      </c>
    </row>
    <row r="1543" spans="1:16">
      <c r="A1543" s="340"/>
      <c r="B1543" s="343"/>
      <c r="C1543" s="157">
        <v>15</v>
      </c>
      <c r="D1543" s="10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83">
        <f t="shared" si="101"/>
        <v>0</v>
      </c>
    </row>
    <row r="1544" spans="1:16">
      <c r="A1544" s="340"/>
      <c r="B1544" s="343"/>
      <c r="C1544" s="157">
        <v>16</v>
      </c>
      <c r="D1544" s="10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83">
        <f t="shared" si="101"/>
        <v>0</v>
      </c>
    </row>
    <row r="1545" spans="1:16">
      <c r="A1545" s="340"/>
      <c r="B1545" s="343"/>
      <c r="C1545" s="157">
        <v>17</v>
      </c>
      <c r="D1545" s="10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83">
        <f t="shared" si="101"/>
        <v>0</v>
      </c>
    </row>
    <row r="1546" spans="1:16">
      <c r="A1546" s="340"/>
      <c r="B1546" s="343"/>
      <c r="C1546" s="157">
        <v>25</v>
      </c>
      <c r="D1546" s="10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83">
        <f t="shared" si="101"/>
        <v>0</v>
      </c>
    </row>
    <row r="1547" spans="1:16">
      <c r="A1547" s="340"/>
      <c r="B1547" s="343"/>
      <c r="C1547" s="157">
        <v>26</v>
      </c>
      <c r="D1547" s="10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83">
        <f t="shared" si="101"/>
        <v>0</v>
      </c>
    </row>
    <row r="1548" spans="1:16">
      <c r="A1548" s="341"/>
      <c r="B1548" s="344"/>
      <c r="C1548" s="157">
        <v>27</v>
      </c>
      <c r="D1548" s="10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83">
        <f t="shared" si="101"/>
        <v>0</v>
      </c>
    </row>
    <row r="1549" spans="1:16">
      <c r="A1549" s="339">
        <v>432</v>
      </c>
      <c r="B1549" s="342" t="s">
        <v>246</v>
      </c>
      <c r="C1549" s="157">
        <v>11</v>
      </c>
      <c r="D1549" s="10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83">
        <f t="shared" si="101"/>
        <v>0</v>
      </c>
    </row>
    <row r="1550" spans="1:16">
      <c r="A1550" s="340"/>
      <c r="B1550" s="343"/>
      <c r="C1550" s="157">
        <v>12</v>
      </c>
      <c r="D1550" s="10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83">
        <f t="shared" si="101"/>
        <v>0</v>
      </c>
    </row>
    <row r="1551" spans="1:16">
      <c r="A1551" s="340"/>
      <c r="B1551" s="343"/>
      <c r="C1551" s="157">
        <v>13</v>
      </c>
      <c r="D1551" s="10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83">
        <f t="shared" si="101"/>
        <v>0</v>
      </c>
    </row>
    <row r="1552" spans="1:16">
      <c r="A1552" s="340"/>
      <c r="B1552" s="343"/>
      <c r="C1552" s="157">
        <v>14</v>
      </c>
      <c r="D1552" s="10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83">
        <f t="shared" si="101"/>
        <v>0</v>
      </c>
    </row>
    <row r="1553" spans="1:16">
      <c r="A1553" s="340"/>
      <c r="B1553" s="343"/>
      <c r="C1553" s="157">
        <v>15</v>
      </c>
      <c r="D1553" s="10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83">
        <f t="shared" si="101"/>
        <v>0</v>
      </c>
    </row>
    <row r="1554" spans="1:16">
      <c r="A1554" s="340"/>
      <c r="B1554" s="343"/>
      <c r="C1554" s="157">
        <v>16</v>
      </c>
      <c r="D1554" s="10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83">
        <f t="shared" si="101"/>
        <v>0</v>
      </c>
    </row>
    <row r="1555" spans="1:16">
      <c r="A1555" s="340"/>
      <c r="B1555" s="343"/>
      <c r="C1555" s="157">
        <v>17</v>
      </c>
      <c r="D1555" s="10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83">
        <f t="shared" si="101"/>
        <v>0</v>
      </c>
    </row>
    <row r="1556" spans="1:16">
      <c r="A1556" s="340"/>
      <c r="B1556" s="343"/>
      <c r="C1556" s="157">
        <v>25</v>
      </c>
      <c r="D1556" s="10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83">
        <f t="shared" si="101"/>
        <v>0</v>
      </c>
    </row>
    <row r="1557" spans="1:16">
      <c r="A1557" s="340"/>
      <c r="B1557" s="343"/>
      <c r="C1557" s="157">
        <v>26</v>
      </c>
      <c r="D1557" s="10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83">
        <f t="shared" si="101"/>
        <v>0</v>
      </c>
    </row>
    <row r="1558" spans="1:16">
      <c r="A1558" s="341"/>
      <c r="B1558" s="344"/>
      <c r="C1558" s="157">
        <v>27</v>
      </c>
      <c r="D1558" s="10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83">
        <f t="shared" si="101"/>
        <v>0</v>
      </c>
    </row>
    <row r="1559" spans="1:16">
      <c r="A1559" s="339">
        <v>433</v>
      </c>
      <c r="B1559" s="342" t="s">
        <v>247</v>
      </c>
      <c r="C1559" s="157">
        <v>11</v>
      </c>
      <c r="D1559" s="10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83">
        <f t="shared" si="101"/>
        <v>0</v>
      </c>
    </row>
    <row r="1560" spans="1:16">
      <c r="A1560" s="340"/>
      <c r="B1560" s="343"/>
      <c r="C1560" s="157">
        <v>12</v>
      </c>
      <c r="D1560" s="10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83">
        <f t="shared" si="101"/>
        <v>0</v>
      </c>
    </row>
    <row r="1561" spans="1:16">
      <c r="A1561" s="340"/>
      <c r="B1561" s="343"/>
      <c r="C1561" s="157">
        <v>13</v>
      </c>
      <c r="D1561" s="10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83">
        <f t="shared" si="101"/>
        <v>0</v>
      </c>
    </row>
    <row r="1562" spans="1:16">
      <c r="A1562" s="340"/>
      <c r="B1562" s="343"/>
      <c r="C1562" s="157">
        <v>14</v>
      </c>
      <c r="D1562" s="10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83">
        <f t="shared" si="101"/>
        <v>0</v>
      </c>
    </row>
    <row r="1563" spans="1:16">
      <c r="A1563" s="340"/>
      <c r="B1563" s="343"/>
      <c r="C1563" s="157">
        <v>15</v>
      </c>
      <c r="D1563" s="10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83">
        <f t="shared" si="101"/>
        <v>0</v>
      </c>
    </row>
    <row r="1564" spans="1:16">
      <c r="A1564" s="340"/>
      <c r="B1564" s="343"/>
      <c r="C1564" s="157">
        <v>16</v>
      </c>
      <c r="D1564" s="10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83">
        <f t="shared" si="101"/>
        <v>0</v>
      </c>
    </row>
    <row r="1565" spans="1:16">
      <c r="A1565" s="340"/>
      <c r="B1565" s="343"/>
      <c r="C1565" s="157">
        <v>17</v>
      </c>
      <c r="D1565" s="10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83">
        <f t="shared" si="101"/>
        <v>0</v>
      </c>
    </row>
    <row r="1566" spans="1:16">
      <c r="A1566" s="340"/>
      <c r="B1566" s="343"/>
      <c r="C1566" s="157">
        <v>25</v>
      </c>
      <c r="D1566" s="10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83">
        <f t="shared" si="101"/>
        <v>0</v>
      </c>
    </row>
    <row r="1567" spans="1:16">
      <c r="A1567" s="340"/>
      <c r="B1567" s="343"/>
      <c r="C1567" s="157">
        <v>26</v>
      </c>
      <c r="D1567" s="10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83">
        <f t="shared" si="101"/>
        <v>0</v>
      </c>
    </row>
    <row r="1568" spans="1:16">
      <c r="A1568" s="341"/>
      <c r="B1568" s="344"/>
      <c r="C1568" s="157">
        <v>27</v>
      </c>
      <c r="D1568" s="10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83">
        <f t="shared" si="101"/>
        <v>0</v>
      </c>
    </row>
    <row r="1569" spans="1:16">
      <c r="A1569" s="339">
        <v>434</v>
      </c>
      <c r="B1569" s="342" t="s">
        <v>248</v>
      </c>
      <c r="C1569" s="157">
        <v>11</v>
      </c>
      <c r="D1569" s="10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83">
        <f t="shared" si="101"/>
        <v>0</v>
      </c>
    </row>
    <row r="1570" spans="1:16">
      <c r="A1570" s="340"/>
      <c r="B1570" s="343"/>
      <c r="C1570" s="157">
        <v>12</v>
      </c>
      <c r="D1570" s="10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83">
        <f t="shared" si="101"/>
        <v>0</v>
      </c>
    </row>
    <row r="1571" spans="1:16">
      <c r="A1571" s="340"/>
      <c r="B1571" s="343"/>
      <c r="C1571" s="157">
        <v>13</v>
      </c>
      <c r="D1571" s="10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83">
        <f t="shared" si="101"/>
        <v>0</v>
      </c>
    </row>
    <row r="1572" spans="1:16">
      <c r="A1572" s="340"/>
      <c r="B1572" s="343"/>
      <c r="C1572" s="157">
        <v>14</v>
      </c>
      <c r="D1572" s="10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83">
        <f t="shared" si="101"/>
        <v>0</v>
      </c>
    </row>
    <row r="1573" spans="1:16">
      <c r="A1573" s="340"/>
      <c r="B1573" s="343"/>
      <c r="C1573" s="157">
        <v>15</v>
      </c>
      <c r="D1573" s="10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83">
        <f t="shared" si="101"/>
        <v>0</v>
      </c>
    </row>
    <row r="1574" spans="1:16">
      <c r="A1574" s="340"/>
      <c r="B1574" s="343"/>
      <c r="C1574" s="157">
        <v>16</v>
      </c>
      <c r="D1574" s="10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83">
        <f t="shared" si="101"/>
        <v>0</v>
      </c>
    </row>
    <row r="1575" spans="1:16">
      <c r="A1575" s="340"/>
      <c r="B1575" s="343"/>
      <c r="C1575" s="157">
        <v>17</v>
      </c>
      <c r="D1575" s="10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83">
        <f t="shared" si="101"/>
        <v>0</v>
      </c>
    </row>
    <row r="1576" spans="1:16">
      <c r="A1576" s="340"/>
      <c r="B1576" s="343"/>
      <c r="C1576" s="157">
        <v>25</v>
      </c>
      <c r="D1576" s="10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83">
        <f t="shared" si="101"/>
        <v>0</v>
      </c>
    </row>
    <row r="1577" spans="1:16">
      <c r="A1577" s="340"/>
      <c r="B1577" s="343"/>
      <c r="C1577" s="157">
        <v>26</v>
      </c>
      <c r="D1577" s="10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83">
        <f t="shared" si="101"/>
        <v>0</v>
      </c>
    </row>
    <row r="1578" spans="1:16">
      <c r="A1578" s="341"/>
      <c r="B1578" s="344"/>
      <c r="C1578" s="157">
        <v>27</v>
      </c>
      <c r="D1578" s="10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83">
        <f t="shared" si="101"/>
        <v>0</v>
      </c>
    </row>
    <row r="1579" spans="1:16">
      <c r="A1579" s="339">
        <v>435</v>
      </c>
      <c r="B1579" s="342" t="s">
        <v>249</v>
      </c>
      <c r="C1579" s="157">
        <v>11</v>
      </c>
      <c r="D1579" s="10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83">
        <f t="shared" si="101"/>
        <v>0</v>
      </c>
    </row>
    <row r="1580" spans="1:16">
      <c r="A1580" s="340"/>
      <c r="B1580" s="343"/>
      <c r="C1580" s="157">
        <v>12</v>
      </c>
      <c r="D1580" s="10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83">
        <f t="shared" si="101"/>
        <v>0</v>
      </c>
    </row>
    <row r="1581" spans="1:16">
      <c r="A1581" s="340"/>
      <c r="B1581" s="343"/>
      <c r="C1581" s="157">
        <v>13</v>
      </c>
      <c r="D1581" s="10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83">
        <f t="shared" si="101"/>
        <v>0</v>
      </c>
    </row>
    <row r="1582" spans="1:16">
      <c r="A1582" s="340"/>
      <c r="B1582" s="343"/>
      <c r="C1582" s="157">
        <v>14</v>
      </c>
      <c r="D1582" s="10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83">
        <f t="shared" si="101"/>
        <v>0</v>
      </c>
    </row>
    <row r="1583" spans="1:16">
      <c r="A1583" s="340"/>
      <c r="B1583" s="343"/>
      <c r="C1583" s="157">
        <v>15</v>
      </c>
      <c r="D1583" s="10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83">
        <f t="shared" si="101"/>
        <v>0</v>
      </c>
    </row>
    <row r="1584" spans="1:16">
      <c r="A1584" s="340"/>
      <c r="B1584" s="343"/>
      <c r="C1584" s="157">
        <v>16</v>
      </c>
      <c r="D1584" s="10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83">
        <f t="shared" si="101"/>
        <v>0</v>
      </c>
    </row>
    <row r="1585" spans="1:16">
      <c r="A1585" s="340"/>
      <c r="B1585" s="343"/>
      <c r="C1585" s="157">
        <v>17</v>
      </c>
      <c r="D1585" s="10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83">
        <f t="shared" si="101"/>
        <v>0</v>
      </c>
    </row>
    <row r="1586" spans="1:16">
      <c r="A1586" s="340"/>
      <c r="B1586" s="343"/>
      <c r="C1586" s="157">
        <v>25</v>
      </c>
      <c r="D1586" s="10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83">
        <f t="shared" si="101"/>
        <v>0</v>
      </c>
    </row>
    <row r="1587" spans="1:16">
      <c r="A1587" s="340"/>
      <c r="B1587" s="343"/>
      <c r="C1587" s="157">
        <v>26</v>
      </c>
      <c r="D1587" s="10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83">
        <f t="shared" si="101"/>
        <v>0</v>
      </c>
    </row>
    <row r="1588" spans="1:16">
      <c r="A1588" s="341"/>
      <c r="B1588" s="344"/>
      <c r="C1588" s="157">
        <v>27</v>
      </c>
      <c r="D1588" s="10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83">
        <f t="shared" si="101"/>
        <v>0</v>
      </c>
    </row>
    <row r="1589" spans="1:16">
      <c r="A1589" s="339">
        <v>436</v>
      </c>
      <c r="B1589" s="342" t="s">
        <v>250</v>
      </c>
      <c r="C1589" s="157">
        <v>11</v>
      </c>
      <c r="D1589" s="10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83">
        <f t="shared" si="101"/>
        <v>0</v>
      </c>
    </row>
    <row r="1590" spans="1:16">
      <c r="A1590" s="340"/>
      <c r="B1590" s="343"/>
      <c r="C1590" s="157">
        <v>12</v>
      </c>
      <c r="D1590" s="10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83">
        <f t="shared" si="101"/>
        <v>0</v>
      </c>
    </row>
    <row r="1591" spans="1:16">
      <c r="A1591" s="340"/>
      <c r="B1591" s="343"/>
      <c r="C1591" s="157">
        <v>13</v>
      </c>
      <c r="D1591" s="10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83">
        <f t="shared" si="101"/>
        <v>0</v>
      </c>
    </row>
    <row r="1592" spans="1:16">
      <c r="A1592" s="340"/>
      <c r="B1592" s="343"/>
      <c r="C1592" s="157">
        <v>14</v>
      </c>
      <c r="D1592" s="10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83">
        <f t="shared" si="101"/>
        <v>0</v>
      </c>
    </row>
    <row r="1593" spans="1:16">
      <c r="A1593" s="340"/>
      <c r="B1593" s="343"/>
      <c r="C1593" s="157">
        <v>15</v>
      </c>
      <c r="D1593" s="10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83">
        <f t="shared" si="101"/>
        <v>0</v>
      </c>
    </row>
    <row r="1594" spans="1:16">
      <c r="A1594" s="340"/>
      <c r="B1594" s="343"/>
      <c r="C1594" s="157">
        <v>16</v>
      </c>
      <c r="D1594" s="10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83">
        <f t="shared" si="101"/>
        <v>0</v>
      </c>
    </row>
    <row r="1595" spans="1:16">
      <c r="A1595" s="340"/>
      <c r="B1595" s="343"/>
      <c r="C1595" s="157">
        <v>17</v>
      </c>
      <c r="D1595" s="10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83">
        <f t="shared" si="101"/>
        <v>0</v>
      </c>
    </row>
    <row r="1596" spans="1:16">
      <c r="A1596" s="340"/>
      <c r="B1596" s="343"/>
      <c r="C1596" s="157">
        <v>25</v>
      </c>
      <c r="D1596" s="10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83">
        <f t="shared" si="101"/>
        <v>0</v>
      </c>
    </row>
    <row r="1597" spans="1:16">
      <c r="A1597" s="340"/>
      <c r="B1597" s="343"/>
      <c r="C1597" s="157">
        <v>26</v>
      </c>
      <c r="D1597" s="10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83">
        <f t="shared" si="101"/>
        <v>0</v>
      </c>
    </row>
    <row r="1598" spans="1:16">
      <c r="A1598" s="341"/>
      <c r="B1598" s="344"/>
      <c r="C1598" s="157">
        <v>27</v>
      </c>
      <c r="D1598" s="10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83">
        <f t="shared" si="101"/>
        <v>0</v>
      </c>
    </row>
    <row r="1599" spans="1:16">
      <c r="A1599" s="339">
        <v>437</v>
      </c>
      <c r="B1599" s="342" t="s">
        <v>251</v>
      </c>
      <c r="C1599" s="157">
        <v>11</v>
      </c>
      <c r="D1599" s="10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83">
        <f t="shared" si="101"/>
        <v>0</v>
      </c>
    </row>
    <row r="1600" spans="1:16">
      <c r="A1600" s="340"/>
      <c r="B1600" s="343"/>
      <c r="C1600" s="157">
        <v>12</v>
      </c>
      <c r="D1600" s="10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83">
        <f t="shared" si="101"/>
        <v>0</v>
      </c>
    </row>
    <row r="1601" spans="1:16">
      <c r="A1601" s="340"/>
      <c r="B1601" s="343"/>
      <c r="C1601" s="157">
        <v>13</v>
      </c>
      <c r="D1601" s="10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83">
        <f t="shared" si="101"/>
        <v>0</v>
      </c>
    </row>
    <row r="1602" spans="1:16">
      <c r="A1602" s="340"/>
      <c r="B1602" s="343"/>
      <c r="C1602" s="157">
        <v>14</v>
      </c>
      <c r="D1602" s="10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83">
        <f t="shared" si="101"/>
        <v>0</v>
      </c>
    </row>
    <row r="1603" spans="1:16">
      <c r="A1603" s="340"/>
      <c r="B1603" s="343"/>
      <c r="C1603" s="157">
        <v>15</v>
      </c>
      <c r="D1603" s="10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83">
        <f t="shared" si="101"/>
        <v>0</v>
      </c>
    </row>
    <row r="1604" spans="1:16">
      <c r="A1604" s="340"/>
      <c r="B1604" s="343"/>
      <c r="C1604" s="157">
        <v>16</v>
      </c>
      <c r="D1604" s="10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83">
        <f t="shared" si="101"/>
        <v>0</v>
      </c>
    </row>
    <row r="1605" spans="1:16">
      <c r="A1605" s="340"/>
      <c r="B1605" s="343"/>
      <c r="C1605" s="157">
        <v>17</v>
      </c>
      <c r="D1605" s="10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83">
        <f t="shared" si="101"/>
        <v>0</v>
      </c>
    </row>
    <row r="1606" spans="1:16">
      <c r="A1606" s="340"/>
      <c r="B1606" s="343"/>
      <c r="C1606" s="157">
        <v>25</v>
      </c>
      <c r="D1606" s="10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83">
        <f t="shared" si="101"/>
        <v>0</v>
      </c>
    </row>
    <row r="1607" spans="1:16">
      <c r="A1607" s="340"/>
      <c r="B1607" s="343"/>
      <c r="C1607" s="157">
        <v>26</v>
      </c>
      <c r="D1607" s="10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83">
        <f t="shared" si="101"/>
        <v>0</v>
      </c>
    </row>
    <row r="1608" spans="1:16">
      <c r="A1608" s="341"/>
      <c r="B1608" s="344"/>
      <c r="C1608" s="157">
        <v>27</v>
      </c>
      <c r="D1608" s="10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83">
        <f t="shared" si="101"/>
        <v>0</v>
      </c>
    </row>
    <row r="1609" spans="1:16">
      <c r="A1609" s="99">
        <v>438</v>
      </c>
      <c r="B1609" s="100" t="s">
        <v>252</v>
      </c>
      <c r="C1609" s="152"/>
      <c r="D1609" s="152"/>
      <c r="E1609" s="152"/>
      <c r="F1609" s="152"/>
      <c r="G1609" s="152"/>
      <c r="H1609" s="152"/>
      <c r="I1609" s="152"/>
      <c r="J1609" s="152"/>
      <c r="K1609" s="152"/>
      <c r="L1609" s="152"/>
      <c r="M1609" s="152"/>
      <c r="N1609" s="152"/>
      <c r="O1609" s="152"/>
      <c r="P1609" s="102">
        <f>SUM(D1609:O1609)</f>
        <v>0</v>
      </c>
    </row>
    <row r="1610" spans="1:16">
      <c r="A1610" s="339">
        <v>439</v>
      </c>
      <c r="B1610" s="342" t="s">
        <v>253</v>
      </c>
      <c r="C1610" s="157">
        <v>11</v>
      </c>
      <c r="D1610" s="10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83">
        <f t="shared" si="101"/>
        <v>0</v>
      </c>
    </row>
    <row r="1611" spans="1:16">
      <c r="A1611" s="340"/>
      <c r="B1611" s="343"/>
      <c r="C1611" s="157">
        <v>12</v>
      </c>
      <c r="D1611" s="10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83">
        <f t="shared" si="101"/>
        <v>0</v>
      </c>
    </row>
    <row r="1612" spans="1:16">
      <c r="A1612" s="340"/>
      <c r="B1612" s="343"/>
      <c r="C1612" s="157">
        <v>13</v>
      </c>
      <c r="D1612" s="10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83">
        <f t="shared" si="101"/>
        <v>0</v>
      </c>
    </row>
    <row r="1613" spans="1:16">
      <c r="A1613" s="340"/>
      <c r="B1613" s="343"/>
      <c r="C1613" s="157">
        <v>14</v>
      </c>
      <c r="D1613" s="10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83">
        <f t="shared" si="101"/>
        <v>0</v>
      </c>
    </row>
    <row r="1614" spans="1:16">
      <c r="A1614" s="340"/>
      <c r="B1614" s="343"/>
      <c r="C1614" s="157">
        <v>15</v>
      </c>
      <c r="D1614" s="10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83">
        <f t="shared" si="101"/>
        <v>0</v>
      </c>
    </row>
    <row r="1615" spans="1:16">
      <c r="A1615" s="340"/>
      <c r="B1615" s="343"/>
      <c r="C1615" s="157">
        <v>16</v>
      </c>
      <c r="D1615" s="10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83">
        <f t="shared" si="101"/>
        <v>0</v>
      </c>
    </row>
    <row r="1616" spans="1:16">
      <c r="A1616" s="340"/>
      <c r="B1616" s="343"/>
      <c r="C1616" s="157">
        <v>17</v>
      </c>
      <c r="D1616" s="10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83">
        <f t="shared" si="101"/>
        <v>0</v>
      </c>
    </row>
    <row r="1617" spans="1:16">
      <c r="A1617" s="340"/>
      <c r="B1617" s="343"/>
      <c r="C1617" s="157">
        <v>25</v>
      </c>
      <c r="D1617" s="10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83">
        <f t="shared" si="101"/>
        <v>0</v>
      </c>
    </row>
    <row r="1618" spans="1:16">
      <c r="A1618" s="340"/>
      <c r="B1618" s="343"/>
      <c r="C1618" s="157">
        <v>26</v>
      </c>
      <c r="D1618" s="10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83">
        <f t="shared" si="101"/>
        <v>0</v>
      </c>
    </row>
    <row r="1619" spans="1:16">
      <c r="A1619" s="341"/>
      <c r="B1619" s="344"/>
      <c r="C1619" s="157">
        <v>27</v>
      </c>
      <c r="D1619" s="10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83">
        <f t="shared" ref="P1619" si="102">SUM(D1619:O1619)</f>
        <v>0</v>
      </c>
    </row>
    <row r="1620" spans="1:16">
      <c r="A1620" s="112">
        <v>4400</v>
      </c>
      <c r="B1620" s="347" t="s">
        <v>254</v>
      </c>
      <c r="C1620" s="348"/>
      <c r="D1620" s="110">
        <f t="shared" ref="D1620:P1620" si="103">SUM(D1621:D1700)</f>
        <v>185000</v>
      </c>
      <c r="E1620" s="110">
        <f t="shared" si="103"/>
        <v>175000</v>
      </c>
      <c r="F1620" s="110">
        <f t="shared" si="103"/>
        <v>185000</v>
      </c>
      <c r="G1620" s="110">
        <f t="shared" si="103"/>
        <v>175000</v>
      </c>
      <c r="H1620" s="110">
        <f t="shared" si="103"/>
        <v>195000</v>
      </c>
      <c r="I1620" s="110">
        <f t="shared" si="103"/>
        <v>195000</v>
      </c>
      <c r="J1620" s="110">
        <f t="shared" si="103"/>
        <v>205000</v>
      </c>
      <c r="K1620" s="110">
        <f t="shared" si="103"/>
        <v>175000</v>
      </c>
      <c r="L1620" s="110">
        <f t="shared" si="103"/>
        <v>185000</v>
      </c>
      <c r="M1620" s="110">
        <f t="shared" si="103"/>
        <v>175000</v>
      </c>
      <c r="N1620" s="110">
        <f t="shared" si="103"/>
        <v>175000</v>
      </c>
      <c r="O1620" s="110">
        <f t="shared" si="103"/>
        <v>175000</v>
      </c>
      <c r="P1620" s="110">
        <f t="shared" si="103"/>
        <v>2200000</v>
      </c>
    </row>
    <row r="1621" spans="1:16">
      <c r="A1621" s="339">
        <v>441</v>
      </c>
      <c r="B1621" s="342" t="s">
        <v>255</v>
      </c>
      <c r="C1621" s="157">
        <v>11</v>
      </c>
      <c r="D1621" s="10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83">
        <f t="shared" ref="P1621:P1700" si="104">SUM(D1621:O1621)</f>
        <v>0</v>
      </c>
    </row>
    <row r="1622" spans="1:16">
      <c r="A1622" s="340"/>
      <c r="B1622" s="343"/>
      <c r="C1622" s="157">
        <v>12</v>
      </c>
      <c r="D1622" s="10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83">
        <f t="shared" si="104"/>
        <v>0</v>
      </c>
    </row>
    <row r="1623" spans="1:16">
      <c r="A1623" s="340"/>
      <c r="B1623" s="343"/>
      <c r="C1623" s="157">
        <v>13</v>
      </c>
      <c r="D1623" s="10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83">
        <f t="shared" si="104"/>
        <v>0</v>
      </c>
    </row>
    <row r="1624" spans="1:16">
      <c r="A1624" s="340"/>
      <c r="B1624" s="343"/>
      <c r="C1624" s="157">
        <v>14</v>
      </c>
      <c r="D1624" s="10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83">
        <f t="shared" si="104"/>
        <v>0</v>
      </c>
    </row>
    <row r="1625" spans="1:16">
      <c r="A1625" s="340"/>
      <c r="B1625" s="343"/>
      <c r="C1625" s="157">
        <v>15</v>
      </c>
      <c r="D1625" s="101">
        <v>10000</v>
      </c>
      <c r="E1625" s="31"/>
      <c r="F1625" s="31">
        <v>10000</v>
      </c>
      <c r="G1625" s="31"/>
      <c r="H1625" s="31">
        <v>10000</v>
      </c>
      <c r="I1625" s="31"/>
      <c r="J1625" s="31">
        <v>10000</v>
      </c>
      <c r="K1625" s="31"/>
      <c r="L1625" s="31">
        <v>10000</v>
      </c>
      <c r="M1625" s="31"/>
      <c r="N1625" s="31"/>
      <c r="O1625" s="31"/>
      <c r="P1625" s="83">
        <f t="shared" si="104"/>
        <v>50000</v>
      </c>
    </row>
    <row r="1626" spans="1:16">
      <c r="A1626" s="340"/>
      <c r="B1626" s="343"/>
      <c r="C1626" s="157">
        <v>16</v>
      </c>
      <c r="D1626" s="10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83">
        <f t="shared" si="104"/>
        <v>0</v>
      </c>
    </row>
    <row r="1627" spans="1:16">
      <c r="A1627" s="340"/>
      <c r="B1627" s="343"/>
      <c r="C1627" s="157">
        <v>17</v>
      </c>
      <c r="D1627" s="10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83">
        <f t="shared" si="104"/>
        <v>0</v>
      </c>
    </row>
    <row r="1628" spans="1:16">
      <c r="A1628" s="340"/>
      <c r="B1628" s="343"/>
      <c r="C1628" s="157">
        <v>25</v>
      </c>
      <c r="D1628" s="10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83">
        <f t="shared" si="104"/>
        <v>0</v>
      </c>
    </row>
    <row r="1629" spans="1:16">
      <c r="A1629" s="340"/>
      <c r="B1629" s="343"/>
      <c r="C1629" s="157">
        <v>26</v>
      </c>
      <c r="D1629" s="10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83">
        <f t="shared" si="104"/>
        <v>0</v>
      </c>
    </row>
    <row r="1630" spans="1:16">
      <c r="A1630" s="341"/>
      <c r="B1630" s="344"/>
      <c r="C1630" s="157">
        <v>27</v>
      </c>
      <c r="D1630" s="10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83">
        <f t="shared" si="104"/>
        <v>0</v>
      </c>
    </row>
    <row r="1631" spans="1:16">
      <c r="A1631" s="339">
        <v>442</v>
      </c>
      <c r="B1631" s="342" t="s">
        <v>256</v>
      </c>
      <c r="C1631" s="157">
        <v>11</v>
      </c>
      <c r="D1631" s="10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83">
        <f t="shared" si="104"/>
        <v>0</v>
      </c>
    </row>
    <row r="1632" spans="1:16">
      <c r="A1632" s="340"/>
      <c r="B1632" s="343"/>
      <c r="C1632" s="157">
        <v>12</v>
      </c>
      <c r="D1632" s="10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83">
        <f t="shared" si="104"/>
        <v>0</v>
      </c>
    </row>
    <row r="1633" spans="1:16">
      <c r="A1633" s="340"/>
      <c r="B1633" s="343"/>
      <c r="C1633" s="157">
        <v>13</v>
      </c>
      <c r="D1633" s="10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83">
        <f t="shared" si="104"/>
        <v>0</v>
      </c>
    </row>
    <row r="1634" spans="1:16">
      <c r="A1634" s="340"/>
      <c r="B1634" s="343"/>
      <c r="C1634" s="157">
        <v>14</v>
      </c>
      <c r="D1634" s="10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83">
        <f t="shared" si="104"/>
        <v>0</v>
      </c>
    </row>
    <row r="1635" spans="1:16">
      <c r="A1635" s="340"/>
      <c r="B1635" s="343"/>
      <c r="C1635" s="157">
        <v>15</v>
      </c>
      <c r="D1635" s="101">
        <v>175000</v>
      </c>
      <c r="E1635" s="101">
        <v>175000</v>
      </c>
      <c r="F1635" s="101">
        <v>175000</v>
      </c>
      <c r="G1635" s="101">
        <v>175000</v>
      </c>
      <c r="H1635" s="101">
        <v>175000</v>
      </c>
      <c r="I1635" s="101">
        <v>175000</v>
      </c>
      <c r="J1635" s="101">
        <v>175000</v>
      </c>
      <c r="K1635" s="101">
        <v>175000</v>
      </c>
      <c r="L1635" s="101">
        <v>175000</v>
      </c>
      <c r="M1635" s="101">
        <v>175000</v>
      </c>
      <c r="N1635" s="101">
        <v>175000</v>
      </c>
      <c r="O1635" s="101">
        <v>175000</v>
      </c>
      <c r="P1635" s="83">
        <f t="shared" si="104"/>
        <v>2100000</v>
      </c>
    </row>
    <row r="1636" spans="1:16">
      <c r="A1636" s="340"/>
      <c r="B1636" s="343"/>
      <c r="C1636" s="157">
        <v>16</v>
      </c>
      <c r="D1636" s="10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83">
        <f t="shared" si="104"/>
        <v>0</v>
      </c>
    </row>
    <row r="1637" spans="1:16">
      <c r="A1637" s="340"/>
      <c r="B1637" s="343"/>
      <c r="C1637" s="157">
        <v>17</v>
      </c>
      <c r="D1637" s="10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83">
        <f t="shared" si="104"/>
        <v>0</v>
      </c>
    </row>
    <row r="1638" spans="1:16">
      <c r="A1638" s="340"/>
      <c r="B1638" s="343"/>
      <c r="C1638" s="157">
        <v>25</v>
      </c>
      <c r="D1638" s="10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83">
        <f t="shared" si="104"/>
        <v>0</v>
      </c>
    </row>
    <row r="1639" spans="1:16">
      <c r="A1639" s="340"/>
      <c r="B1639" s="343"/>
      <c r="C1639" s="157">
        <v>26</v>
      </c>
      <c r="D1639" s="10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83">
        <f t="shared" si="104"/>
        <v>0</v>
      </c>
    </row>
    <row r="1640" spans="1:16">
      <c r="A1640" s="341"/>
      <c r="B1640" s="344"/>
      <c r="C1640" s="157">
        <v>27</v>
      </c>
      <c r="D1640" s="10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83">
        <f t="shared" si="104"/>
        <v>0</v>
      </c>
    </row>
    <row r="1641" spans="1:16">
      <c r="A1641" s="339">
        <v>443</v>
      </c>
      <c r="B1641" s="342" t="s">
        <v>257</v>
      </c>
      <c r="C1641" s="157">
        <v>11</v>
      </c>
      <c r="D1641" s="10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83">
        <f t="shared" si="104"/>
        <v>0</v>
      </c>
    </row>
    <row r="1642" spans="1:16">
      <c r="A1642" s="340"/>
      <c r="B1642" s="343"/>
      <c r="C1642" s="157">
        <v>12</v>
      </c>
      <c r="D1642" s="10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83">
        <f t="shared" si="104"/>
        <v>0</v>
      </c>
    </row>
    <row r="1643" spans="1:16">
      <c r="A1643" s="340"/>
      <c r="B1643" s="343"/>
      <c r="C1643" s="157">
        <v>13</v>
      </c>
      <c r="D1643" s="10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83">
        <f t="shared" si="104"/>
        <v>0</v>
      </c>
    </row>
    <row r="1644" spans="1:16">
      <c r="A1644" s="340"/>
      <c r="B1644" s="343"/>
      <c r="C1644" s="157">
        <v>14</v>
      </c>
      <c r="D1644" s="10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83">
        <f t="shared" si="104"/>
        <v>0</v>
      </c>
    </row>
    <row r="1645" spans="1:16">
      <c r="A1645" s="340"/>
      <c r="B1645" s="343"/>
      <c r="C1645" s="157">
        <v>15</v>
      </c>
      <c r="D1645" s="101"/>
      <c r="E1645" s="31"/>
      <c r="F1645" s="31"/>
      <c r="G1645" s="31"/>
      <c r="H1645" s="31">
        <v>10000</v>
      </c>
      <c r="I1645" s="31">
        <v>20000</v>
      </c>
      <c r="J1645" s="31">
        <v>20000</v>
      </c>
      <c r="K1645" s="31"/>
      <c r="L1645" s="31"/>
      <c r="M1645" s="31"/>
      <c r="N1645" s="31"/>
      <c r="O1645" s="31"/>
      <c r="P1645" s="83">
        <f t="shared" si="104"/>
        <v>50000</v>
      </c>
    </row>
    <row r="1646" spans="1:16">
      <c r="A1646" s="340"/>
      <c r="B1646" s="343"/>
      <c r="C1646" s="157">
        <v>16</v>
      </c>
      <c r="D1646" s="10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83">
        <f t="shared" si="104"/>
        <v>0</v>
      </c>
    </row>
    <row r="1647" spans="1:16">
      <c r="A1647" s="340"/>
      <c r="B1647" s="343"/>
      <c r="C1647" s="157">
        <v>17</v>
      </c>
      <c r="D1647" s="10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83">
        <f t="shared" si="104"/>
        <v>0</v>
      </c>
    </row>
    <row r="1648" spans="1:16">
      <c r="A1648" s="340"/>
      <c r="B1648" s="343"/>
      <c r="C1648" s="157">
        <v>25</v>
      </c>
      <c r="D1648" s="10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83">
        <f t="shared" si="104"/>
        <v>0</v>
      </c>
    </row>
    <row r="1649" spans="1:16">
      <c r="A1649" s="340"/>
      <c r="B1649" s="343"/>
      <c r="C1649" s="157">
        <v>26</v>
      </c>
      <c r="D1649" s="10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83">
        <f t="shared" si="104"/>
        <v>0</v>
      </c>
    </row>
    <row r="1650" spans="1:16">
      <c r="A1650" s="341"/>
      <c r="B1650" s="344"/>
      <c r="C1650" s="157">
        <v>27</v>
      </c>
      <c r="D1650" s="10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83">
        <f t="shared" si="104"/>
        <v>0</v>
      </c>
    </row>
    <row r="1651" spans="1:16">
      <c r="A1651" s="339">
        <v>444</v>
      </c>
      <c r="B1651" s="342" t="s">
        <v>258</v>
      </c>
      <c r="C1651" s="157">
        <v>11</v>
      </c>
      <c r="D1651" s="10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83">
        <f t="shared" si="104"/>
        <v>0</v>
      </c>
    </row>
    <row r="1652" spans="1:16">
      <c r="A1652" s="340"/>
      <c r="B1652" s="343"/>
      <c r="C1652" s="157">
        <v>12</v>
      </c>
      <c r="D1652" s="10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83">
        <f t="shared" si="104"/>
        <v>0</v>
      </c>
    </row>
    <row r="1653" spans="1:16">
      <c r="A1653" s="340"/>
      <c r="B1653" s="343"/>
      <c r="C1653" s="157">
        <v>13</v>
      </c>
      <c r="D1653" s="10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83">
        <f t="shared" si="104"/>
        <v>0</v>
      </c>
    </row>
    <row r="1654" spans="1:16">
      <c r="A1654" s="340"/>
      <c r="B1654" s="343"/>
      <c r="C1654" s="157">
        <v>14</v>
      </c>
      <c r="D1654" s="10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83">
        <f t="shared" si="104"/>
        <v>0</v>
      </c>
    </row>
    <row r="1655" spans="1:16">
      <c r="A1655" s="340"/>
      <c r="B1655" s="343"/>
      <c r="C1655" s="157">
        <v>15</v>
      </c>
      <c r="D1655" s="10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83">
        <f t="shared" si="104"/>
        <v>0</v>
      </c>
    </row>
    <row r="1656" spans="1:16">
      <c r="A1656" s="340"/>
      <c r="B1656" s="343"/>
      <c r="C1656" s="157">
        <v>16</v>
      </c>
      <c r="D1656" s="10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83">
        <f t="shared" si="104"/>
        <v>0</v>
      </c>
    </row>
    <row r="1657" spans="1:16">
      <c r="A1657" s="340"/>
      <c r="B1657" s="343"/>
      <c r="C1657" s="157">
        <v>17</v>
      </c>
      <c r="D1657" s="10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83">
        <f t="shared" si="104"/>
        <v>0</v>
      </c>
    </row>
    <row r="1658" spans="1:16">
      <c r="A1658" s="340"/>
      <c r="B1658" s="343"/>
      <c r="C1658" s="157">
        <v>25</v>
      </c>
      <c r="D1658" s="10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83">
        <f t="shared" si="104"/>
        <v>0</v>
      </c>
    </row>
    <row r="1659" spans="1:16">
      <c r="A1659" s="340"/>
      <c r="B1659" s="343"/>
      <c r="C1659" s="157">
        <v>26</v>
      </c>
      <c r="D1659" s="10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83">
        <f t="shared" si="104"/>
        <v>0</v>
      </c>
    </row>
    <row r="1660" spans="1:16">
      <c r="A1660" s="341"/>
      <c r="B1660" s="344"/>
      <c r="C1660" s="157">
        <v>27</v>
      </c>
      <c r="D1660" s="10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83">
        <f t="shared" si="104"/>
        <v>0</v>
      </c>
    </row>
    <row r="1661" spans="1:16">
      <c r="A1661" s="339">
        <v>445</v>
      </c>
      <c r="B1661" s="342" t="s">
        <v>259</v>
      </c>
      <c r="C1661" s="157">
        <v>11</v>
      </c>
      <c r="D1661" s="10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83">
        <f t="shared" si="104"/>
        <v>0</v>
      </c>
    </row>
    <row r="1662" spans="1:16">
      <c r="A1662" s="340"/>
      <c r="B1662" s="343"/>
      <c r="C1662" s="157">
        <v>12</v>
      </c>
      <c r="D1662" s="10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83">
        <f t="shared" si="104"/>
        <v>0</v>
      </c>
    </row>
    <row r="1663" spans="1:16">
      <c r="A1663" s="340"/>
      <c r="B1663" s="343"/>
      <c r="C1663" s="157">
        <v>13</v>
      </c>
      <c r="D1663" s="10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83">
        <f t="shared" si="104"/>
        <v>0</v>
      </c>
    </row>
    <row r="1664" spans="1:16">
      <c r="A1664" s="340"/>
      <c r="B1664" s="343"/>
      <c r="C1664" s="157">
        <v>14</v>
      </c>
      <c r="D1664" s="10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83">
        <f t="shared" si="104"/>
        <v>0</v>
      </c>
    </row>
    <row r="1665" spans="1:16">
      <c r="A1665" s="340"/>
      <c r="B1665" s="343"/>
      <c r="C1665" s="157">
        <v>15</v>
      </c>
      <c r="D1665" s="10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83">
        <f t="shared" si="104"/>
        <v>0</v>
      </c>
    </row>
    <row r="1666" spans="1:16">
      <c r="A1666" s="340"/>
      <c r="B1666" s="343"/>
      <c r="C1666" s="157">
        <v>16</v>
      </c>
      <c r="D1666" s="10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83">
        <f t="shared" si="104"/>
        <v>0</v>
      </c>
    </row>
    <row r="1667" spans="1:16">
      <c r="A1667" s="340"/>
      <c r="B1667" s="343"/>
      <c r="C1667" s="157">
        <v>17</v>
      </c>
      <c r="D1667" s="10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83">
        <f t="shared" si="104"/>
        <v>0</v>
      </c>
    </row>
    <row r="1668" spans="1:16">
      <c r="A1668" s="340"/>
      <c r="B1668" s="343"/>
      <c r="C1668" s="157">
        <v>25</v>
      </c>
      <c r="D1668" s="10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83">
        <f t="shared" si="104"/>
        <v>0</v>
      </c>
    </row>
    <row r="1669" spans="1:16">
      <c r="A1669" s="340"/>
      <c r="B1669" s="343"/>
      <c r="C1669" s="157">
        <v>26</v>
      </c>
      <c r="D1669" s="10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83">
        <f t="shared" si="104"/>
        <v>0</v>
      </c>
    </row>
    <row r="1670" spans="1:16">
      <c r="A1670" s="341"/>
      <c r="B1670" s="344"/>
      <c r="C1670" s="157">
        <v>27</v>
      </c>
      <c r="D1670" s="10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83">
        <f t="shared" si="104"/>
        <v>0</v>
      </c>
    </row>
    <row r="1671" spans="1:16">
      <c r="A1671" s="339">
        <v>446</v>
      </c>
      <c r="B1671" s="342" t="s">
        <v>260</v>
      </c>
      <c r="C1671" s="157">
        <v>11</v>
      </c>
      <c r="D1671" s="10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83">
        <f t="shared" si="104"/>
        <v>0</v>
      </c>
    </row>
    <row r="1672" spans="1:16">
      <c r="A1672" s="340"/>
      <c r="B1672" s="343"/>
      <c r="C1672" s="157">
        <v>12</v>
      </c>
      <c r="D1672" s="10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83">
        <f t="shared" si="104"/>
        <v>0</v>
      </c>
    </row>
    <row r="1673" spans="1:16">
      <c r="A1673" s="340"/>
      <c r="B1673" s="343"/>
      <c r="C1673" s="157">
        <v>13</v>
      </c>
      <c r="D1673" s="10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83">
        <f t="shared" si="104"/>
        <v>0</v>
      </c>
    </row>
    <row r="1674" spans="1:16">
      <c r="A1674" s="340"/>
      <c r="B1674" s="343"/>
      <c r="C1674" s="157">
        <v>14</v>
      </c>
      <c r="D1674" s="10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83">
        <f t="shared" si="104"/>
        <v>0</v>
      </c>
    </row>
    <row r="1675" spans="1:16">
      <c r="A1675" s="340"/>
      <c r="B1675" s="343"/>
      <c r="C1675" s="157">
        <v>15</v>
      </c>
      <c r="D1675" s="10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83">
        <f t="shared" si="104"/>
        <v>0</v>
      </c>
    </row>
    <row r="1676" spans="1:16">
      <c r="A1676" s="340"/>
      <c r="B1676" s="343"/>
      <c r="C1676" s="157">
        <v>16</v>
      </c>
      <c r="D1676" s="10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83">
        <f t="shared" si="104"/>
        <v>0</v>
      </c>
    </row>
    <row r="1677" spans="1:16">
      <c r="A1677" s="340"/>
      <c r="B1677" s="343"/>
      <c r="C1677" s="157">
        <v>17</v>
      </c>
      <c r="D1677" s="10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83">
        <f t="shared" si="104"/>
        <v>0</v>
      </c>
    </row>
    <row r="1678" spans="1:16">
      <c r="A1678" s="340"/>
      <c r="B1678" s="343"/>
      <c r="C1678" s="157">
        <v>25</v>
      </c>
      <c r="D1678" s="10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83">
        <f t="shared" si="104"/>
        <v>0</v>
      </c>
    </row>
    <row r="1679" spans="1:16">
      <c r="A1679" s="340"/>
      <c r="B1679" s="343"/>
      <c r="C1679" s="157">
        <v>26</v>
      </c>
      <c r="D1679" s="10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83">
        <f t="shared" si="104"/>
        <v>0</v>
      </c>
    </row>
    <row r="1680" spans="1:16">
      <c r="A1680" s="341"/>
      <c r="B1680" s="344"/>
      <c r="C1680" s="157">
        <v>27</v>
      </c>
      <c r="D1680" s="10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83">
        <f t="shared" si="104"/>
        <v>0</v>
      </c>
    </row>
    <row r="1681" spans="1:16">
      <c r="A1681" s="339">
        <v>447</v>
      </c>
      <c r="B1681" s="342" t="s">
        <v>261</v>
      </c>
      <c r="C1681" s="157">
        <v>11</v>
      </c>
      <c r="D1681" s="10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83">
        <f t="shared" si="104"/>
        <v>0</v>
      </c>
    </row>
    <row r="1682" spans="1:16">
      <c r="A1682" s="340"/>
      <c r="B1682" s="343"/>
      <c r="C1682" s="157">
        <v>12</v>
      </c>
      <c r="D1682" s="10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83">
        <f t="shared" si="104"/>
        <v>0</v>
      </c>
    </row>
    <row r="1683" spans="1:16">
      <c r="A1683" s="340"/>
      <c r="B1683" s="343"/>
      <c r="C1683" s="157">
        <v>13</v>
      </c>
      <c r="D1683" s="10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83">
        <f t="shared" si="104"/>
        <v>0</v>
      </c>
    </row>
    <row r="1684" spans="1:16">
      <c r="A1684" s="340"/>
      <c r="B1684" s="343"/>
      <c r="C1684" s="157">
        <v>14</v>
      </c>
      <c r="D1684" s="10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83">
        <f t="shared" si="104"/>
        <v>0</v>
      </c>
    </row>
    <row r="1685" spans="1:16">
      <c r="A1685" s="340"/>
      <c r="B1685" s="343"/>
      <c r="C1685" s="157">
        <v>15</v>
      </c>
      <c r="D1685" s="10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83">
        <f t="shared" si="104"/>
        <v>0</v>
      </c>
    </row>
    <row r="1686" spans="1:16">
      <c r="A1686" s="340"/>
      <c r="B1686" s="343"/>
      <c r="C1686" s="157">
        <v>16</v>
      </c>
      <c r="D1686" s="10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83">
        <f t="shared" si="104"/>
        <v>0</v>
      </c>
    </row>
    <row r="1687" spans="1:16">
      <c r="A1687" s="340"/>
      <c r="B1687" s="343"/>
      <c r="C1687" s="157">
        <v>17</v>
      </c>
      <c r="D1687" s="10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83">
        <f t="shared" si="104"/>
        <v>0</v>
      </c>
    </row>
    <row r="1688" spans="1:16">
      <c r="A1688" s="340"/>
      <c r="B1688" s="343"/>
      <c r="C1688" s="157">
        <v>25</v>
      </c>
      <c r="D1688" s="10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83">
        <f t="shared" si="104"/>
        <v>0</v>
      </c>
    </row>
    <row r="1689" spans="1:16">
      <c r="A1689" s="340"/>
      <c r="B1689" s="343"/>
      <c r="C1689" s="157">
        <v>26</v>
      </c>
      <c r="D1689" s="10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83">
        <f t="shared" si="104"/>
        <v>0</v>
      </c>
    </row>
    <row r="1690" spans="1:16">
      <c r="A1690" s="341"/>
      <c r="B1690" s="344"/>
      <c r="C1690" s="157">
        <v>27</v>
      </c>
      <c r="D1690" s="10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83">
        <f t="shared" si="104"/>
        <v>0</v>
      </c>
    </row>
    <row r="1691" spans="1:16">
      <c r="A1691" s="339">
        <v>448</v>
      </c>
      <c r="B1691" s="342" t="s">
        <v>262</v>
      </c>
      <c r="C1691" s="157">
        <v>11</v>
      </c>
      <c r="D1691" s="10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83">
        <f t="shared" si="104"/>
        <v>0</v>
      </c>
    </row>
    <row r="1692" spans="1:16">
      <c r="A1692" s="340"/>
      <c r="B1692" s="343"/>
      <c r="C1692" s="157">
        <v>12</v>
      </c>
      <c r="D1692" s="10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83">
        <f t="shared" si="104"/>
        <v>0</v>
      </c>
    </row>
    <row r="1693" spans="1:16">
      <c r="A1693" s="340"/>
      <c r="B1693" s="343"/>
      <c r="C1693" s="157">
        <v>13</v>
      </c>
      <c r="D1693" s="10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83">
        <f t="shared" si="104"/>
        <v>0</v>
      </c>
    </row>
    <row r="1694" spans="1:16">
      <c r="A1694" s="340"/>
      <c r="B1694" s="343"/>
      <c r="C1694" s="157">
        <v>14</v>
      </c>
      <c r="D1694" s="10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83">
        <f t="shared" si="104"/>
        <v>0</v>
      </c>
    </row>
    <row r="1695" spans="1:16">
      <c r="A1695" s="340"/>
      <c r="B1695" s="343"/>
      <c r="C1695" s="157">
        <v>15</v>
      </c>
      <c r="D1695" s="10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83">
        <f t="shared" si="104"/>
        <v>0</v>
      </c>
    </row>
    <row r="1696" spans="1:16">
      <c r="A1696" s="340"/>
      <c r="B1696" s="343"/>
      <c r="C1696" s="157">
        <v>16</v>
      </c>
      <c r="D1696" s="10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83">
        <f t="shared" si="104"/>
        <v>0</v>
      </c>
    </row>
    <row r="1697" spans="1:16">
      <c r="A1697" s="340"/>
      <c r="B1697" s="343"/>
      <c r="C1697" s="157">
        <v>17</v>
      </c>
      <c r="D1697" s="10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83">
        <f t="shared" si="104"/>
        <v>0</v>
      </c>
    </row>
    <row r="1698" spans="1:16">
      <c r="A1698" s="340"/>
      <c r="B1698" s="343"/>
      <c r="C1698" s="157">
        <v>25</v>
      </c>
      <c r="D1698" s="10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83">
        <f t="shared" si="104"/>
        <v>0</v>
      </c>
    </row>
    <row r="1699" spans="1:16">
      <c r="A1699" s="340"/>
      <c r="B1699" s="343"/>
      <c r="C1699" s="157">
        <v>26</v>
      </c>
      <c r="D1699" s="10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83">
        <f t="shared" si="104"/>
        <v>0</v>
      </c>
    </row>
    <row r="1700" spans="1:16">
      <c r="A1700" s="341"/>
      <c r="B1700" s="344"/>
      <c r="C1700" s="157">
        <v>27</v>
      </c>
      <c r="D1700" s="10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83">
        <f t="shared" si="104"/>
        <v>0</v>
      </c>
    </row>
    <row r="1701" spans="1:16">
      <c r="A1701" s="112">
        <v>4500</v>
      </c>
      <c r="B1701" s="347" t="s">
        <v>263</v>
      </c>
      <c r="C1701" s="348"/>
      <c r="D1701" s="110">
        <f t="shared" ref="D1701:P1701" si="105">SUM(D1702:D1728)</f>
        <v>437850</v>
      </c>
      <c r="E1701" s="110">
        <f t="shared" si="105"/>
        <v>437850</v>
      </c>
      <c r="F1701" s="110">
        <f t="shared" si="105"/>
        <v>437850</v>
      </c>
      <c r="G1701" s="110">
        <f t="shared" si="105"/>
        <v>437850</v>
      </c>
      <c r="H1701" s="110">
        <f t="shared" si="105"/>
        <v>437850</v>
      </c>
      <c r="I1701" s="110">
        <f t="shared" si="105"/>
        <v>437850</v>
      </c>
      <c r="J1701" s="110">
        <f t="shared" si="105"/>
        <v>437850</v>
      </c>
      <c r="K1701" s="110">
        <f t="shared" si="105"/>
        <v>437850</v>
      </c>
      <c r="L1701" s="110">
        <f t="shared" si="105"/>
        <v>437850</v>
      </c>
      <c r="M1701" s="110">
        <f t="shared" si="105"/>
        <v>437850</v>
      </c>
      <c r="N1701" s="110">
        <f t="shared" si="105"/>
        <v>437850</v>
      </c>
      <c r="O1701" s="110">
        <f t="shared" si="105"/>
        <v>437850</v>
      </c>
      <c r="P1701" s="110">
        <f t="shared" si="105"/>
        <v>5254200</v>
      </c>
    </row>
    <row r="1702" spans="1:16">
      <c r="A1702" s="339">
        <v>451</v>
      </c>
      <c r="B1702" s="342" t="s">
        <v>264</v>
      </c>
      <c r="C1702" s="157">
        <v>11</v>
      </c>
      <c r="D1702" s="10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83">
        <f>SUM(D1702:O1702)</f>
        <v>0</v>
      </c>
    </row>
    <row r="1703" spans="1:16">
      <c r="A1703" s="340"/>
      <c r="B1703" s="343"/>
      <c r="C1703" s="157">
        <v>12</v>
      </c>
      <c r="D1703" s="10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83">
        <f t="shared" ref="P1703:P1704" si="106">SUM(D1703:O1703)</f>
        <v>0</v>
      </c>
    </row>
    <row r="1704" spans="1:16">
      <c r="A1704" s="340"/>
      <c r="B1704" s="343"/>
      <c r="C1704" s="157">
        <v>13</v>
      </c>
      <c r="D1704" s="10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83">
        <f t="shared" si="106"/>
        <v>0</v>
      </c>
    </row>
    <row r="1705" spans="1:16">
      <c r="A1705" s="340"/>
      <c r="B1705" s="343"/>
      <c r="C1705" s="157">
        <v>14</v>
      </c>
      <c r="D1705" s="10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83">
        <f t="shared" ref="P1705:P1731" si="107">SUM(D1705:O1705)</f>
        <v>0</v>
      </c>
    </row>
    <row r="1706" spans="1:16">
      <c r="A1706" s="340"/>
      <c r="B1706" s="343"/>
      <c r="C1706" s="157">
        <v>15</v>
      </c>
      <c r="D1706" s="101">
        <v>143680</v>
      </c>
      <c r="E1706" s="31">
        <v>143680</v>
      </c>
      <c r="F1706" s="31">
        <v>143680</v>
      </c>
      <c r="G1706" s="31">
        <v>143680</v>
      </c>
      <c r="H1706" s="31">
        <v>143680</v>
      </c>
      <c r="I1706" s="31">
        <v>143680</v>
      </c>
      <c r="J1706" s="31">
        <v>143680</v>
      </c>
      <c r="K1706" s="31">
        <v>143680</v>
      </c>
      <c r="L1706" s="31">
        <v>143680</v>
      </c>
      <c r="M1706" s="31">
        <v>143680</v>
      </c>
      <c r="N1706" s="31">
        <v>143680</v>
      </c>
      <c r="O1706" s="31">
        <v>143680</v>
      </c>
      <c r="P1706" s="83">
        <f t="shared" si="107"/>
        <v>1724160</v>
      </c>
    </row>
    <row r="1707" spans="1:16">
      <c r="A1707" s="340"/>
      <c r="B1707" s="343"/>
      <c r="C1707" s="157">
        <v>16</v>
      </c>
      <c r="D1707" s="10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83">
        <f t="shared" si="107"/>
        <v>0</v>
      </c>
    </row>
    <row r="1708" spans="1:16">
      <c r="A1708" s="340"/>
      <c r="B1708" s="343"/>
      <c r="C1708" s="157">
        <v>17</v>
      </c>
      <c r="D1708" s="10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83">
        <f t="shared" si="107"/>
        <v>0</v>
      </c>
    </row>
    <row r="1709" spans="1:16">
      <c r="A1709" s="340"/>
      <c r="B1709" s="343"/>
      <c r="C1709" s="157">
        <v>25</v>
      </c>
      <c r="D1709" s="10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83">
        <f t="shared" si="107"/>
        <v>0</v>
      </c>
    </row>
    <row r="1710" spans="1:16">
      <c r="A1710" s="340"/>
      <c r="B1710" s="343"/>
      <c r="C1710" s="157">
        <v>26</v>
      </c>
      <c r="D1710" s="10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83">
        <f t="shared" si="107"/>
        <v>0</v>
      </c>
    </row>
    <row r="1711" spans="1:16">
      <c r="A1711" s="341"/>
      <c r="B1711" s="344"/>
      <c r="C1711" s="157">
        <v>27</v>
      </c>
      <c r="D1711" s="10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83">
        <f t="shared" si="107"/>
        <v>0</v>
      </c>
    </row>
    <row r="1712" spans="1:16">
      <c r="A1712" s="339">
        <v>452</v>
      </c>
      <c r="B1712" s="342" t="s">
        <v>265</v>
      </c>
      <c r="C1712" s="157">
        <v>11</v>
      </c>
      <c r="D1712" s="10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83">
        <f t="shared" si="107"/>
        <v>0</v>
      </c>
    </row>
    <row r="1713" spans="1:16">
      <c r="A1713" s="340"/>
      <c r="B1713" s="343"/>
      <c r="C1713" s="157">
        <v>12</v>
      </c>
      <c r="D1713" s="10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83">
        <f t="shared" si="107"/>
        <v>0</v>
      </c>
    </row>
    <row r="1714" spans="1:16">
      <c r="A1714" s="340"/>
      <c r="B1714" s="343"/>
      <c r="C1714" s="157">
        <v>13</v>
      </c>
      <c r="D1714" s="10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83">
        <f t="shared" si="107"/>
        <v>0</v>
      </c>
    </row>
    <row r="1715" spans="1:16">
      <c r="A1715" s="340"/>
      <c r="B1715" s="343"/>
      <c r="C1715" s="157">
        <v>14</v>
      </c>
      <c r="D1715" s="10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83">
        <f t="shared" si="107"/>
        <v>0</v>
      </c>
    </row>
    <row r="1716" spans="1:16">
      <c r="A1716" s="340"/>
      <c r="B1716" s="343"/>
      <c r="C1716" s="157">
        <v>15</v>
      </c>
      <c r="D1716" s="101">
        <v>294170</v>
      </c>
      <c r="E1716" s="31">
        <v>294170</v>
      </c>
      <c r="F1716" s="31">
        <v>294170</v>
      </c>
      <c r="G1716" s="31">
        <v>294170</v>
      </c>
      <c r="H1716" s="31">
        <v>294170</v>
      </c>
      <c r="I1716" s="31">
        <v>294170</v>
      </c>
      <c r="J1716" s="31">
        <v>294170</v>
      </c>
      <c r="K1716" s="31">
        <v>294170</v>
      </c>
      <c r="L1716" s="31">
        <v>294170</v>
      </c>
      <c r="M1716" s="31">
        <v>294170</v>
      </c>
      <c r="N1716" s="31">
        <v>294170</v>
      </c>
      <c r="O1716" s="31">
        <v>294170</v>
      </c>
      <c r="P1716" s="83">
        <f t="shared" si="107"/>
        <v>3530040</v>
      </c>
    </row>
    <row r="1717" spans="1:16">
      <c r="A1717" s="340"/>
      <c r="B1717" s="343"/>
      <c r="C1717" s="157">
        <v>16</v>
      </c>
      <c r="D1717" s="10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83">
        <f t="shared" si="107"/>
        <v>0</v>
      </c>
    </row>
    <row r="1718" spans="1:16">
      <c r="A1718" s="340"/>
      <c r="B1718" s="343"/>
      <c r="C1718" s="157">
        <v>17</v>
      </c>
      <c r="D1718" s="10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83">
        <f t="shared" si="107"/>
        <v>0</v>
      </c>
    </row>
    <row r="1719" spans="1:16">
      <c r="A1719" s="340"/>
      <c r="B1719" s="343"/>
      <c r="C1719" s="157">
        <v>25</v>
      </c>
      <c r="D1719" s="10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83">
        <f t="shared" si="107"/>
        <v>0</v>
      </c>
    </row>
    <row r="1720" spans="1:16">
      <c r="A1720" s="340"/>
      <c r="B1720" s="343"/>
      <c r="C1720" s="157">
        <v>26</v>
      </c>
      <c r="D1720" s="10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83">
        <f t="shared" si="107"/>
        <v>0</v>
      </c>
    </row>
    <row r="1721" spans="1:16">
      <c r="A1721" s="341"/>
      <c r="B1721" s="344"/>
      <c r="C1721" s="157">
        <v>27</v>
      </c>
      <c r="D1721" s="10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83">
        <f t="shared" si="107"/>
        <v>0</v>
      </c>
    </row>
    <row r="1722" spans="1:16">
      <c r="A1722" s="339">
        <v>459</v>
      </c>
      <c r="B1722" s="342" t="s">
        <v>266</v>
      </c>
      <c r="C1722" s="157">
        <v>11</v>
      </c>
      <c r="D1722" s="10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83">
        <f t="shared" si="107"/>
        <v>0</v>
      </c>
    </row>
    <row r="1723" spans="1:16">
      <c r="A1723" s="340"/>
      <c r="B1723" s="343"/>
      <c r="C1723" s="157">
        <v>12</v>
      </c>
      <c r="D1723" s="10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83">
        <f t="shared" si="107"/>
        <v>0</v>
      </c>
    </row>
    <row r="1724" spans="1:16">
      <c r="A1724" s="340"/>
      <c r="B1724" s="343"/>
      <c r="C1724" s="157">
        <v>13</v>
      </c>
      <c r="D1724" s="10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83">
        <f t="shared" si="107"/>
        <v>0</v>
      </c>
    </row>
    <row r="1725" spans="1:16">
      <c r="A1725" s="340"/>
      <c r="B1725" s="343"/>
      <c r="C1725" s="157">
        <v>14</v>
      </c>
      <c r="D1725" s="10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83">
        <f t="shared" si="107"/>
        <v>0</v>
      </c>
    </row>
    <row r="1726" spans="1:16">
      <c r="A1726" s="340"/>
      <c r="B1726" s="343"/>
      <c r="C1726" s="157">
        <v>15</v>
      </c>
      <c r="D1726" s="10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83">
        <f t="shared" si="107"/>
        <v>0</v>
      </c>
    </row>
    <row r="1727" spans="1:16">
      <c r="A1727" s="340"/>
      <c r="B1727" s="343"/>
      <c r="C1727" s="157">
        <v>16</v>
      </c>
      <c r="D1727" s="10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83">
        <f t="shared" si="107"/>
        <v>0</v>
      </c>
    </row>
    <row r="1728" spans="1:16">
      <c r="A1728" s="340"/>
      <c r="B1728" s="343"/>
      <c r="C1728" s="157">
        <v>17</v>
      </c>
      <c r="D1728" s="10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83">
        <f t="shared" si="107"/>
        <v>0</v>
      </c>
    </row>
    <row r="1729" spans="1:16">
      <c r="A1729" s="340"/>
      <c r="B1729" s="343"/>
      <c r="C1729" s="157">
        <v>25</v>
      </c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  <c r="N1729" s="101"/>
      <c r="O1729" s="101"/>
      <c r="P1729" s="83">
        <f t="shared" si="107"/>
        <v>0</v>
      </c>
    </row>
    <row r="1730" spans="1:16">
      <c r="A1730" s="340"/>
      <c r="B1730" s="343"/>
      <c r="C1730" s="157">
        <v>26</v>
      </c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  <c r="N1730" s="101"/>
      <c r="O1730" s="101"/>
      <c r="P1730" s="83">
        <f t="shared" si="107"/>
        <v>0</v>
      </c>
    </row>
    <row r="1731" spans="1:16">
      <c r="A1731" s="341"/>
      <c r="B1731" s="344"/>
      <c r="C1731" s="157">
        <v>27</v>
      </c>
      <c r="D1731" s="101"/>
      <c r="E1731" s="101"/>
      <c r="F1731" s="101"/>
      <c r="G1731" s="101"/>
      <c r="H1731" s="101"/>
      <c r="I1731" s="101"/>
      <c r="J1731" s="101"/>
      <c r="K1731" s="101"/>
      <c r="L1731" s="101"/>
      <c r="M1731" s="101"/>
      <c r="N1731" s="101"/>
      <c r="O1731" s="101"/>
      <c r="P1731" s="83">
        <f t="shared" si="107"/>
        <v>0</v>
      </c>
    </row>
    <row r="1732" spans="1:16">
      <c r="A1732" s="112">
        <v>4600</v>
      </c>
      <c r="B1732" s="347" t="s">
        <v>267</v>
      </c>
      <c r="C1732" s="348"/>
      <c r="D1732" s="110">
        <f t="shared" ref="D1732:P1732" si="108">SUM(D1733:D1763)</f>
        <v>0</v>
      </c>
      <c r="E1732" s="110">
        <f t="shared" si="108"/>
        <v>4000</v>
      </c>
      <c r="F1732" s="110">
        <f t="shared" si="108"/>
        <v>0</v>
      </c>
      <c r="G1732" s="110">
        <f t="shared" si="108"/>
        <v>4000</v>
      </c>
      <c r="H1732" s="110">
        <f t="shared" si="108"/>
        <v>0</v>
      </c>
      <c r="I1732" s="110">
        <f t="shared" si="108"/>
        <v>4000</v>
      </c>
      <c r="J1732" s="110">
        <f t="shared" si="108"/>
        <v>0</v>
      </c>
      <c r="K1732" s="110">
        <f t="shared" si="108"/>
        <v>4000</v>
      </c>
      <c r="L1732" s="110">
        <f t="shared" si="108"/>
        <v>0</v>
      </c>
      <c r="M1732" s="110">
        <f t="shared" si="108"/>
        <v>0</v>
      </c>
      <c r="N1732" s="110">
        <f t="shared" si="108"/>
        <v>4000</v>
      </c>
      <c r="O1732" s="110">
        <f t="shared" si="108"/>
        <v>0</v>
      </c>
      <c r="P1732" s="110">
        <f t="shared" si="108"/>
        <v>20000</v>
      </c>
    </row>
    <row r="1733" spans="1:16">
      <c r="A1733" s="339">
        <v>461</v>
      </c>
      <c r="B1733" s="342" t="s">
        <v>268</v>
      </c>
      <c r="C1733" s="157">
        <v>11</v>
      </c>
      <c r="D1733" s="10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83">
        <f t="shared" ref="P1733:P1766" si="109">SUM(D1733:O1733)</f>
        <v>0</v>
      </c>
    </row>
    <row r="1734" spans="1:16">
      <c r="A1734" s="340"/>
      <c r="B1734" s="343"/>
      <c r="C1734" s="157">
        <v>12</v>
      </c>
      <c r="D1734" s="10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83">
        <f t="shared" si="109"/>
        <v>0</v>
      </c>
    </row>
    <row r="1735" spans="1:16">
      <c r="A1735" s="340"/>
      <c r="B1735" s="343"/>
      <c r="C1735" s="157">
        <v>13</v>
      </c>
      <c r="D1735" s="10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83">
        <f t="shared" si="109"/>
        <v>0</v>
      </c>
    </row>
    <row r="1736" spans="1:16">
      <c r="A1736" s="340"/>
      <c r="B1736" s="343"/>
      <c r="C1736" s="157">
        <v>14</v>
      </c>
      <c r="D1736" s="10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83">
        <f t="shared" si="109"/>
        <v>0</v>
      </c>
    </row>
    <row r="1737" spans="1:16">
      <c r="A1737" s="340"/>
      <c r="B1737" s="343"/>
      <c r="C1737" s="157">
        <v>15</v>
      </c>
      <c r="D1737" s="10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83">
        <f t="shared" si="109"/>
        <v>0</v>
      </c>
    </row>
    <row r="1738" spans="1:16">
      <c r="A1738" s="340"/>
      <c r="B1738" s="343"/>
      <c r="C1738" s="157">
        <v>16</v>
      </c>
      <c r="D1738" s="10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83">
        <f t="shared" si="109"/>
        <v>0</v>
      </c>
    </row>
    <row r="1739" spans="1:16">
      <c r="A1739" s="340"/>
      <c r="B1739" s="343"/>
      <c r="C1739" s="157">
        <v>17</v>
      </c>
      <c r="D1739" s="10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83">
        <f t="shared" si="109"/>
        <v>0</v>
      </c>
    </row>
    <row r="1740" spans="1:16">
      <c r="A1740" s="340"/>
      <c r="B1740" s="343"/>
      <c r="C1740" s="157">
        <v>25</v>
      </c>
      <c r="D1740" s="10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83">
        <f t="shared" si="109"/>
        <v>0</v>
      </c>
    </row>
    <row r="1741" spans="1:16">
      <c r="A1741" s="340"/>
      <c r="B1741" s="343"/>
      <c r="C1741" s="157">
        <v>26</v>
      </c>
      <c r="D1741" s="10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83">
        <f t="shared" si="109"/>
        <v>0</v>
      </c>
    </row>
    <row r="1742" spans="1:16">
      <c r="A1742" s="341"/>
      <c r="B1742" s="344"/>
      <c r="C1742" s="157">
        <v>27</v>
      </c>
      <c r="D1742" s="10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83">
        <f t="shared" si="109"/>
        <v>0</v>
      </c>
    </row>
    <row r="1743" spans="1:16">
      <c r="A1743" s="99">
        <v>462</v>
      </c>
      <c r="B1743" s="100" t="s">
        <v>269</v>
      </c>
      <c r="C1743" s="152"/>
      <c r="D1743" s="152"/>
      <c r="E1743" s="152"/>
      <c r="F1743" s="152"/>
      <c r="G1743" s="152"/>
      <c r="H1743" s="152"/>
      <c r="I1743" s="152"/>
      <c r="J1743" s="152"/>
      <c r="K1743" s="152"/>
      <c r="L1743" s="152"/>
      <c r="M1743" s="152"/>
      <c r="N1743" s="152"/>
      <c r="O1743" s="152"/>
      <c r="P1743" s="102">
        <f t="shared" si="109"/>
        <v>0</v>
      </c>
    </row>
    <row r="1744" spans="1:16">
      <c r="A1744" s="99">
        <v>463</v>
      </c>
      <c r="B1744" s="100" t="s">
        <v>270</v>
      </c>
      <c r="C1744" s="152"/>
      <c r="D1744" s="152"/>
      <c r="E1744" s="152"/>
      <c r="F1744" s="152"/>
      <c r="G1744" s="152"/>
      <c r="H1744" s="152"/>
      <c r="I1744" s="152"/>
      <c r="J1744" s="152"/>
      <c r="K1744" s="152"/>
      <c r="L1744" s="152"/>
      <c r="M1744" s="152"/>
      <c r="N1744" s="152"/>
      <c r="O1744" s="152"/>
      <c r="P1744" s="102">
        <f t="shared" si="109"/>
        <v>0</v>
      </c>
    </row>
    <row r="1745" spans="1:16" ht="15" customHeight="1">
      <c r="A1745" s="339">
        <v>464</v>
      </c>
      <c r="B1745" s="342" t="s">
        <v>271</v>
      </c>
      <c r="C1745" s="157">
        <v>11</v>
      </c>
      <c r="D1745" s="10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83">
        <f t="shared" si="109"/>
        <v>0</v>
      </c>
    </row>
    <row r="1746" spans="1:16">
      <c r="A1746" s="340"/>
      <c r="B1746" s="343"/>
      <c r="C1746" s="157">
        <v>12</v>
      </c>
      <c r="D1746" s="10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83">
        <f t="shared" si="109"/>
        <v>0</v>
      </c>
    </row>
    <row r="1747" spans="1:16">
      <c r="A1747" s="340"/>
      <c r="B1747" s="343"/>
      <c r="C1747" s="157">
        <v>13</v>
      </c>
      <c r="D1747" s="10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83">
        <f t="shared" si="109"/>
        <v>0</v>
      </c>
    </row>
    <row r="1748" spans="1:16">
      <c r="A1748" s="340"/>
      <c r="B1748" s="343"/>
      <c r="C1748" s="157">
        <v>14</v>
      </c>
      <c r="D1748" s="10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83">
        <f t="shared" si="109"/>
        <v>0</v>
      </c>
    </row>
    <row r="1749" spans="1:16">
      <c r="A1749" s="340"/>
      <c r="B1749" s="343"/>
      <c r="C1749" s="157">
        <v>15</v>
      </c>
      <c r="D1749" s="101"/>
      <c r="E1749" s="31">
        <v>4000</v>
      </c>
      <c r="F1749" s="31"/>
      <c r="G1749" s="31">
        <v>4000</v>
      </c>
      <c r="H1749" s="31"/>
      <c r="I1749" s="31">
        <v>4000</v>
      </c>
      <c r="J1749" s="31"/>
      <c r="K1749" s="31">
        <v>4000</v>
      </c>
      <c r="L1749" s="31"/>
      <c r="M1749" s="31"/>
      <c r="N1749" s="31">
        <v>4000</v>
      </c>
      <c r="O1749" s="31"/>
      <c r="P1749" s="83">
        <f t="shared" si="109"/>
        <v>20000</v>
      </c>
    </row>
    <row r="1750" spans="1:16">
      <c r="A1750" s="340"/>
      <c r="B1750" s="343"/>
      <c r="C1750" s="157">
        <v>16</v>
      </c>
      <c r="D1750" s="10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83">
        <f t="shared" si="109"/>
        <v>0</v>
      </c>
    </row>
    <row r="1751" spans="1:16">
      <c r="A1751" s="340"/>
      <c r="B1751" s="343"/>
      <c r="C1751" s="157">
        <v>17</v>
      </c>
      <c r="D1751" s="10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83">
        <f t="shared" si="109"/>
        <v>0</v>
      </c>
    </row>
    <row r="1752" spans="1:16">
      <c r="A1752" s="340"/>
      <c r="B1752" s="343"/>
      <c r="C1752" s="157">
        <v>25</v>
      </c>
      <c r="D1752" s="10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83">
        <f t="shared" si="109"/>
        <v>0</v>
      </c>
    </row>
    <row r="1753" spans="1:16">
      <c r="A1753" s="340"/>
      <c r="B1753" s="343"/>
      <c r="C1753" s="157">
        <v>26</v>
      </c>
      <c r="D1753" s="10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83">
        <f t="shared" si="109"/>
        <v>0</v>
      </c>
    </row>
    <row r="1754" spans="1:16">
      <c r="A1754" s="341"/>
      <c r="B1754" s="344"/>
      <c r="C1754" s="157">
        <v>27</v>
      </c>
      <c r="D1754" s="10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83">
        <f t="shared" si="109"/>
        <v>0</v>
      </c>
    </row>
    <row r="1755" spans="1:16" ht="30">
      <c r="A1755" s="99">
        <v>465</v>
      </c>
      <c r="B1755" s="100" t="s">
        <v>272</v>
      </c>
      <c r="C1755" s="152"/>
      <c r="D1755" s="152"/>
      <c r="E1755" s="152"/>
      <c r="F1755" s="152"/>
      <c r="G1755" s="152"/>
      <c r="H1755" s="152"/>
      <c r="I1755" s="152"/>
      <c r="J1755" s="152"/>
      <c r="K1755" s="152"/>
      <c r="L1755" s="152"/>
      <c r="M1755" s="152"/>
      <c r="N1755" s="152"/>
      <c r="O1755" s="152"/>
      <c r="P1755" s="102">
        <f t="shared" si="109"/>
        <v>0</v>
      </c>
    </row>
    <row r="1756" spans="1:16">
      <c r="A1756" s="99">
        <v>466</v>
      </c>
      <c r="B1756" s="100" t="s">
        <v>710</v>
      </c>
      <c r="C1756" s="152"/>
      <c r="D1756" s="152"/>
      <c r="E1756" s="152"/>
      <c r="F1756" s="152"/>
      <c r="G1756" s="152"/>
      <c r="H1756" s="152"/>
      <c r="I1756" s="152"/>
      <c r="J1756" s="152"/>
      <c r="K1756" s="152"/>
      <c r="L1756" s="152"/>
      <c r="M1756" s="152"/>
      <c r="N1756" s="152"/>
      <c r="O1756" s="152"/>
      <c r="P1756" s="102">
        <f t="shared" si="109"/>
        <v>0</v>
      </c>
    </row>
    <row r="1757" spans="1:16">
      <c r="A1757" s="339">
        <v>469</v>
      </c>
      <c r="B1757" s="342" t="s">
        <v>711</v>
      </c>
      <c r="C1757" s="157">
        <v>11</v>
      </c>
      <c r="D1757" s="10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83">
        <f t="shared" si="109"/>
        <v>0</v>
      </c>
    </row>
    <row r="1758" spans="1:16">
      <c r="A1758" s="340"/>
      <c r="B1758" s="343"/>
      <c r="C1758" s="157">
        <v>12</v>
      </c>
      <c r="D1758" s="10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83">
        <f t="shared" si="109"/>
        <v>0</v>
      </c>
    </row>
    <row r="1759" spans="1:16">
      <c r="A1759" s="340"/>
      <c r="B1759" s="343"/>
      <c r="C1759" s="157">
        <v>13</v>
      </c>
      <c r="D1759" s="10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83">
        <f t="shared" si="109"/>
        <v>0</v>
      </c>
    </row>
    <row r="1760" spans="1:16">
      <c r="A1760" s="340"/>
      <c r="B1760" s="343"/>
      <c r="C1760" s="157">
        <v>14</v>
      </c>
      <c r="D1760" s="10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83">
        <f t="shared" si="109"/>
        <v>0</v>
      </c>
    </row>
    <row r="1761" spans="1:16">
      <c r="A1761" s="340"/>
      <c r="B1761" s="343"/>
      <c r="C1761" s="157">
        <v>15</v>
      </c>
      <c r="D1761" s="10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83">
        <f t="shared" si="109"/>
        <v>0</v>
      </c>
    </row>
    <row r="1762" spans="1:16">
      <c r="A1762" s="340"/>
      <c r="B1762" s="343"/>
      <c r="C1762" s="157">
        <v>16</v>
      </c>
      <c r="D1762" s="10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83">
        <f t="shared" si="109"/>
        <v>0</v>
      </c>
    </row>
    <row r="1763" spans="1:16">
      <c r="A1763" s="340"/>
      <c r="B1763" s="343"/>
      <c r="C1763" s="157">
        <v>17</v>
      </c>
      <c r="D1763" s="10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83">
        <f t="shared" si="109"/>
        <v>0</v>
      </c>
    </row>
    <row r="1764" spans="1:16">
      <c r="A1764" s="340"/>
      <c r="B1764" s="343"/>
      <c r="C1764" s="157">
        <v>25</v>
      </c>
      <c r="D1764" s="101"/>
      <c r="E1764" s="101"/>
      <c r="F1764" s="101"/>
      <c r="G1764" s="101"/>
      <c r="H1764" s="101"/>
      <c r="I1764" s="101"/>
      <c r="J1764" s="101"/>
      <c r="K1764" s="101"/>
      <c r="L1764" s="101"/>
      <c r="M1764" s="101"/>
      <c r="N1764" s="101"/>
      <c r="O1764" s="101"/>
      <c r="P1764" s="83">
        <f t="shared" si="109"/>
        <v>0</v>
      </c>
    </row>
    <row r="1765" spans="1:16">
      <c r="A1765" s="340"/>
      <c r="B1765" s="343"/>
      <c r="C1765" s="157">
        <v>26</v>
      </c>
      <c r="D1765" s="101"/>
      <c r="E1765" s="101"/>
      <c r="F1765" s="101"/>
      <c r="G1765" s="101"/>
      <c r="H1765" s="101"/>
      <c r="I1765" s="101"/>
      <c r="J1765" s="101"/>
      <c r="K1765" s="101"/>
      <c r="L1765" s="101"/>
      <c r="M1765" s="101"/>
      <c r="N1765" s="101"/>
      <c r="O1765" s="101"/>
      <c r="P1765" s="83">
        <f t="shared" si="109"/>
        <v>0</v>
      </c>
    </row>
    <row r="1766" spans="1:16">
      <c r="A1766" s="341"/>
      <c r="B1766" s="344"/>
      <c r="C1766" s="157">
        <v>27</v>
      </c>
      <c r="D1766" s="101"/>
      <c r="E1766" s="101"/>
      <c r="F1766" s="101"/>
      <c r="G1766" s="101"/>
      <c r="H1766" s="101"/>
      <c r="I1766" s="101"/>
      <c r="J1766" s="101"/>
      <c r="K1766" s="101"/>
      <c r="L1766" s="101"/>
      <c r="M1766" s="101"/>
      <c r="N1766" s="101"/>
      <c r="O1766" s="101"/>
      <c r="P1766" s="83">
        <f t="shared" si="109"/>
        <v>0</v>
      </c>
    </row>
    <row r="1767" spans="1:16">
      <c r="A1767" s="112">
        <v>4700</v>
      </c>
      <c r="B1767" s="347" t="s">
        <v>273</v>
      </c>
      <c r="C1767" s="348"/>
      <c r="D1767" s="110">
        <f t="shared" ref="D1767:P1767" si="110">SUM(D1768:D1774)</f>
        <v>0</v>
      </c>
      <c r="E1767" s="110">
        <f t="shared" si="110"/>
        <v>0</v>
      </c>
      <c r="F1767" s="110">
        <f t="shared" si="110"/>
        <v>0</v>
      </c>
      <c r="G1767" s="110">
        <f t="shared" si="110"/>
        <v>0</v>
      </c>
      <c r="H1767" s="110">
        <f t="shared" si="110"/>
        <v>0</v>
      </c>
      <c r="I1767" s="110">
        <f t="shared" si="110"/>
        <v>0</v>
      </c>
      <c r="J1767" s="110">
        <f t="shared" si="110"/>
        <v>0</v>
      </c>
      <c r="K1767" s="110">
        <f t="shared" si="110"/>
        <v>0</v>
      </c>
      <c r="L1767" s="110">
        <f t="shared" si="110"/>
        <v>0</v>
      </c>
      <c r="M1767" s="110">
        <f t="shared" si="110"/>
        <v>0</v>
      </c>
      <c r="N1767" s="110">
        <f t="shared" si="110"/>
        <v>0</v>
      </c>
      <c r="O1767" s="110">
        <f t="shared" si="110"/>
        <v>0</v>
      </c>
      <c r="P1767" s="110">
        <f t="shared" si="110"/>
        <v>0</v>
      </c>
    </row>
    <row r="1768" spans="1:16">
      <c r="A1768" s="339">
        <v>471</v>
      </c>
      <c r="B1768" s="342" t="s">
        <v>274</v>
      </c>
      <c r="C1768" s="157">
        <v>11</v>
      </c>
      <c r="D1768" s="10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83">
        <f>SUM(D1768:O1768)</f>
        <v>0</v>
      </c>
    </row>
    <row r="1769" spans="1:16">
      <c r="A1769" s="340"/>
      <c r="B1769" s="343"/>
      <c r="C1769" s="157">
        <v>12</v>
      </c>
      <c r="D1769" s="10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83"/>
    </row>
    <row r="1770" spans="1:16">
      <c r="A1770" s="340"/>
      <c r="B1770" s="343"/>
      <c r="C1770" s="157">
        <v>13</v>
      </c>
      <c r="D1770" s="10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83"/>
    </row>
    <row r="1771" spans="1:16">
      <c r="A1771" s="340"/>
      <c r="B1771" s="343"/>
      <c r="C1771" s="157">
        <v>14</v>
      </c>
      <c r="D1771" s="10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83">
        <f t="shared" ref="P1771:P1774" si="111">SUM(D1771:O1771)</f>
        <v>0</v>
      </c>
    </row>
    <row r="1772" spans="1:16">
      <c r="A1772" s="340"/>
      <c r="B1772" s="343"/>
      <c r="C1772" s="157">
        <v>15</v>
      </c>
      <c r="D1772" s="10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83">
        <f t="shared" si="111"/>
        <v>0</v>
      </c>
    </row>
    <row r="1773" spans="1:16">
      <c r="A1773" s="340"/>
      <c r="B1773" s="343"/>
      <c r="C1773" s="157">
        <v>16</v>
      </c>
      <c r="D1773" s="10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83">
        <f t="shared" si="111"/>
        <v>0</v>
      </c>
    </row>
    <row r="1774" spans="1:16">
      <c r="A1774" s="340"/>
      <c r="B1774" s="343"/>
      <c r="C1774" s="157">
        <v>17</v>
      </c>
      <c r="D1774" s="10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83">
        <f t="shared" si="111"/>
        <v>0</v>
      </c>
    </row>
    <row r="1775" spans="1:16">
      <c r="A1775" s="340"/>
      <c r="B1775" s="343"/>
      <c r="C1775" s="157">
        <v>25</v>
      </c>
      <c r="D1775" s="101"/>
      <c r="E1775" s="101"/>
      <c r="F1775" s="101"/>
      <c r="G1775" s="101"/>
      <c r="H1775" s="101"/>
      <c r="I1775" s="101"/>
      <c r="J1775" s="101"/>
      <c r="K1775" s="101"/>
      <c r="L1775" s="101"/>
      <c r="M1775" s="101"/>
      <c r="N1775" s="101"/>
      <c r="O1775" s="101"/>
      <c r="P1775" s="226"/>
    </row>
    <row r="1776" spans="1:16">
      <c r="A1776" s="340"/>
      <c r="B1776" s="343"/>
      <c r="C1776" s="157">
        <v>26</v>
      </c>
      <c r="D1776" s="101"/>
      <c r="E1776" s="101"/>
      <c r="F1776" s="101"/>
      <c r="G1776" s="101"/>
      <c r="H1776" s="101"/>
      <c r="I1776" s="101"/>
      <c r="J1776" s="101"/>
      <c r="K1776" s="101"/>
      <c r="L1776" s="101"/>
      <c r="M1776" s="101"/>
      <c r="N1776" s="101"/>
      <c r="O1776" s="101"/>
      <c r="P1776" s="226"/>
    </row>
    <row r="1777" spans="1:16">
      <c r="A1777" s="341"/>
      <c r="B1777" s="344"/>
      <c r="C1777" s="157">
        <v>27</v>
      </c>
      <c r="D1777" s="101"/>
      <c r="E1777" s="101"/>
      <c r="F1777" s="101"/>
      <c r="G1777" s="101"/>
      <c r="H1777" s="101"/>
      <c r="I1777" s="101"/>
      <c r="J1777" s="101"/>
      <c r="K1777" s="101"/>
      <c r="L1777" s="101"/>
      <c r="M1777" s="101"/>
      <c r="N1777" s="101"/>
      <c r="O1777" s="101"/>
      <c r="P1777" s="226"/>
    </row>
    <row r="1778" spans="1:16">
      <c r="A1778" s="112">
        <v>4800</v>
      </c>
      <c r="B1778" s="347" t="s">
        <v>275</v>
      </c>
      <c r="C1778" s="348"/>
      <c r="D1778" s="110">
        <f t="shared" ref="D1778:P1778" si="112">SUM(D1779:D1825)</f>
        <v>10000</v>
      </c>
      <c r="E1778" s="110">
        <f t="shared" si="112"/>
        <v>10000</v>
      </c>
      <c r="F1778" s="110">
        <f t="shared" si="112"/>
        <v>10000</v>
      </c>
      <c r="G1778" s="110">
        <f t="shared" si="112"/>
        <v>10000</v>
      </c>
      <c r="H1778" s="110">
        <f t="shared" si="112"/>
        <v>10000</v>
      </c>
      <c r="I1778" s="110">
        <f t="shared" si="112"/>
        <v>10000</v>
      </c>
      <c r="J1778" s="110">
        <f t="shared" si="112"/>
        <v>10000</v>
      </c>
      <c r="K1778" s="110">
        <f t="shared" si="112"/>
        <v>10000</v>
      </c>
      <c r="L1778" s="110">
        <f t="shared" si="112"/>
        <v>10000</v>
      </c>
      <c r="M1778" s="110">
        <f t="shared" si="112"/>
        <v>10000</v>
      </c>
      <c r="N1778" s="110">
        <f t="shared" si="112"/>
        <v>10000</v>
      </c>
      <c r="O1778" s="110">
        <f t="shared" si="112"/>
        <v>10000</v>
      </c>
      <c r="P1778" s="110">
        <f t="shared" si="112"/>
        <v>120000</v>
      </c>
    </row>
    <row r="1779" spans="1:16">
      <c r="A1779" s="339">
        <v>481</v>
      </c>
      <c r="B1779" s="342" t="s">
        <v>276</v>
      </c>
      <c r="C1779" s="157">
        <v>11</v>
      </c>
      <c r="D1779" s="10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83">
        <f>SUM(D1779:O1779)</f>
        <v>0</v>
      </c>
    </row>
    <row r="1780" spans="1:16">
      <c r="A1780" s="340"/>
      <c r="B1780" s="343"/>
      <c r="C1780" s="157">
        <v>12</v>
      </c>
      <c r="D1780" s="10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83">
        <f t="shared" ref="P1780:P1781" si="113">SUM(D1780:O1780)</f>
        <v>0</v>
      </c>
    </row>
    <row r="1781" spans="1:16">
      <c r="A1781" s="340"/>
      <c r="B1781" s="343"/>
      <c r="C1781" s="157">
        <v>13</v>
      </c>
      <c r="D1781" s="10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83">
        <f t="shared" si="113"/>
        <v>0</v>
      </c>
    </row>
    <row r="1782" spans="1:16">
      <c r="A1782" s="340"/>
      <c r="B1782" s="343"/>
      <c r="C1782" s="157">
        <v>14</v>
      </c>
      <c r="D1782" s="10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83">
        <f t="shared" ref="P1782:P1828" si="114">SUM(D1782:O1782)</f>
        <v>0</v>
      </c>
    </row>
    <row r="1783" spans="1:16">
      <c r="A1783" s="340"/>
      <c r="B1783" s="343"/>
      <c r="C1783" s="157">
        <v>15</v>
      </c>
      <c r="D1783" s="101">
        <v>10000</v>
      </c>
      <c r="E1783" s="31">
        <v>10000</v>
      </c>
      <c r="F1783" s="31">
        <v>10000</v>
      </c>
      <c r="G1783" s="31">
        <v>10000</v>
      </c>
      <c r="H1783" s="31">
        <v>10000</v>
      </c>
      <c r="I1783" s="31">
        <v>10000</v>
      </c>
      <c r="J1783" s="31">
        <v>10000</v>
      </c>
      <c r="K1783" s="31">
        <v>10000</v>
      </c>
      <c r="L1783" s="31">
        <v>10000</v>
      </c>
      <c r="M1783" s="31">
        <v>10000</v>
      </c>
      <c r="N1783" s="31">
        <v>10000</v>
      </c>
      <c r="O1783" s="31">
        <v>10000</v>
      </c>
      <c r="P1783" s="83">
        <f t="shared" si="114"/>
        <v>120000</v>
      </c>
    </row>
    <row r="1784" spans="1:16">
      <c r="A1784" s="340"/>
      <c r="B1784" s="343"/>
      <c r="C1784" s="157">
        <v>16</v>
      </c>
      <c r="D1784" s="10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83">
        <f t="shared" si="114"/>
        <v>0</v>
      </c>
    </row>
    <row r="1785" spans="1:16">
      <c r="A1785" s="340"/>
      <c r="B1785" s="343"/>
      <c r="C1785" s="157">
        <v>17</v>
      </c>
      <c r="D1785" s="10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83">
        <f t="shared" si="114"/>
        <v>0</v>
      </c>
    </row>
    <row r="1786" spans="1:16">
      <c r="A1786" s="340"/>
      <c r="B1786" s="343"/>
      <c r="C1786" s="157">
        <v>25</v>
      </c>
      <c r="D1786" s="10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83">
        <f t="shared" si="114"/>
        <v>0</v>
      </c>
    </row>
    <row r="1787" spans="1:16">
      <c r="A1787" s="340"/>
      <c r="B1787" s="343"/>
      <c r="C1787" s="157">
        <v>26</v>
      </c>
      <c r="D1787" s="10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83">
        <f t="shared" si="114"/>
        <v>0</v>
      </c>
    </row>
    <row r="1788" spans="1:16">
      <c r="A1788" s="341"/>
      <c r="B1788" s="344"/>
      <c r="C1788" s="157">
        <v>27</v>
      </c>
      <c r="D1788" s="10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83">
        <f t="shared" si="114"/>
        <v>0</v>
      </c>
    </row>
    <row r="1789" spans="1:16">
      <c r="A1789" s="339">
        <v>482</v>
      </c>
      <c r="B1789" s="342" t="s">
        <v>277</v>
      </c>
      <c r="C1789" s="157">
        <v>11</v>
      </c>
      <c r="D1789" s="10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83">
        <f t="shared" si="114"/>
        <v>0</v>
      </c>
    </row>
    <row r="1790" spans="1:16">
      <c r="A1790" s="340"/>
      <c r="B1790" s="343"/>
      <c r="C1790" s="157">
        <v>12</v>
      </c>
      <c r="D1790" s="10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83">
        <f t="shared" si="114"/>
        <v>0</v>
      </c>
    </row>
    <row r="1791" spans="1:16">
      <c r="A1791" s="340"/>
      <c r="B1791" s="343"/>
      <c r="C1791" s="157">
        <v>13</v>
      </c>
      <c r="D1791" s="10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83">
        <f t="shared" si="114"/>
        <v>0</v>
      </c>
    </row>
    <row r="1792" spans="1:16">
      <c r="A1792" s="340"/>
      <c r="B1792" s="343"/>
      <c r="C1792" s="157">
        <v>14</v>
      </c>
      <c r="D1792" s="10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83">
        <f t="shared" si="114"/>
        <v>0</v>
      </c>
    </row>
    <row r="1793" spans="1:16">
      <c r="A1793" s="340"/>
      <c r="B1793" s="343"/>
      <c r="C1793" s="157">
        <v>15</v>
      </c>
      <c r="D1793" s="10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83">
        <f t="shared" si="114"/>
        <v>0</v>
      </c>
    </row>
    <row r="1794" spans="1:16">
      <c r="A1794" s="340"/>
      <c r="B1794" s="343"/>
      <c r="C1794" s="157">
        <v>16</v>
      </c>
      <c r="D1794" s="10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83">
        <f t="shared" si="114"/>
        <v>0</v>
      </c>
    </row>
    <row r="1795" spans="1:16">
      <c r="A1795" s="340"/>
      <c r="B1795" s="343"/>
      <c r="C1795" s="157">
        <v>17</v>
      </c>
      <c r="D1795" s="10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83">
        <f t="shared" si="114"/>
        <v>0</v>
      </c>
    </row>
    <row r="1796" spans="1:16">
      <c r="A1796" s="340"/>
      <c r="B1796" s="343"/>
      <c r="C1796" s="157">
        <v>25</v>
      </c>
      <c r="D1796" s="10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83">
        <f t="shared" si="114"/>
        <v>0</v>
      </c>
    </row>
    <row r="1797" spans="1:16">
      <c r="A1797" s="340"/>
      <c r="B1797" s="343"/>
      <c r="C1797" s="157">
        <v>26</v>
      </c>
      <c r="D1797" s="10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83">
        <f t="shared" si="114"/>
        <v>0</v>
      </c>
    </row>
    <row r="1798" spans="1:16">
      <c r="A1798" s="341"/>
      <c r="B1798" s="344"/>
      <c r="C1798" s="157">
        <v>27</v>
      </c>
      <c r="D1798" s="10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83">
        <f t="shared" si="114"/>
        <v>0</v>
      </c>
    </row>
    <row r="1799" spans="1:16">
      <c r="A1799" s="339">
        <v>483</v>
      </c>
      <c r="B1799" s="342" t="s">
        <v>278</v>
      </c>
      <c r="C1799" s="157">
        <v>11</v>
      </c>
      <c r="D1799" s="10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83">
        <f t="shared" si="114"/>
        <v>0</v>
      </c>
    </row>
    <row r="1800" spans="1:16">
      <c r="A1800" s="340"/>
      <c r="B1800" s="343"/>
      <c r="C1800" s="157">
        <v>12</v>
      </c>
      <c r="D1800" s="10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83">
        <f t="shared" si="114"/>
        <v>0</v>
      </c>
    </row>
    <row r="1801" spans="1:16">
      <c r="A1801" s="340"/>
      <c r="B1801" s="343"/>
      <c r="C1801" s="157">
        <v>13</v>
      </c>
      <c r="D1801" s="10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83">
        <f t="shared" si="114"/>
        <v>0</v>
      </c>
    </row>
    <row r="1802" spans="1:16">
      <c r="A1802" s="340"/>
      <c r="B1802" s="343"/>
      <c r="C1802" s="157">
        <v>14</v>
      </c>
      <c r="D1802" s="10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83">
        <f t="shared" si="114"/>
        <v>0</v>
      </c>
    </row>
    <row r="1803" spans="1:16">
      <c r="A1803" s="340"/>
      <c r="B1803" s="343"/>
      <c r="C1803" s="157">
        <v>15</v>
      </c>
      <c r="D1803" s="10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83">
        <f t="shared" si="114"/>
        <v>0</v>
      </c>
    </row>
    <row r="1804" spans="1:16">
      <c r="A1804" s="340"/>
      <c r="B1804" s="343"/>
      <c r="C1804" s="157">
        <v>16</v>
      </c>
      <c r="D1804" s="10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83">
        <f t="shared" si="114"/>
        <v>0</v>
      </c>
    </row>
    <row r="1805" spans="1:16">
      <c r="A1805" s="340"/>
      <c r="B1805" s="343"/>
      <c r="C1805" s="157">
        <v>17</v>
      </c>
      <c r="D1805" s="10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83">
        <f t="shared" si="114"/>
        <v>0</v>
      </c>
    </row>
    <row r="1806" spans="1:16">
      <c r="A1806" s="340"/>
      <c r="B1806" s="343"/>
      <c r="C1806" s="157">
        <v>25</v>
      </c>
      <c r="D1806" s="10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83">
        <f t="shared" si="114"/>
        <v>0</v>
      </c>
    </row>
    <row r="1807" spans="1:16">
      <c r="A1807" s="340"/>
      <c r="B1807" s="343"/>
      <c r="C1807" s="157">
        <v>26</v>
      </c>
      <c r="D1807" s="10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83">
        <f t="shared" si="114"/>
        <v>0</v>
      </c>
    </row>
    <row r="1808" spans="1:16">
      <c r="A1808" s="341"/>
      <c r="B1808" s="344"/>
      <c r="C1808" s="157">
        <v>27</v>
      </c>
      <c r="D1808" s="10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83">
        <f t="shared" si="114"/>
        <v>0</v>
      </c>
    </row>
    <row r="1809" spans="1:16">
      <c r="A1809" s="339">
        <v>484</v>
      </c>
      <c r="B1809" s="342" t="s">
        <v>279</v>
      </c>
      <c r="C1809" s="157">
        <v>11</v>
      </c>
      <c r="D1809" s="10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83">
        <f t="shared" si="114"/>
        <v>0</v>
      </c>
    </row>
    <row r="1810" spans="1:16">
      <c r="A1810" s="340"/>
      <c r="B1810" s="343"/>
      <c r="C1810" s="157">
        <v>12</v>
      </c>
      <c r="D1810" s="10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83">
        <f t="shared" si="114"/>
        <v>0</v>
      </c>
    </row>
    <row r="1811" spans="1:16">
      <c r="A1811" s="340"/>
      <c r="B1811" s="343"/>
      <c r="C1811" s="157">
        <v>13</v>
      </c>
      <c r="D1811" s="10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83">
        <f t="shared" si="114"/>
        <v>0</v>
      </c>
    </row>
    <row r="1812" spans="1:16">
      <c r="A1812" s="340"/>
      <c r="B1812" s="343"/>
      <c r="C1812" s="157">
        <v>14</v>
      </c>
      <c r="D1812" s="10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83">
        <f t="shared" si="114"/>
        <v>0</v>
      </c>
    </row>
    <row r="1813" spans="1:16">
      <c r="A1813" s="340"/>
      <c r="B1813" s="343"/>
      <c r="C1813" s="157">
        <v>15</v>
      </c>
      <c r="D1813" s="10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83">
        <f t="shared" si="114"/>
        <v>0</v>
      </c>
    </row>
    <row r="1814" spans="1:16">
      <c r="A1814" s="340"/>
      <c r="B1814" s="343"/>
      <c r="C1814" s="157">
        <v>16</v>
      </c>
      <c r="D1814" s="10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83">
        <f t="shared" si="114"/>
        <v>0</v>
      </c>
    </row>
    <row r="1815" spans="1:16">
      <c r="A1815" s="340"/>
      <c r="B1815" s="343"/>
      <c r="C1815" s="157">
        <v>17</v>
      </c>
      <c r="D1815" s="10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83">
        <f t="shared" si="114"/>
        <v>0</v>
      </c>
    </row>
    <row r="1816" spans="1:16">
      <c r="A1816" s="340"/>
      <c r="B1816" s="343"/>
      <c r="C1816" s="157">
        <v>25</v>
      </c>
      <c r="D1816" s="10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83">
        <f t="shared" si="114"/>
        <v>0</v>
      </c>
    </row>
    <row r="1817" spans="1:16">
      <c r="A1817" s="340"/>
      <c r="B1817" s="343"/>
      <c r="C1817" s="157">
        <v>26</v>
      </c>
      <c r="D1817" s="10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83">
        <f t="shared" si="114"/>
        <v>0</v>
      </c>
    </row>
    <row r="1818" spans="1:16">
      <c r="A1818" s="341"/>
      <c r="B1818" s="344"/>
      <c r="C1818" s="157">
        <v>27</v>
      </c>
      <c r="D1818" s="10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83">
        <f t="shared" si="114"/>
        <v>0</v>
      </c>
    </row>
    <row r="1819" spans="1:16">
      <c r="A1819" s="339">
        <v>485</v>
      </c>
      <c r="B1819" s="342" t="s">
        <v>280</v>
      </c>
      <c r="C1819" s="157">
        <v>11</v>
      </c>
      <c r="D1819" s="10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83">
        <f t="shared" si="114"/>
        <v>0</v>
      </c>
    </row>
    <row r="1820" spans="1:16">
      <c r="A1820" s="340"/>
      <c r="B1820" s="343"/>
      <c r="C1820" s="157">
        <v>12</v>
      </c>
      <c r="D1820" s="10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83">
        <f t="shared" si="114"/>
        <v>0</v>
      </c>
    </row>
    <row r="1821" spans="1:16">
      <c r="A1821" s="340"/>
      <c r="B1821" s="343"/>
      <c r="C1821" s="157">
        <v>13</v>
      </c>
      <c r="D1821" s="10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83">
        <f t="shared" si="114"/>
        <v>0</v>
      </c>
    </row>
    <row r="1822" spans="1:16">
      <c r="A1822" s="340"/>
      <c r="B1822" s="343"/>
      <c r="C1822" s="157">
        <v>14</v>
      </c>
      <c r="D1822" s="10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83">
        <f t="shared" si="114"/>
        <v>0</v>
      </c>
    </row>
    <row r="1823" spans="1:16">
      <c r="A1823" s="340"/>
      <c r="B1823" s="343"/>
      <c r="C1823" s="157">
        <v>15</v>
      </c>
      <c r="D1823" s="10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83">
        <f t="shared" si="114"/>
        <v>0</v>
      </c>
    </row>
    <row r="1824" spans="1:16">
      <c r="A1824" s="340"/>
      <c r="B1824" s="343"/>
      <c r="C1824" s="157">
        <v>16</v>
      </c>
      <c r="D1824" s="10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83">
        <f t="shared" si="114"/>
        <v>0</v>
      </c>
    </row>
    <row r="1825" spans="1:16">
      <c r="A1825" s="340"/>
      <c r="B1825" s="343"/>
      <c r="C1825" s="157">
        <v>17</v>
      </c>
      <c r="D1825" s="10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83">
        <f t="shared" si="114"/>
        <v>0</v>
      </c>
    </row>
    <row r="1826" spans="1:16">
      <c r="A1826" s="340"/>
      <c r="B1826" s="343"/>
      <c r="C1826" s="157">
        <v>25</v>
      </c>
      <c r="D1826" s="101"/>
      <c r="E1826" s="101"/>
      <c r="F1826" s="101"/>
      <c r="G1826" s="101"/>
      <c r="H1826" s="101"/>
      <c r="I1826" s="101"/>
      <c r="J1826" s="101"/>
      <c r="K1826" s="101"/>
      <c r="L1826" s="101"/>
      <c r="M1826" s="101"/>
      <c r="N1826" s="101"/>
      <c r="O1826" s="101"/>
      <c r="P1826" s="83">
        <f t="shared" si="114"/>
        <v>0</v>
      </c>
    </row>
    <row r="1827" spans="1:16">
      <c r="A1827" s="340"/>
      <c r="B1827" s="343"/>
      <c r="C1827" s="157">
        <v>26</v>
      </c>
      <c r="D1827" s="101"/>
      <c r="E1827" s="101"/>
      <c r="F1827" s="101"/>
      <c r="G1827" s="101"/>
      <c r="H1827" s="101"/>
      <c r="I1827" s="101"/>
      <c r="J1827" s="101"/>
      <c r="K1827" s="101"/>
      <c r="L1827" s="101"/>
      <c r="M1827" s="101"/>
      <c r="N1827" s="101"/>
      <c r="O1827" s="101"/>
      <c r="P1827" s="83">
        <f t="shared" si="114"/>
        <v>0</v>
      </c>
    </row>
    <row r="1828" spans="1:16">
      <c r="A1828" s="341"/>
      <c r="B1828" s="344"/>
      <c r="C1828" s="157">
        <v>27</v>
      </c>
      <c r="D1828" s="101"/>
      <c r="E1828" s="101"/>
      <c r="F1828" s="101"/>
      <c r="G1828" s="101"/>
      <c r="H1828" s="101"/>
      <c r="I1828" s="101"/>
      <c r="J1828" s="101"/>
      <c r="K1828" s="101"/>
      <c r="L1828" s="101"/>
      <c r="M1828" s="101"/>
      <c r="N1828" s="101"/>
      <c r="O1828" s="101"/>
      <c r="P1828" s="83">
        <f t="shared" si="114"/>
        <v>0</v>
      </c>
    </row>
    <row r="1829" spans="1:16">
      <c r="A1829" s="112">
        <v>4900</v>
      </c>
      <c r="B1829" s="347" t="s">
        <v>281</v>
      </c>
      <c r="C1829" s="348"/>
      <c r="D1829" s="110">
        <f t="shared" ref="D1829:P1829" si="115">SUM(D1830:D1856)</f>
        <v>0</v>
      </c>
      <c r="E1829" s="110">
        <f t="shared" si="115"/>
        <v>0</v>
      </c>
      <c r="F1829" s="110">
        <f t="shared" si="115"/>
        <v>0</v>
      </c>
      <c r="G1829" s="110">
        <f t="shared" si="115"/>
        <v>0</v>
      </c>
      <c r="H1829" s="110">
        <f t="shared" si="115"/>
        <v>0</v>
      </c>
      <c r="I1829" s="110">
        <f t="shared" si="115"/>
        <v>0</v>
      </c>
      <c r="J1829" s="110">
        <f t="shared" si="115"/>
        <v>0</v>
      </c>
      <c r="K1829" s="110">
        <f t="shared" si="115"/>
        <v>0</v>
      </c>
      <c r="L1829" s="110">
        <f t="shared" si="115"/>
        <v>0</v>
      </c>
      <c r="M1829" s="110">
        <f t="shared" si="115"/>
        <v>0</v>
      </c>
      <c r="N1829" s="110">
        <f t="shared" si="115"/>
        <v>0</v>
      </c>
      <c r="O1829" s="110">
        <f t="shared" si="115"/>
        <v>0</v>
      </c>
      <c r="P1829" s="110">
        <f t="shared" si="115"/>
        <v>0</v>
      </c>
    </row>
    <row r="1830" spans="1:16">
      <c r="A1830" s="339">
        <v>491</v>
      </c>
      <c r="B1830" s="342" t="s">
        <v>282</v>
      </c>
      <c r="C1830" s="157">
        <v>11</v>
      </c>
      <c r="D1830" s="10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83">
        <f>SUM(D1830:O1830)</f>
        <v>0</v>
      </c>
    </row>
    <row r="1831" spans="1:16">
      <c r="A1831" s="340"/>
      <c r="B1831" s="343"/>
      <c r="C1831" s="157">
        <v>12</v>
      </c>
      <c r="D1831" s="10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83">
        <f t="shared" ref="P1831:P1832" si="116">SUM(D1831:O1831)</f>
        <v>0</v>
      </c>
    </row>
    <row r="1832" spans="1:16">
      <c r="A1832" s="340"/>
      <c r="B1832" s="343"/>
      <c r="C1832" s="157">
        <v>13</v>
      </c>
      <c r="D1832" s="10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83">
        <f t="shared" si="116"/>
        <v>0</v>
      </c>
    </row>
    <row r="1833" spans="1:16">
      <c r="A1833" s="340"/>
      <c r="B1833" s="343"/>
      <c r="C1833" s="157">
        <v>14</v>
      </c>
      <c r="D1833" s="10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83">
        <f t="shared" ref="P1833:P1859" si="117">SUM(D1833:O1833)</f>
        <v>0</v>
      </c>
    </row>
    <row r="1834" spans="1:16">
      <c r="A1834" s="340"/>
      <c r="B1834" s="343"/>
      <c r="C1834" s="157">
        <v>15</v>
      </c>
      <c r="D1834" s="10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83">
        <f t="shared" si="117"/>
        <v>0</v>
      </c>
    </row>
    <row r="1835" spans="1:16">
      <c r="A1835" s="340"/>
      <c r="B1835" s="343"/>
      <c r="C1835" s="157">
        <v>16</v>
      </c>
      <c r="D1835" s="10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83">
        <f t="shared" si="117"/>
        <v>0</v>
      </c>
    </row>
    <row r="1836" spans="1:16">
      <c r="A1836" s="340"/>
      <c r="B1836" s="343"/>
      <c r="C1836" s="157">
        <v>17</v>
      </c>
      <c r="D1836" s="10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83">
        <f t="shared" si="117"/>
        <v>0</v>
      </c>
    </row>
    <row r="1837" spans="1:16">
      <c r="A1837" s="340"/>
      <c r="B1837" s="343"/>
      <c r="C1837" s="157">
        <v>25</v>
      </c>
      <c r="D1837" s="10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83">
        <f t="shared" si="117"/>
        <v>0</v>
      </c>
    </row>
    <row r="1838" spans="1:16">
      <c r="A1838" s="340"/>
      <c r="B1838" s="343"/>
      <c r="C1838" s="157">
        <v>26</v>
      </c>
      <c r="D1838" s="10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83">
        <f t="shared" si="117"/>
        <v>0</v>
      </c>
    </row>
    <row r="1839" spans="1:16">
      <c r="A1839" s="341"/>
      <c r="B1839" s="344"/>
      <c r="C1839" s="157">
        <v>27</v>
      </c>
      <c r="D1839" s="10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83">
        <f t="shared" si="117"/>
        <v>0</v>
      </c>
    </row>
    <row r="1840" spans="1:16">
      <c r="A1840" s="339">
        <v>492</v>
      </c>
      <c r="B1840" s="342" t="s">
        <v>283</v>
      </c>
      <c r="C1840" s="157">
        <v>11</v>
      </c>
      <c r="D1840" s="10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83">
        <f t="shared" si="117"/>
        <v>0</v>
      </c>
    </row>
    <row r="1841" spans="1:16">
      <c r="A1841" s="340"/>
      <c r="B1841" s="343"/>
      <c r="C1841" s="157">
        <v>12</v>
      </c>
      <c r="D1841" s="10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83">
        <f t="shared" si="117"/>
        <v>0</v>
      </c>
    </row>
    <row r="1842" spans="1:16">
      <c r="A1842" s="340"/>
      <c r="B1842" s="343"/>
      <c r="C1842" s="157">
        <v>13</v>
      </c>
      <c r="D1842" s="10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83">
        <f t="shared" si="117"/>
        <v>0</v>
      </c>
    </row>
    <row r="1843" spans="1:16">
      <c r="A1843" s="340"/>
      <c r="B1843" s="343"/>
      <c r="C1843" s="157">
        <v>14</v>
      </c>
      <c r="D1843" s="10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83">
        <f t="shared" si="117"/>
        <v>0</v>
      </c>
    </row>
    <row r="1844" spans="1:16">
      <c r="A1844" s="340"/>
      <c r="B1844" s="343"/>
      <c r="C1844" s="157">
        <v>15</v>
      </c>
      <c r="D1844" s="10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83">
        <f t="shared" si="117"/>
        <v>0</v>
      </c>
    </row>
    <row r="1845" spans="1:16">
      <c r="A1845" s="340"/>
      <c r="B1845" s="343"/>
      <c r="C1845" s="157">
        <v>16</v>
      </c>
      <c r="D1845" s="10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83">
        <f t="shared" si="117"/>
        <v>0</v>
      </c>
    </row>
    <row r="1846" spans="1:16">
      <c r="A1846" s="340"/>
      <c r="B1846" s="343"/>
      <c r="C1846" s="157">
        <v>17</v>
      </c>
      <c r="D1846" s="10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83">
        <f t="shared" si="117"/>
        <v>0</v>
      </c>
    </row>
    <row r="1847" spans="1:16">
      <c r="A1847" s="340"/>
      <c r="B1847" s="343"/>
      <c r="C1847" s="157">
        <v>25</v>
      </c>
      <c r="D1847" s="10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83">
        <f t="shared" si="117"/>
        <v>0</v>
      </c>
    </row>
    <row r="1848" spans="1:16">
      <c r="A1848" s="340"/>
      <c r="B1848" s="343"/>
      <c r="C1848" s="157">
        <v>26</v>
      </c>
      <c r="D1848" s="10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83">
        <f t="shared" si="117"/>
        <v>0</v>
      </c>
    </row>
    <row r="1849" spans="1:16">
      <c r="A1849" s="341"/>
      <c r="B1849" s="344"/>
      <c r="C1849" s="157">
        <v>27</v>
      </c>
      <c r="D1849" s="10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83">
        <f t="shared" si="117"/>
        <v>0</v>
      </c>
    </row>
    <row r="1850" spans="1:16">
      <c r="A1850" s="339">
        <v>493</v>
      </c>
      <c r="B1850" s="342" t="s">
        <v>284</v>
      </c>
      <c r="C1850" s="157">
        <v>11</v>
      </c>
      <c r="D1850" s="10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83">
        <f t="shared" si="117"/>
        <v>0</v>
      </c>
    </row>
    <row r="1851" spans="1:16">
      <c r="A1851" s="340"/>
      <c r="B1851" s="343"/>
      <c r="C1851" s="157">
        <v>12</v>
      </c>
      <c r="D1851" s="10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83">
        <f t="shared" si="117"/>
        <v>0</v>
      </c>
    </row>
    <row r="1852" spans="1:16">
      <c r="A1852" s="340"/>
      <c r="B1852" s="343"/>
      <c r="C1852" s="157">
        <v>13</v>
      </c>
      <c r="D1852" s="10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83">
        <f t="shared" si="117"/>
        <v>0</v>
      </c>
    </row>
    <row r="1853" spans="1:16">
      <c r="A1853" s="340"/>
      <c r="B1853" s="343"/>
      <c r="C1853" s="157">
        <v>14</v>
      </c>
      <c r="D1853" s="10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83">
        <f t="shared" si="117"/>
        <v>0</v>
      </c>
    </row>
    <row r="1854" spans="1:16">
      <c r="A1854" s="340"/>
      <c r="B1854" s="343"/>
      <c r="C1854" s="157">
        <v>15</v>
      </c>
      <c r="D1854" s="10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83">
        <f t="shared" si="117"/>
        <v>0</v>
      </c>
    </row>
    <row r="1855" spans="1:16">
      <c r="A1855" s="340"/>
      <c r="B1855" s="343"/>
      <c r="C1855" s="157">
        <v>16</v>
      </c>
      <c r="D1855" s="10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83">
        <f t="shared" si="117"/>
        <v>0</v>
      </c>
    </row>
    <row r="1856" spans="1:16">
      <c r="A1856" s="340"/>
      <c r="B1856" s="343"/>
      <c r="C1856" s="157">
        <v>17</v>
      </c>
      <c r="D1856" s="10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83">
        <f t="shared" si="117"/>
        <v>0</v>
      </c>
    </row>
    <row r="1857" spans="1:16">
      <c r="A1857" s="340"/>
      <c r="B1857" s="343"/>
      <c r="C1857" s="157">
        <v>25</v>
      </c>
      <c r="D1857" s="10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83">
        <f t="shared" si="117"/>
        <v>0</v>
      </c>
    </row>
    <row r="1858" spans="1:16">
      <c r="A1858" s="340"/>
      <c r="B1858" s="343"/>
      <c r="C1858" s="157">
        <v>26</v>
      </c>
      <c r="D1858" s="10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83">
        <f t="shared" si="117"/>
        <v>0</v>
      </c>
    </row>
    <row r="1859" spans="1:16">
      <c r="A1859" s="341"/>
      <c r="B1859" s="344"/>
      <c r="C1859" s="157">
        <v>27</v>
      </c>
      <c r="D1859" s="10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83">
        <f t="shared" si="117"/>
        <v>0</v>
      </c>
    </row>
    <row r="1860" spans="1:16">
      <c r="A1860" s="114">
        <v>5000</v>
      </c>
      <c r="B1860" s="349" t="s">
        <v>285</v>
      </c>
      <c r="C1860" s="350"/>
      <c r="D1860" s="115">
        <f>D1861+D1922+D1963+D1984+D2045+D2056+D2137+D2228+D2269</f>
        <v>10000</v>
      </c>
      <c r="E1860" s="116">
        <f t="shared" ref="E1860:P1860" si="118">E1861+E1922+E1963+E1984+E2045+E2056+E2137+E2228+E2269</f>
        <v>30000</v>
      </c>
      <c r="F1860" s="116">
        <f t="shared" si="118"/>
        <v>20000</v>
      </c>
      <c r="G1860" s="116">
        <f t="shared" si="118"/>
        <v>505005</v>
      </c>
      <c r="H1860" s="116">
        <f t="shared" si="118"/>
        <v>40000</v>
      </c>
      <c r="I1860" s="116">
        <f t="shared" si="118"/>
        <v>16000</v>
      </c>
      <c r="J1860" s="116">
        <f t="shared" si="118"/>
        <v>25000</v>
      </c>
      <c r="K1860" s="116">
        <f t="shared" si="118"/>
        <v>0</v>
      </c>
      <c r="L1860" s="116">
        <f t="shared" si="118"/>
        <v>480005</v>
      </c>
      <c r="M1860" s="116">
        <f t="shared" si="118"/>
        <v>0</v>
      </c>
      <c r="N1860" s="116">
        <f t="shared" si="118"/>
        <v>0</v>
      </c>
      <c r="O1860" s="116">
        <f t="shared" si="118"/>
        <v>0</v>
      </c>
      <c r="P1860" s="116">
        <f t="shared" si="118"/>
        <v>1126010</v>
      </c>
    </row>
    <row r="1861" spans="1:16">
      <c r="A1861" s="112">
        <v>5100</v>
      </c>
      <c r="B1861" s="347" t="s">
        <v>286</v>
      </c>
      <c r="C1861" s="348"/>
      <c r="D1861" s="110">
        <f>SUM(D1862:D1921)</f>
        <v>10000</v>
      </c>
      <c r="E1861" s="110">
        <f t="shared" ref="E1861:P1861" si="119">SUM(E1862:E1921)</f>
        <v>10000</v>
      </c>
      <c r="F1861" s="110">
        <f t="shared" si="119"/>
        <v>0</v>
      </c>
      <c r="G1861" s="110">
        <f t="shared" si="119"/>
        <v>15000</v>
      </c>
      <c r="H1861" s="110">
        <f t="shared" si="119"/>
        <v>0</v>
      </c>
      <c r="I1861" s="110">
        <f t="shared" si="119"/>
        <v>16000</v>
      </c>
      <c r="J1861" s="110">
        <f t="shared" si="119"/>
        <v>15000</v>
      </c>
      <c r="K1861" s="110">
        <f t="shared" si="119"/>
        <v>0</v>
      </c>
      <c r="L1861" s="110">
        <f t="shared" si="119"/>
        <v>0</v>
      </c>
      <c r="M1861" s="110">
        <f t="shared" si="119"/>
        <v>0</v>
      </c>
      <c r="N1861" s="110">
        <f t="shared" si="119"/>
        <v>0</v>
      </c>
      <c r="O1861" s="110">
        <f t="shared" si="119"/>
        <v>0</v>
      </c>
      <c r="P1861" s="110">
        <f t="shared" si="119"/>
        <v>66000</v>
      </c>
    </row>
    <row r="1862" spans="1:16">
      <c r="A1862" s="339">
        <v>511</v>
      </c>
      <c r="B1862" s="342" t="s">
        <v>287</v>
      </c>
      <c r="C1862" s="157">
        <v>11</v>
      </c>
      <c r="D1862" s="10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83">
        <f t="shared" ref="P1862:P1921" si="120">SUM(D1862:O1862)</f>
        <v>0</v>
      </c>
    </row>
    <row r="1863" spans="1:16">
      <c r="A1863" s="340"/>
      <c r="B1863" s="343"/>
      <c r="C1863" s="157">
        <v>12</v>
      </c>
      <c r="D1863" s="10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83">
        <f t="shared" si="120"/>
        <v>0</v>
      </c>
    </row>
    <row r="1864" spans="1:16">
      <c r="A1864" s="340"/>
      <c r="B1864" s="343"/>
      <c r="C1864" s="157">
        <v>13</v>
      </c>
      <c r="D1864" s="10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83">
        <f t="shared" si="120"/>
        <v>0</v>
      </c>
    </row>
    <row r="1865" spans="1:16">
      <c r="A1865" s="340"/>
      <c r="B1865" s="343"/>
      <c r="C1865" s="157">
        <v>14</v>
      </c>
      <c r="D1865" s="10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83">
        <f t="shared" si="120"/>
        <v>0</v>
      </c>
    </row>
    <row r="1866" spans="1:16">
      <c r="A1866" s="340"/>
      <c r="B1866" s="343"/>
      <c r="C1866" s="157">
        <v>15</v>
      </c>
      <c r="D1866" s="101"/>
      <c r="E1866" s="31"/>
      <c r="F1866" s="31"/>
      <c r="G1866" s="31"/>
      <c r="H1866" s="31"/>
      <c r="I1866" s="31">
        <v>10000</v>
      </c>
      <c r="J1866" s="31"/>
      <c r="K1866" s="31"/>
      <c r="L1866" s="31"/>
      <c r="M1866" s="31"/>
      <c r="N1866" s="31"/>
      <c r="O1866" s="31"/>
      <c r="P1866" s="83">
        <f t="shared" si="120"/>
        <v>10000</v>
      </c>
    </row>
    <row r="1867" spans="1:16">
      <c r="A1867" s="340"/>
      <c r="B1867" s="343"/>
      <c r="C1867" s="157">
        <v>16</v>
      </c>
      <c r="D1867" s="10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83">
        <f t="shared" si="120"/>
        <v>0</v>
      </c>
    </row>
    <row r="1868" spans="1:16">
      <c r="A1868" s="340"/>
      <c r="B1868" s="343"/>
      <c r="C1868" s="157">
        <v>17</v>
      </c>
      <c r="D1868" s="10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83">
        <f t="shared" si="120"/>
        <v>0</v>
      </c>
    </row>
    <row r="1869" spans="1:16">
      <c r="A1869" s="340"/>
      <c r="B1869" s="343"/>
      <c r="C1869" s="157">
        <v>25</v>
      </c>
      <c r="D1869" s="101">
        <v>10000</v>
      </c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83">
        <f t="shared" si="120"/>
        <v>10000</v>
      </c>
    </row>
    <row r="1870" spans="1:16">
      <c r="A1870" s="340"/>
      <c r="B1870" s="343"/>
      <c r="C1870" s="157">
        <v>26</v>
      </c>
      <c r="D1870" s="10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83">
        <f t="shared" si="120"/>
        <v>0</v>
      </c>
    </row>
    <row r="1871" spans="1:16">
      <c r="A1871" s="341"/>
      <c r="B1871" s="344"/>
      <c r="C1871" s="157">
        <v>27</v>
      </c>
      <c r="D1871" s="10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83">
        <f t="shared" si="120"/>
        <v>0</v>
      </c>
    </row>
    <row r="1872" spans="1:16">
      <c r="A1872" s="339">
        <v>512</v>
      </c>
      <c r="B1872" s="342" t="s">
        <v>288</v>
      </c>
      <c r="C1872" s="157">
        <v>11</v>
      </c>
      <c r="D1872" s="10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83">
        <f t="shared" si="120"/>
        <v>0</v>
      </c>
    </row>
    <row r="1873" spans="1:16">
      <c r="A1873" s="340"/>
      <c r="B1873" s="343"/>
      <c r="C1873" s="157">
        <v>12</v>
      </c>
      <c r="D1873" s="10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83">
        <f t="shared" si="120"/>
        <v>0</v>
      </c>
    </row>
    <row r="1874" spans="1:16">
      <c r="A1874" s="340"/>
      <c r="B1874" s="343"/>
      <c r="C1874" s="157">
        <v>13</v>
      </c>
      <c r="D1874" s="10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83">
        <f t="shared" si="120"/>
        <v>0</v>
      </c>
    </row>
    <row r="1875" spans="1:16">
      <c r="A1875" s="340"/>
      <c r="B1875" s="343"/>
      <c r="C1875" s="157">
        <v>14</v>
      </c>
      <c r="D1875" s="10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83">
        <f t="shared" si="120"/>
        <v>0</v>
      </c>
    </row>
    <row r="1876" spans="1:16">
      <c r="A1876" s="340"/>
      <c r="B1876" s="343"/>
      <c r="C1876" s="157">
        <v>15</v>
      </c>
      <c r="D1876" s="101"/>
      <c r="E1876" s="31"/>
      <c r="F1876" s="31"/>
      <c r="G1876" s="31"/>
      <c r="H1876" s="31"/>
      <c r="I1876" s="31">
        <v>6000</v>
      </c>
      <c r="J1876" s="31"/>
      <c r="K1876" s="31"/>
      <c r="L1876" s="31"/>
      <c r="M1876" s="31"/>
      <c r="N1876" s="31"/>
      <c r="O1876" s="31"/>
      <c r="P1876" s="83">
        <f t="shared" si="120"/>
        <v>6000</v>
      </c>
    </row>
    <row r="1877" spans="1:16">
      <c r="A1877" s="340"/>
      <c r="B1877" s="343"/>
      <c r="C1877" s="157">
        <v>16</v>
      </c>
      <c r="D1877" s="10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83">
        <f t="shared" si="120"/>
        <v>0</v>
      </c>
    </row>
    <row r="1878" spans="1:16">
      <c r="A1878" s="340"/>
      <c r="B1878" s="343"/>
      <c r="C1878" s="157">
        <v>17</v>
      </c>
      <c r="D1878" s="10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83">
        <f t="shared" si="120"/>
        <v>0</v>
      </c>
    </row>
    <row r="1879" spans="1:16">
      <c r="A1879" s="340"/>
      <c r="B1879" s="343"/>
      <c r="C1879" s="157">
        <v>25</v>
      </c>
      <c r="D1879" s="10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83">
        <f t="shared" si="120"/>
        <v>0</v>
      </c>
    </row>
    <row r="1880" spans="1:16">
      <c r="A1880" s="340"/>
      <c r="B1880" s="343"/>
      <c r="C1880" s="157">
        <v>26</v>
      </c>
      <c r="D1880" s="10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83">
        <f t="shared" si="120"/>
        <v>0</v>
      </c>
    </row>
    <row r="1881" spans="1:16">
      <c r="A1881" s="341"/>
      <c r="B1881" s="344"/>
      <c r="C1881" s="157">
        <v>27</v>
      </c>
      <c r="D1881" s="10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83">
        <f t="shared" si="120"/>
        <v>0</v>
      </c>
    </row>
    <row r="1882" spans="1:16">
      <c r="A1882" s="339">
        <v>513</v>
      </c>
      <c r="B1882" s="342" t="s">
        <v>289</v>
      </c>
      <c r="C1882" s="157">
        <v>11</v>
      </c>
      <c r="D1882" s="10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83">
        <f t="shared" si="120"/>
        <v>0</v>
      </c>
    </row>
    <row r="1883" spans="1:16">
      <c r="A1883" s="340"/>
      <c r="B1883" s="343"/>
      <c r="C1883" s="157">
        <v>12</v>
      </c>
      <c r="D1883" s="10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83">
        <f t="shared" si="120"/>
        <v>0</v>
      </c>
    </row>
    <row r="1884" spans="1:16">
      <c r="A1884" s="340"/>
      <c r="B1884" s="343"/>
      <c r="C1884" s="157">
        <v>13</v>
      </c>
      <c r="D1884" s="10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83">
        <f t="shared" si="120"/>
        <v>0</v>
      </c>
    </row>
    <row r="1885" spans="1:16">
      <c r="A1885" s="340"/>
      <c r="B1885" s="343"/>
      <c r="C1885" s="157">
        <v>14</v>
      </c>
      <c r="D1885" s="10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83">
        <f t="shared" si="120"/>
        <v>0</v>
      </c>
    </row>
    <row r="1886" spans="1:16">
      <c r="A1886" s="340"/>
      <c r="B1886" s="343"/>
      <c r="C1886" s="157">
        <v>15</v>
      </c>
      <c r="D1886" s="10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83">
        <f t="shared" si="120"/>
        <v>0</v>
      </c>
    </row>
    <row r="1887" spans="1:16">
      <c r="A1887" s="340"/>
      <c r="B1887" s="343"/>
      <c r="C1887" s="157">
        <v>16</v>
      </c>
      <c r="D1887" s="10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83">
        <f t="shared" si="120"/>
        <v>0</v>
      </c>
    </row>
    <row r="1888" spans="1:16">
      <c r="A1888" s="340"/>
      <c r="B1888" s="343"/>
      <c r="C1888" s="157">
        <v>17</v>
      </c>
      <c r="D1888" s="10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83">
        <f t="shared" si="120"/>
        <v>0</v>
      </c>
    </row>
    <row r="1889" spans="1:16">
      <c r="A1889" s="340"/>
      <c r="B1889" s="343"/>
      <c r="C1889" s="157">
        <v>25</v>
      </c>
      <c r="D1889" s="10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83">
        <f t="shared" si="120"/>
        <v>0</v>
      </c>
    </row>
    <row r="1890" spans="1:16">
      <c r="A1890" s="340"/>
      <c r="B1890" s="343"/>
      <c r="C1890" s="157">
        <v>26</v>
      </c>
      <c r="D1890" s="10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83">
        <f t="shared" si="120"/>
        <v>0</v>
      </c>
    </row>
    <row r="1891" spans="1:16">
      <c r="A1891" s="341"/>
      <c r="B1891" s="344"/>
      <c r="C1891" s="157">
        <v>27</v>
      </c>
      <c r="D1891" s="10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83">
        <f t="shared" si="120"/>
        <v>0</v>
      </c>
    </row>
    <row r="1892" spans="1:16">
      <c r="A1892" s="339">
        <v>514</v>
      </c>
      <c r="B1892" s="342" t="s">
        <v>290</v>
      </c>
      <c r="C1892" s="157">
        <v>11</v>
      </c>
      <c r="D1892" s="10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83">
        <f t="shared" si="120"/>
        <v>0</v>
      </c>
    </row>
    <row r="1893" spans="1:16">
      <c r="A1893" s="340"/>
      <c r="B1893" s="343"/>
      <c r="C1893" s="157">
        <v>12</v>
      </c>
      <c r="D1893" s="10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83">
        <f t="shared" si="120"/>
        <v>0</v>
      </c>
    </row>
    <row r="1894" spans="1:16">
      <c r="A1894" s="340"/>
      <c r="B1894" s="343"/>
      <c r="C1894" s="157">
        <v>13</v>
      </c>
      <c r="D1894" s="10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83">
        <f t="shared" si="120"/>
        <v>0</v>
      </c>
    </row>
    <row r="1895" spans="1:16">
      <c r="A1895" s="340"/>
      <c r="B1895" s="343"/>
      <c r="C1895" s="157">
        <v>14</v>
      </c>
      <c r="D1895" s="10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83">
        <f t="shared" si="120"/>
        <v>0</v>
      </c>
    </row>
    <row r="1896" spans="1:16">
      <c r="A1896" s="340"/>
      <c r="B1896" s="343"/>
      <c r="C1896" s="157">
        <v>15</v>
      </c>
      <c r="D1896" s="10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83">
        <f t="shared" si="120"/>
        <v>0</v>
      </c>
    </row>
    <row r="1897" spans="1:16">
      <c r="A1897" s="340"/>
      <c r="B1897" s="343"/>
      <c r="C1897" s="157">
        <v>16</v>
      </c>
      <c r="D1897" s="10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83">
        <f t="shared" si="120"/>
        <v>0</v>
      </c>
    </row>
    <row r="1898" spans="1:16">
      <c r="A1898" s="340"/>
      <c r="B1898" s="343"/>
      <c r="C1898" s="157">
        <v>17</v>
      </c>
      <c r="D1898" s="10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83">
        <f t="shared" si="120"/>
        <v>0</v>
      </c>
    </row>
    <row r="1899" spans="1:16">
      <c r="A1899" s="340"/>
      <c r="B1899" s="343"/>
      <c r="C1899" s="157">
        <v>25</v>
      </c>
      <c r="D1899" s="10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83">
        <f t="shared" si="120"/>
        <v>0</v>
      </c>
    </row>
    <row r="1900" spans="1:16">
      <c r="A1900" s="340"/>
      <c r="B1900" s="343"/>
      <c r="C1900" s="157">
        <v>26</v>
      </c>
      <c r="D1900" s="10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83">
        <f t="shared" si="120"/>
        <v>0</v>
      </c>
    </row>
    <row r="1901" spans="1:16">
      <c r="A1901" s="341"/>
      <c r="B1901" s="344"/>
      <c r="C1901" s="157">
        <v>27</v>
      </c>
      <c r="D1901" s="10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83">
        <f t="shared" si="120"/>
        <v>0</v>
      </c>
    </row>
    <row r="1902" spans="1:16">
      <c r="A1902" s="339">
        <v>515</v>
      </c>
      <c r="B1902" s="342" t="s">
        <v>291</v>
      </c>
      <c r="C1902" s="157">
        <v>11</v>
      </c>
      <c r="D1902" s="10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83">
        <f t="shared" si="120"/>
        <v>0</v>
      </c>
    </row>
    <row r="1903" spans="1:16">
      <c r="A1903" s="340"/>
      <c r="B1903" s="343"/>
      <c r="C1903" s="157">
        <v>12</v>
      </c>
      <c r="D1903" s="10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83">
        <f t="shared" si="120"/>
        <v>0</v>
      </c>
    </row>
    <row r="1904" spans="1:16">
      <c r="A1904" s="340"/>
      <c r="B1904" s="343"/>
      <c r="C1904" s="157">
        <v>13</v>
      </c>
      <c r="D1904" s="10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83">
        <f t="shared" si="120"/>
        <v>0</v>
      </c>
    </row>
    <row r="1905" spans="1:16">
      <c r="A1905" s="340"/>
      <c r="B1905" s="343"/>
      <c r="C1905" s="157">
        <v>14</v>
      </c>
      <c r="D1905" s="10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83">
        <f t="shared" si="120"/>
        <v>0</v>
      </c>
    </row>
    <row r="1906" spans="1:16">
      <c r="A1906" s="340"/>
      <c r="B1906" s="343"/>
      <c r="C1906" s="157">
        <v>15</v>
      </c>
      <c r="D1906" s="101"/>
      <c r="E1906" s="31"/>
      <c r="F1906" s="31"/>
      <c r="G1906" s="31">
        <v>15000</v>
      </c>
      <c r="H1906" s="31"/>
      <c r="I1906" s="31"/>
      <c r="J1906" s="31">
        <v>15000</v>
      </c>
      <c r="K1906" s="31"/>
      <c r="L1906" s="31"/>
      <c r="M1906" s="31"/>
      <c r="N1906" s="31"/>
      <c r="O1906" s="31"/>
      <c r="P1906" s="83">
        <f t="shared" si="120"/>
        <v>30000</v>
      </c>
    </row>
    <row r="1907" spans="1:16">
      <c r="A1907" s="340"/>
      <c r="B1907" s="343"/>
      <c r="C1907" s="157">
        <v>16</v>
      </c>
      <c r="D1907" s="10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83">
        <f t="shared" si="120"/>
        <v>0</v>
      </c>
    </row>
    <row r="1908" spans="1:16">
      <c r="A1908" s="340"/>
      <c r="B1908" s="343"/>
      <c r="C1908" s="157">
        <v>17</v>
      </c>
      <c r="D1908" s="10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83">
        <f t="shared" si="120"/>
        <v>0</v>
      </c>
    </row>
    <row r="1909" spans="1:16">
      <c r="A1909" s="340"/>
      <c r="B1909" s="343"/>
      <c r="C1909" s="157">
        <v>25</v>
      </c>
      <c r="D1909" s="101"/>
      <c r="E1909" s="31">
        <v>10000</v>
      </c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83">
        <f t="shared" si="120"/>
        <v>10000</v>
      </c>
    </row>
    <row r="1910" spans="1:16">
      <c r="A1910" s="340"/>
      <c r="B1910" s="343"/>
      <c r="C1910" s="157">
        <v>26</v>
      </c>
      <c r="D1910" s="10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83">
        <f t="shared" si="120"/>
        <v>0</v>
      </c>
    </row>
    <row r="1911" spans="1:16">
      <c r="A1911" s="341"/>
      <c r="B1911" s="344"/>
      <c r="C1911" s="157">
        <v>27</v>
      </c>
      <c r="D1911" s="10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83">
        <f t="shared" si="120"/>
        <v>0</v>
      </c>
    </row>
    <row r="1912" spans="1:16">
      <c r="A1912" s="339">
        <v>519</v>
      </c>
      <c r="B1912" s="342" t="s">
        <v>292</v>
      </c>
      <c r="C1912" s="157">
        <v>11</v>
      </c>
      <c r="D1912" s="10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83">
        <f t="shared" si="120"/>
        <v>0</v>
      </c>
    </row>
    <row r="1913" spans="1:16">
      <c r="A1913" s="340"/>
      <c r="B1913" s="343"/>
      <c r="C1913" s="157">
        <v>12</v>
      </c>
      <c r="D1913" s="10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83">
        <f t="shared" si="120"/>
        <v>0</v>
      </c>
    </row>
    <row r="1914" spans="1:16">
      <c r="A1914" s="340"/>
      <c r="B1914" s="343"/>
      <c r="C1914" s="157">
        <v>13</v>
      </c>
      <c r="D1914" s="10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83">
        <f t="shared" si="120"/>
        <v>0</v>
      </c>
    </row>
    <row r="1915" spans="1:16">
      <c r="A1915" s="340"/>
      <c r="B1915" s="343"/>
      <c r="C1915" s="157">
        <v>14</v>
      </c>
      <c r="D1915" s="10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83">
        <f t="shared" si="120"/>
        <v>0</v>
      </c>
    </row>
    <row r="1916" spans="1:16">
      <c r="A1916" s="340"/>
      <c r="B1916" s="343"/>
      <c r="C1916" s="157">
        <v>15</v>
      </c>
      <c r="D1916" s="10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83">
        <f t="shared" si="120"/>
        <v>0</v>
      </c>
    </row>
    <row r="1917" spans="1:16">
      <c r="A1917" s="340"/>
      <c r="B1917" s="343"/>
      <c r="C1917" s="157">
        <v>16</v>
      </c>
      <c r="D1917" s="10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83">
        <f t="shared" si="120"/>
        <v>0</v>
      </c>
    </row>
    <row r="1918" spans="1:16">
      <c r="A1918" s="340"/>
      <c r="B1918" s="343"/>
      <c r="C1918" s="157">
        <v>17</v>
      </c>
      <c r="D1918" s="10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83">
        <f t="shared" si="120"/>
        <v>0</v>
      </c>
    </row>
    <row r="1919" spans="1:16">
      <c r="A1919" s="340"/>
      <c r="B1919" s="343"/>
      <c r="C1919" s="157">
        <v>25</v>
      </c>
      <c r="D1919" s="10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83">
        <f t="shared" si="120"/>
        <v>0</v>
      </c>
    </row>
    <row r="1920" spans="1:16">
      <c r="A1920" s="340"/>
      <c r="B1920" s="343"/>
      <c r="C1920" s="157">
        <v>26</v>
      </c>
      <c r="D1920" s="10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83">
        <f t="shared" si="120"/>
        <v>0</v>
      </c>
    </row>
    <row r="1921" spans="1:16">
      <c r="A1921" s="341"/>
      <c r="B1921" s="344"/>
      <c r="C1921" s="157">
        <v>27</v>
      </c>
      <c r="D1921" s="10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83">
        <f t="shared" si="120"/>
        <v>0</v>
      </c>
    </row>
    <row r="1922" spans="1:16">
      <c r="A1922" s="112">
        <v>5200</v>
      </c>
      <c r="B1922" s="347" t="s">
        <v>293</v>
      </c>
      <c r="C1922" s="348"/>
      <c r="D1922" s="110">
        <f>SUM(D1923:D1962)</f>
        <v>0</v>
      </c>
      <c r="E1922" s="110">
        <f t="shared" ref="E1922:P1922" si="121">SUM(E1923:E1962)</f>
        <v>0</v>
      </c>
      <c r="F1922" s="110">
        <f t="shared" si="121"/>
        <v>20000</v>
      </c>
      <c r="G1922" s="110">
        <f t="shared" si="121"/>
        <v>10000</v>
      </c>
      <c r="H1922" s="110">
        <f t="shared" si="121"/>
        <v>0</v>
      </c>
      <c r="I1922" s="110">
        <f t="shared" si="121"/>
        <v>0</v>
      </c>
      <c r="J1922" s="110">
        <f t="shared" si="121"/>
        <v>10000</v>
      </c>
      <c r="K1922" s="110">
        <f t="shared" si="121"/>
        <v>0</v>
      </c>
      <c r="L1922" s="110">
        <f t="shared" si="121"/>
        <v>0</v>
      </c>
      <c r="M1922" s="110">
        <f t="shared" si="121"/>
        <v>0</v>
      </c>
      <c r="N1922" s="110">
        <f t="shared" si="121"/>
        <v>0</v>
      </c>
      <c r="O1922" s="110">
        <f t="shared" si="121"/>
        <v>0</v>
      </c>
      <c r="P1922" s="110">
        <f t="shared" si="121"/>
        <v>40000</v>
      </c>
    </row>
    <row r="1923" spans="1:16">
      <c r="A1923" s="339">
        <v>521</v>
      </c>
      <c r="B1923" s="342" t="s">
        <v>294</v>
      </c>
      <c r="C1923" s="157">
        <v>11</v>
      </c>
      <c r="D1923" s="10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83">
        <f>SUM(D1923:O1923)</f>
        <v>0</v>
      </c>
    </row>
    <row r="1924" spans="1:16">
      <c r="A1924" s="340"/>
      <c r="B1924" s="343"/>
      <c r="C1924" s="157">
        <v>12</v>
      </c>
      <c r="D1924" s="10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83">
        <f t="shared" ref="P1924:P1962" si="122">SUM(D1924:O1924)</f>
        <v>0</v>
      </c>
    </row>
    <row r="1925" spans="1:16">
      <c r="A1925" s="340"/>
      <c r="B1925" s="343"/>
      <c r="C1925" s="157">
        <v>13</v>
      </c>
      <c r="D1925" s="10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83">
        <f t="shared" si="122"/>
        <v>0</v>
      </c>
    </row>
    <row r="1926" spans="1:16">
      <c r="A1926" s="340"/>
      <c r="B1926" s="343"/>
      <c r="C1926" s="157">
        <v>14</v>
      </c>
      <c r="D1926" s="10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83">
        <f t="shared" si="122"/>
        <v>0</v>
      </c>
    </row>
    <row r="1927" spans="1:16">
      <c r="A1927" s="340"/>
      <c r="B1927" s="343"/>
      <c r="C1927" s="157">
        <v>15</v>
      </c>
      <c r="D1927" s="101"/>
      <c r="E1927" s="31"/>
      <c r="F1927" s="31"/>
      <c r="G1927" s="31">
        <v>10000</v>
      </c>
      <c r="H1927" s="31"/>
      <c r="I1927" s="31"/>
      <c r="J1927" s="31">
        <v>10000</v>
      </c>
      <c r="K1927" s="31"/>
      <c r="L1927" s="31"/>
      <c r="M1927" s="31"/>
      <c r="N1927" s="31"/>
      <c r="O1927" s="31"/>
      <c r="P1927" s="83">
        <f t="shared" si="122"/>
        <v>20000</v>
      </c>
    </row>
    <row r="1928" spans="1:16">
      <c r="A1928" s="340"/>
      <c r="B1928" s="343"/>
      <c r="C1928" s="157">
        <v>16</v>
      </c>
      <c r="D1928" s="10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83">
        <f t="shared" si="122"/>
        <v>0</v>
      </c>
    </row>
    <row r="1929" spans="1:16">
      <c r="A1929" s="340"/>
      <c r="B1929" s="343"/>
      <c r="C1929" s="157">
        <v>17</v>
      </c>
      <c r="D1929" s="10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83">
        <f t="shared" si="122"/>
        <v>0</v>
      </c>
    </row>
    <row r="1930" spans="1:16">
      <c r="A1930" s="340"/>
      <c r="B1930" s="343"/>
      <c r="C1930" s="157">
        <v>25</v>
      </c>
      <c r="D1930" s="10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83">
        <f t="shared" si="122"/>
        <v>0</v>
      </c>
    </row>
    <row r="1931" spans="1:16">
      <c r="A1931" s="340"/>
      <c r="B1931" s="343"/>
      <c r="C1931" s="157">
        <v>26</v>
      </c>
      <c r="D1931" s="10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83">
        <f t="shared" si="122"/>
        <v>0</v>
      </c>
    </row>
    <row r="1932" spans="1:16">
      <c r="A1932" s="341"/>
      <c r="B1932" s="344"/>
      <c r="C1932" s="157">
        <v>27</v>
      </c>
      <c r="D1932" s="10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83">
        <f t="shared" si="122"/>
        <v>0</v>
      </c>
    </row>
    <row r="1933" spans="1:16">
      <c r="A1933" s="339">
        <v>522</v>
      </c>
      <c r="B1933" s="342" t="s">
        <v>295</v>
      </c>
      <c r="C1933" s="157">
        <v>11</v>
      </c>
      <c r="D1933" s="10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83">
        <f t="shared" si="122"/>
        <v>0</v>
      </c>
    </row>
    <row r="1934" spans="1:16">
      <c r="A1934" s="340"/>
      <c r="B1934" s="343"/>
      <c r="C1934" s="157">
        <v>12</v>
      </c>
      <c r="D1934" s="10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83">
        <f t="shared" si="122"/>
        <v>0</v>
      </c>
    </row>
    <row r="1935" spans="1:16">
      <c r="A1935" s="340"/>
      <c r="B1935" s="343"/>
      <c r="C1935" s="157">
        <v>13</v>
      </c>
      <c r="D1935" s="10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83">
        <f t="shared" si="122"/>
        <v>0</v>
      </c>
    </row>
    <row r="1936" spans="1:16">
      <c r="A1936" s="340"/>
      <c r="B1936" s="343"/>
      <c r="C1936" s="157">
        <v>14</v>
      </c>
      <c r="D1936" s="10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83">
        <f t="shared" si="122"/>
        <v>0</v>
      </c>
    </row>
    <row r="1937" spans="1:16">
      <c r="A1937" s="340"/>
      <c r="B1937" s="343"/>
      <c r="C1937" s="157">
        <v>15</v>
      </c>
      <c r="D1937" s="10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83">
        <f t="shared" si="122"/>
        <v>0</v>
      </c>
    </row>
    <row r="1938" spans="1:16">
      <c r="A1938" s="340"/>
      <c r="B1938" s="343"/>
      <c r="C1938" s="157">
        <v>16</v>
      </c>
      <c r="D1938" s="10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83">
        <f t="shared" si="122"/>
        <v>0</v>
      </c>
    </row>
    <row r="1939" spans="1:16">
      <c r="A1939" s="340"/>
      <c r="B1939" s="343"/>
      <c r="C1939" s="157">
        <v>17</v>
      </c>
      <c r="D1939" s="10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83">
        <f t="shared" si="122"/>
        <v>0</v>
      </c>
    </row>
    <row r="1940" spans="1:16">
      <c r="A1940" s="340"/>
      <c r="B1940" s="343"/>
      <c r="C1940" s="157">
        <v>25</v>
      </c>
      <c r="D1940" s="10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83">
        <f t="shared" si="122"/>
        <v>0</v>
      </c>
    </row>
    <row r="1941" spans="1:16">
      <c r="A1941" s="340"/>
      <c r="B1941" s="343"/>
      <c r="C1941" s="157">
        <v>26</v>
      </c>
      <c r="D1941" s="10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83">
        <f t="shared" si="122"/>
        <v>0</v>
      </c>
    </row>
    <row r="1942" spans="1:16">
      <c r="A1942" s="341"/>
      <c r="B1942" s="344"/>
      <c r="C1942" s="157">
        <v>27</v>
      </c>
      <c r="D1942" s="10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83">
        <f t="shared" si="122"/>
        <v>0</v>
      </c>
    </row>
    <row r="1943" spans="1:16">
      <c r="A1943" s="339">
        <v>523</v>
      </c>
      <c r="B1943" s="342" t="s">
        <v>296</v>
      </c>
      <c r="C1943" s="157">
        <v>11</v>
      </c>
      <c r="D1943" s="10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83">
        <f t="shared" si="122"/>
        <v>0</v>
      </c>
    </row>
    <row r="1944" spans="1:16">
      <c r="A1944" s="340"/>
      <c r="B1944" s="343"/>
      <c r="C1944" s="157">
        <v>12</v>
      </c>
      <c r="D1944" s="10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83">
        <f t="shared" si="122"/>
        <v>0</v>
      </c>
    </row>
    <row r="1945" spans="1:16">
      <c r="A1945" s="340"/>
      <c r="B1945" s="343"/>
      <c r="C1945" s="157">
        <v>13</v>
      </c>
      <c r="D1945" s="10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83">
        <f t="shared" si="122"/>
        <v>0</v>
      </c>
    </row>
    <row r="1946" spans="1:16">
      <c r="A1946" s="340"/>
      <c r="B1946" s="343"/>
      <c r="C1946" s="157">
        <v>14</v>
      </c>
      <c r="D1946" s="10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83">
        <f t="shared" si="122"/>
        <v>0</v>
      </c>
    </row>
    <row r="1947" spans="1:16">
      <c r="A1947" s="340"/>
      <c r="B1947" s="343"/>
      <c r="C1947" s="157">
        <v>15</v>
      </c>
      <c r="D1947" s="101"/>
      <c r="E1947" s="31"/>
      <c r="F1947" s="31">
        <v>10000</v>
      </c>
      <c r="G1947" s="31"/>
      <c r="H1947" s="31"/>
      <c r="I1947" s="31"/>
      <c r="J1947" s="31"/>
      <c r="K1947" s="31"/>
      <c r="L1947" s="31"/>
      <c r="M1947" s="31"/>
      <c r="N1947" s="31"/>
      <c r="O1947" s="31"/>
      <c r="P1947" s="83">
        <f t="shared" si="122"/>
        <v>10000</v>
      </c>
    </row>
    <row r="1948" spans="1:16">
      <c r="A1948" s="340"/>
      <c r="B1948" s="343"/>
      <c r="C1948" s="157">
        <v>16</v>
      </c>
      <c r="D1948" s="10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83">
        <f t="shared" si="122"/>
        <v>0</v>
      </c>
    </row>
    <row r="1949" spans="1:16">
      <c r="A1949" s="340"/>
      <c r="B1949" s="343"/>
      <c r="C1949" s="157">
        <v>17</v>
      </c>
      <c r="D1949" s="10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83">
        <f t="shared" si="122"/>
        <v>0</v>
      </c>
    </row>
    <row r="1950" spans="1:16">
      <c r="A1950" s="340"/>
      <c r="B1950" s="343"/>
      <c r="C1950" s="157">
        <v>25</v>
      </c>
      <c r="D1950" s="10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83">
        <f t="shared" si="122"/>
        <v>0</v>
      </c>
    </row>
    <row r="1951" spans="1:16">
      <c r="A1951" s="340"/>
      <c r="B1951" s="343"/>
      <c r="C1951" s="157">
        <v>26</v>
      </c>
      <c r="D1951" s="10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83">
        <f t="shared" si="122"/>
        <v>0</v>
      </c>
    </row>
    <row r="1952" spans="1:16">
      <c r="A1952" s="341"/>
      <c r="B1952" s="344"/>
      <c r="C1952" s="157">
        <v>27</v>
      </c>
      <c r="D1952" s="10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83">
        <f t="shared" si="122"/>
        <v>0</v>
      </c>
    </row>
    <row r="1953" spans="1:16">
      <c r="A1953" s="339">
        <v>529</v>
      </c>
      <c r="B1953" s="342" t="s">
        <v>297</v>
      </c>
      <c r="C1953" s="157">
        <v>11</v>
      </c>
      <c r="D1953" s="10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83">
        <f t="shared" si="122"/>
        <v>0</v>
      </c>
    </row>
    <row r="1954" spans="1:16">
      <c r="A1954" s="340"/>
      <c r="B1954" s="343"/>
      <c r="C1954" s="157">
        <v>12</v>
      </c>
      <c r="D1954" s="10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83">
        <f t="shared" si="122"/>
        <v>0</v>
      </c>
    </row>
    <row r="1955" spans="1:16">
      <c r="A1955" s="340"/>
      <c r="B1955" s="343"/>
      <c r="C1955" s="157">
        <v>13</v>
      </c>
      <c r="D1955" s="10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83">
        <f t="shared" si="122"/>
        <v>0</v>
      </c>
    </row>
    <row r="1956" spans="1:16">
      <c r="A1956" s="340"/>
      <c r="B1956" s="343"/>
      <c r="C1956" s="157">
        <v>14</v>
      </c>
      <c r="D1956" s="10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83">
        <f t="shared" si="122"/>
        <v>0</v>
      </c>
    </row>
    <row r="1957" spans="1:16">
      <c r="A1957" s="340"/>
      <c r="B1957" s="343"/>
      <c r="C1957" s="157">
        <v>15</v>
      </c>
      <c r="D1957" s="101"/>
      <c r="E1957" s="31"/>
      <c r="F1957" s="31">
        <v>10000</v>
      </c>
      <c r="G1957" s="31"/>
      <c r="H1957" s="31"/>
      <c r="I1957" s="31"/>
      <c r="J1957" s="31"/>
      <c r="K1957" s="31"/>
      <c r="L1957" s="31"/>
      <c r="M1957" s="31"/>
      <c r="N1957" s="31"/>
      <c r="O1957" s="31"/>
      <c r="P1957" s="83">
        <f t="shared" si="122"/>
        <v>10000</v>
      </c>
    </row>
    <row r="1958" spans="1:16">
      <c r="A1958" s="340"/>
      <c r="B1958" s="343"/>
      <c r="C1958" s="157">
        <v>16</v>
      </c>
      <c r="D1958" s="10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83">
        <f t="shared" si="122"/>
        <v>0</v>
      </c>
    </row>
    <row r="1959" spans="1:16">
      <c r="A1959" s="340"/>
      <c r="B1959" s="343"/>
      <c r="C1959" s="157">
        <v>17</v>
      </c>
      <c r="D1959" s="10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83">
        <f t="shared" si="122"/>
        <v>0</v>
      </c>
    </row>
    <row r="1960" spans="1:16">
      <c r="A1960" s="340"/>
      <c r="B1960" s="343"/>
      <c r="C1960" s="157">
        <v>25</v>
      </c>
      <c r="D1960" s="10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83">
        <f t="shared" si="122"/>
        <v>0</v>
      </c>
    </row>
    <row r="1961" spans="1:16">
      <c r="A1961" s="340"/>
      <c r="B1961" s="343"/>
      <c r="C1961" s="157">
        <v>26</v>
      </c>
      <c r="D1961" s="10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83">
        <f t="shared" si="122"/>
        <v>0</v>
      </c>
    </row>
    <row r="1962" spans="1:16">
      <c r="A1962" s="341"/>
      <c r="B1962" s="344"/>
      <c r="C1962" s="157">
        <v>27</v>
      </c>
      <c r="D1962" s="10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83">
        <f t="shared" si="122"/>
        <v>0</v>
      </c>
    </row>
    <row r="1963" spans="1:16">
      <c r="A1963" s="112">
        <v>5300</v>
      </c>
      <c r="B1963" s="347" t="s">
        <v>298</v>
      </c>
      <c r="C1963" s="348"/>
      <c r="D1963" s="110">
        <f>SUM(D1964:D1983)</f>
        <v>0</v>
      </c>
      <c r="E1963" s="110">
        <f t="shared" ref="E1963:P1963" si="123">SUM(E1964:E1983)</f>
        <v>0</v>
      </c>
      <c r="F1963" s="110">
        <f t="shared" si="123"/>
        <v>0</v>
      </c>
      <c r="G1963" s="110">
        <f t="shared" si="123"/>
        <v>0</v>
      </c>
      <c r="H1963" s="110">
        <f t="shared" si="123"/>
        <v>0</v>
      </c>
      <c r="I1963" s="110">
        <f t="shared" si="123"/>
        <v>0</v>
      </c>
      <c r="J1963" s="110">
        <f t="shared" si="123"/>
        <v>0</v>
      </c>
      <c r="K1963" s="110">
        <f t="shared" si="123"/>
        <v>0</v>
      </c>
      <c r="L1963" s="110">
        <f t="shared" si="123"/>
        <v>0</v>
      </c>
      <c r="M1963" s="110">
        <f t="shared" si="123"/>
        <v>0</v>
      </c>
      <c r="N1963" s="110">
        <f t="shared" si="123"/>
        <v>0</v>
      </c>
      <c r="O1963" s="110">
        <f t="shared" si="123"/>
        <v>0</v>
      </c>
      <c r="P1963" s="110">
        <f t="shared" si="123"/>
        <v>0</v>
      </c>
    </row>
    <row r="1964" spans="1:16">
      <c r="A1964" s="339">
        <v>531</v>
      </c>
      <c r="B1964" s="342" t="s">
        <v>299</v>
      </c>
      <c r="C1964" s="157">
        <v>11</v>
      </c>
      <c r="D1964" s="10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83">
        <f>SUM(D1964:O1964)</f>
        <v>0</v>
      </c>
    </row>
    <row r="1965" spans="1:16">
      <c r="A1965" s="340"/>
      <c r="B1965" s="343"/>
      <c r="C1965" s="157">
        <v>12</v>
      </c>
      <c r="D1965" s="10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83">
        <f t="shared" ref="P1965:P1983" si="124">SUM(D1965:O1965)</f>
        <v>0</v>
      </c>
    </row>
    <row r="1966" spans="1:16">
      <c r="A1966" s="340"/>
      <c r="B1966" s="343"/>
      <c r="C1966" s="157">
        <v>13</v>
      </c>
      <c r="D1966" s="10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83">
        <f t="shared" si="124"/>
        <v>0</v>
      </c>
    </row>
    <row r="1967" spans="1:16">
      <c r="A1967" s="340"/>
      <c r="B1967" s="343"/>
      <c r="C1967" s="157">
        <v>14</v>
      </c>
      <c r="D1967" s="10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83">
        <f t="shared" si="124"/>
        <v>0</v>
      </c>
    </row>
    <row r="1968" spans="1:16">
      <c r="A1968" s="340"/>
      <c r="B1968" s="343"/>
      <c r="C1968" s="157">
        <v>15</v>
      </c>
      <c r="D1968" s="10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83">
        <f t="shared" si="124"/>
        <v>0</v>
      </c>
    </row>
    <row r="1969" spans="1:16">
      <c r="A1969" s="340"/>
      <c r="B1969" s="343"/>
      <c r="C1969" s="157">
        <v>16</v>
      </c>
      <c r="D1969" s="10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83">
        <f t="shared" si="124"/>
        <v>0</v>
      </c>
    </row>
    <row r="1970" spans="1:16">
      <c r="A1970" s="340"/>
      <c r="B1970" s="343"/>
      <c r="C1970" s="157">
        <v>17</v>
      </c>
      <c r="D1970" s="10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83">
        <f t="shared" si="124"/>
        <v>0</v>
      </c>
    </row>
    <row r="1971" spans="1:16">
      <c r="A1971" s="340"/>
      <c r="B1971" s="343"/>
      <c r="C1971" s="157">
        <v>25</v>
      </c>
      <c r="D1971" s="10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83">
        <f t="shared" si="124"/>
        <v>0</v>
      </c>
    </row>
    <row r="1972" spans="1:16">
      <c r="A1972" s="340"/>
      <c r="B1972" s="343"/>
      <c r="C1972" s="157">
        <v>26</v>
      </c>
      <c r="D1972" s="10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83">
        <f t="shared" si="124"/>
        <v>0</v>
      </c>
    </row>
    <row r="1973" spans="1:16">
      <c r="A1973" s="341"/>
      <c r="B1973" s="344"/>
      <c r="C1973" s="157">
        <v>27</v>
      </c>
      <c r="D1973" s="10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83">
        <f t="shared" si="124"/>
        <v>0</v>
      </c>
    </row>
    <row r="1974" spans="1:16">
      <c r="A1974" s="339">
        <v>532</v>
      </c>
      <c r="B1974" s="342" t="s">
        <v>300</v>
      </c>
      <c r="C1974" s="157">
        <v>11</v>
      </c>
      <c r="D1974" s="10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83">
        <f t="shared" si="124"/>
        <v>0</v>
      </c>
    </row>
    <row r="1975" spans="1:16">
      <c r="A1975" s="340"/>
      <c r="B1975" s="343"/>
      <c r="C1975" s="157">
        <v>12</v>
      </c>
      <c r="D1975" s="10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83">
        <f t="shared" si="124"/>
        <v>0</v>
      </c>
    </row>
    <row r="1976" spans="1:16">
      <c r="A1976" s="340"/>
      <c r="B1976" s="343"/>
      <c r="C1976" s="157">
        <v>13</v>
      </c>
      <c r="D1976" s="10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83">
        <f t="shared" si="124"/>
        <v>0</v>
      </c>
    </row>
    <row r="1977" spans="1:16">
      <c r="A1977" s="340"/>
      <c r="B1977" s="343"/>
      <c r="C1977" s="157">
        <v>14</v>
      </c>
      <c r="D1977" s="10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83">
        <f t="shared" si="124"/>
        <v>0</v>
      </c>
    </row>
    <row r="1978" spans="1:16">
      <c r="A1978" s="340"/>
      <c r="B1978" s="343"/>
      <c r="C1978" s="157">
        <v>15</v>
      </c>
      <c r="D1978" s="10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83">
        <f t="shared" si="124"/>
        <v>0</v>
      </c>
    </row>
    <row r="1979" spans="1:16">
      <c r="A1979" s="340"/>
      <c r="B1979" s="343"/>
      <c r="C1979" s="157">
        <v>16</v>
      </c>
      <c r="D1979" s="10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83">
        <f t="shared" si="124"/>
        <v>0</v>
      </c>
    </row>
    <row r="1980" spans="1:16">
      <c r="A1980" s="340"/>
      <c r="B1980" s="343"/>
      <c r="C1980" s="157">
        <v>17</v>
      </c>
      <c r="D1980" s="10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83">
        <f t="shared" si="124"/>
        <v>0</v>
      </c>
    </row>
    <row r="1981" spans="1:16">
      <c r="A1981" s="340"/>
      <c r="B1981" s="343"/>
      <c r="C1981" s="157">
        <v>25</v>
      </c>
      <c r="D1981" s="10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83">
        <f t="shared" si="124"/>
        <v>0</v>
      </c>
    </row>
    <row r="1982" spans="1:16">
      <c r="A1982" s="340"/>
      <c r="B1982" s="343"/>
      <c r="C1982" s="157">
        <v>26</v>
      </c>
      <c r="D1982" s="10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83">
        <f t="shared" si="124"/>
        <v>0</v>
      </c>
    </row>
    <row r="1983" spans="1:16">
      <c r="A1983" s="341"/>
      <c r="B1983" s="344"/>
      <c r="C1983" s="157">
        <v>27</v>
      </c>
      <c r="D1983" s="10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83">
        <f t="shared" si="124"/>
        <v>0</v>
      </c>
    </row>
    <row r="1984" spans="1:16">
      <c r="A1984" s="112">
        <v>5400</v>
      </c>
      <c r="B1984" s="347" t="s">
        <v>301</v>
      </c>
      <c r="C1984" s="348"/>
      <c r="D1984" s="110">
        <f>SUM(D1985:D2044)</f>
        <v>0</v>
      </c>
      <c r="E1984" s="110">
        <f t="shared" ref="E1984:P1984" si="125">SUM(E1985:E2044)</f>
        <v>0</v>
      </c>
      <c r="F1984" s="110">
        <f t="shared" si="125"/>
        <v>0</v>
      </c>
      <c r="G1984" s="110">
        <f t="shared" si="125"/>
        <v>480005</v>
      </c>
      <c r="H1984" s="110">
        <f t="shared" si="125"/>
        <v>0</v>
      </c>
      <c r="I1984" s="110">
        <f t="shared" si="125"/>
        <v>0</v>
      </c>
      <c r="J1984" s="110">
        <f t="shared" si="125"/>
        <v>0</v>
      </c>
      <c r="K1984" s="110">
        <f t="shared" si="125"/>
        <v>0</v>
      </c>
      <c r="L1984" s="110">
        <f t="shared" si="125"/>
        <v>480005</v>
      </c>
      <c r="M1984" s="110">
        <f t="shared" si="125"/>
        <v>0</v>
      </c>
      <c r="N1984" s="110">
        <f t="shared" si="125"/>
        <v>0</v>
      </c>
      <c r="O1984" s="110">
        <f t="shared" si="125"/>
        <v>0</v>
      </c>
      <c r="P1984" s="110">
        <f t="shared" si="125"/>
        <v>960010</v>
      </c>
    </row>
    <row r="1985" spans="1:16">
      <c r="A1985" s="339">
        <v>541</v>
      </c>
      <c r="B1985" s="342" t="s">
        <v>712</v>
      </c>
      <c r="C1985" s="157">
        <v>11</v>
      </c>
      <c r="D1985" s="10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83">
        <f t="shared" ref="P1985:P2044" si="126">SUM(D1985:O1985)</f>
        <v>0</v>
      </c>
    </row>
    <row r="1986" spans="1:16">
      <c r="A1986" s="340"/>
      <c r="B1986" s="343"/>
      <c r="C1986" s="157">
        <v>12</v>
      </c>
      <c r="D1986" s="10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83">
        <f t="shared" si="126"/>
        <v>0</v>
      </c>
    </row>
    <row r="1987" spans="1:16">
      <c r="A1987" s="340"/>
      <c r="B1987" s="343"/>
      <c r="C1987" s="157">
        <v>13</v>
      </c>
      <c r="D1987" s="10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83">
        <f t="shared" si="126"/>
        <v>0</v>
      </c>
    </row>
    <row r="1988" spans="1:16">
      <c r="A1988" s="340"/>
      <c r="B1988" s="343"/>
      <c r="C1988" s="157">
        <v>14</v>
      </c>
      <c r="D1988" s="10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83">
        <f t="shared" si="126"/>
        <v>0</v>
      </c>
    </row>
    <row r="1989" spans="1:16">
      <c r="A1989" s="340"/>
      <c r="B1989" s="343"/>
      <c r="C1989" s="157">
        <v>15</v>
      </c>
      <c r="D1989" s="10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83">
        <f t="shared" si="126"/>
        <v>0</v>
      </c>
    </row>
    <row r="1990" spans="1:16">
      <c r="A1990" s="340"/>
      <c r="B1990" s="343"/>
      <c r="C1990" s="157">
        <v>16</v>
      </c>
      <c r="D1990" s="10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83">
        <f t="shared" si="126"/>
        <v>0</v>
      </c>
    </row>
    <row r="1991" spans="1:16">
      <c r="A1991" s="340"/>
      <c r="B1991" s="343"/>
      <c r="C1991" s="157">
        <v>17</v>
      </c>
      <c r="D1991" s="10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83">
        <f t="shared" si="126"/>
        <v>0</v>
      </c>
    </row>
    <row r="1992" spans="1:16">
      <c r="A1992" s="340"/>
      <c r="B1992" s="343"/>
      <c r="C1992" s="157">
        <v>25</v>
      </c>
      <c r="D1992" s="101"/>
      <c r="E1992" s="31"/>
      <c r="F1992" s="31"/>
      <c r="G1992" s="31">
        <v>480005</v>
      </c>
      <c r="H1992" s="31"/>
      <c r="I1992" s="31"/>
      <c r="J1992" s="31"/>
      <c r="K1992" s="31"/>
      <c r="L1992" s="31">
        <v>480005</v>
      </c>
      <c r="M1992" s="31"/>
      <c r="N1992" s="31"/>
      <c r="O1992" s="31"/>
      <c r="P1992" s="83">
        <f t="shared" si="126"/>
        <v>960010</v>
      </c>
    </row>
    <row r="1993" spans="1:16">
      <c r="A1993" s="340"/>
      <c r="B1993" s="343"/>
      <c r="C1993" s="157">
        <v>26</v>
      </c>
      <c r="D1993" s="10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83">
        <f t="shared" si="126"/>
        <v>0</v>
      </c>
    </row>
    <row r="1994" spans="1:16">
      <c r="A1994" s="341"/>
      <c r="B1994" s="344"/>
      <c r="C1994" s="157">
        <v>27</v>
      </c>
      <c r="D1994" s="10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83">
        <f t="shared" si="126"/>
        <v>0</v>
      </c>
    </row>
    <row r="1995" spans="1:16">
      <c r="A1995" s="339">
        <v>542</v>
      </c>
      <c r="B1995" s="342" t="s">
        <v>302</v>
      </c>
      <c r="C1995" s="157">
        <v>11</v>
      </c>
      <c r="D1995" s="10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83">
        <f t="shared" si="126"/>
        <v>0</v>
      </c>
    </row>
    <row r="1996" spans="1:16">
      <c r="A1996" s="340"/>
      <c r="B1996" s="343"/>
      <c r="C1996" s="157">
        <v>12</v>
      </c>
      <c r="D1996" s="10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83">
        <f t="shared" si="126"/>
        <v>0</v>
      </c>
    </row>
    <row r="1997" spans="1:16">
      <c r="A1997" s="340"/>
      <c r="B1997" s="343"/>
      <c r="C1997" s="157">
        <v>13</v>
      </c>
      <c r="D1997" s="10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83">
        <f t="shared" si="126"/>
        <v>0</v>
      </c>
    </row>
    <row r="1998" spans="1:16">
      <c r="A1998" s="340"/>
      <c r="B1998" s="343"/>
      <c r="C1998" s="157">
        <v>14</v>
      </c>
      <c r="D1998" s="10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83">
        <f t="shared" si="126"/>
        <v>0</v>
      </c>
    </row>
    <row r="1999" spans="1:16">
      <c r="A1999" s="340"/>
      <c r="B1999" s="343"/>
      <c r="C1999" s="157">
        <v>15</v>
      </c>
      <c r="D1999" s="10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83">
        <f t="shared" si="126"/>
        <v>0</v>
      </c>
    </row>
    <row r="2000" spans="1:16">
      <c r="A2000" s="340"/>
      <c r="B2000" s="343"/>
      <c r="C2000" s="157">
        <v>16</v>
      </c>
      <c r="D2000" s="10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83">
        <f t="shared" si="126"/>
        <v>0</v>
      </c>
    </row>
    <row r="2001" spans="1:16">
      <c r="A2001" s="340"/>
      <c r="B2001" s="343"/>
      <c r="C2001" s="157">
        <v>17</v>
      </c>
      <c r="D2001" s="10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83">
        <f t="shared" si="126"/>
        <v>0</v>
      </c>
    </row>
    <row r="2002" spans="1:16">
      <c r="A2002" s="340"/>
      <c r="B2002" s="343"/>
      <c r="C2002" s="157">
        <v>25</v>
      </c>
      <c r="D2002" s="10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83">
        <f t="shared" si="126"/>
        <v>0</v>
      </c>
    </row>
    <row r="2003" spans="1:16">
      <c r="A2003" s="340"/>
      <c r="B2003" s="343"/>
      <c r="C2003" s="157">
        <v>26</v>
      </c>
      <c r="D2003" s="10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83">
        <f t="shared" si="126"/>
        <v>0</v>
      </c>
    </row>
    <row r="2004" spans="1:16">
      <c r="A2004" s="341"/>
      <c r="B2004" s="344"/>
      <c r="C2004" s="157">
        <v>27</v>
      </c>
      <c r="D2004" s="10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83">
        <f t="shared" si="126"/>
        <v>0</v>
      </c>
    </row>
    <row r="2005" spans="1:16">
      <c r="A2005" s="339">
        <v>543</v>
      </c>
      <c r="B2005" s="342" t="s">
        <v>303</v>
      </c>
      <c r="C2005" s="157">
        <v>11</v>
      </c>
      <c r="D2005" s="10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83">
        <f t="shared" si="126"/>
        <v>0</v>
      </c>
    </row>
    <row r="2006" spans="1:16">
      <c r="A2006" s="340"/>
      <c r="B2006" s="343"/>
      <c r="C2006" s="157">
        <v>12</v>
      </c>
      <c r="D2006" s="10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83">
        <f t="shared" si="126"/>
        <v>0</v>
      </c>
    </row>
    <row r="2007" spans="1:16">
      <c r="A2007" s="340"/>
      <c r="B2007" s="343"/>
      <c r="C2007" s="157">
        <v>13</v>
      </c>
      <c r="D2007" s="10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83">
        <f t="shared" si="126"/>
        <v>0</v>
      </c>
    </row>
    <row r="2008" spans="1:16">
      <c r="A2008" s="340"/>
      <c r="B2008" s="343"/>
      <c r="C2008" s="157">
        <v>14</v>
      </c>
      <c r="D2008" s="10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83">
        <f t="shared" si="126"/>
        <v>0</v>
      </c>
    </row>
    <row r="2009" spans="1:16">
      <c r="A2009" s="340"/>
      <c r="B2009" s="343"/>
      <c r="C2009" s="157">
        <v>15</v>
      </c>
      <c r="D2009" s="10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83">
        <f t="shared" si="126"/>
        <v>0</v>
      </c>
    </row>
    <row r="2010" spans="1:16">
      <c r="A2010" s="340"/>
      <c r="B2010" s="343"/>
      <c r="C2010" s="157">
        <v>16</v>
      </c>
      <c r="D2010" s="10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83">
        <f t="shared" si="126"/>
        <v>0</v>
      </c>
    </row>
    <row r="2011" spans="1:16">
      <c r="A2011" s="340"/>
      <c r="B2011" s="343"/>
      <c r="C2011" s="157">
        <v>17</v>
      </c>
      <c r="D2011" s="10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83">
        <f t="shared" si="126"/>
        <v>0</v>
      </c>
    </row>
    <row r="2012" spans="1:16">
      <c r="A2012" s="340"/>
      <c r="B2012" s="343"/>
      <c r="C2012" s="157">
        <v>25</v>
      </c>
      <c r="D2012" s="10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83">
        <f t="shared" si="126"/>
        <v>0</v>
      </c>
    </row>
    <row r="2013" spans="1:16">
      <c r="A2013" s="340"/>
      <c r="B2013" s="343"/>
      <c r="C2013" s="157">
        <v>26</v>
      </c>
      <c r="D2013" s="10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83">
        <f t="shared" si="126"/>
        <v>0</v>
      </c>
    </row>
    <row r="2014" spans="1:16">
      <c r="A2014" s="341"/>
      <c r="B2014" s="344"/>
      <c r="C2014" s="157">
        <v>27</v>
      </c>
      <c r="D2014" s="10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83">
        <f t="shared" si="126"/>
        <v>0</v>
      </c>
    </row>
    <row r="2015" spans="1:16">
      <c r="A2015" s="339">
        <v>544</v>
      </c>
      <c r="B2015" s="342" t="s">
        <v>304</v>
      </c>
      <c r="C2015" s="157">
        <v>11</v>
      </c>
      <c r="D2015" s="10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83">
        <f t="shared" si="126"/>
        <v>0</v>
      </c>
    </row>
    <row r="2016" spans="1:16">
      <c r="A2016" s="340"/>
      <c r="B2016" s="343"/>
      <c r="C2016" s="157">
        <v>12</v>
      </c>
      <c r="D2016" s="10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83">
        <f t="shared" si="126"/>
        <v>0</v>
      </c>
    </row>
    <row r="2017" spans="1:16">
      <c r="A2017" s="340"/>
      <c r="B2017" s="343"/>
      <c r="C2017" s="157">
        <v>13</v>
      </c>
      <c r="D2017" s="10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83">
        <f t="shared" si="126"/>
        <v>0</v>
      </c>
    </row>
    <row r="2018" spans="1:16">
      <c r="A2018" s="340"/>
      <c r="B2018" s="343"/>
      <c r="C2018" s="157">
        <v>14</v>
      </c>
      <c r="D2018" s="10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83">
        <f t="shared" si="126"/>
        <v>0</v>
      </c>
    </row>
    <row r="2019" spans="1:16">
      <c r="A2019" s="340"/>
      <c r="B2019" s="343"/>
      <c r="C2019" s="157">
        <v>15</v>
      </c>
      <c r="D2019" s="10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83">
        <f t="shared" si="126"/>
        <v>0</v>
      </c>
    </row>
    <row r="2020" spans="1:16">
      <c r="A2020" s="340"/>
      <c r="B2020" s="343"/>
      <c r="C2020" s="157">
        <v>16</v>
      </c>
      <c r="D2020" s="10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83">
        <f t="shared" si="126"/>
        <v>0</v>
      </c>
    </row>
    <row r="2021" spans="1:16">
      <c r="A2021" s="340"/>
      <c r="B2021" s="343"/>
      <c r="C2021" s="157">
        <v>17</v>
      </c>
      <c r="D2021" s="10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83">
        <f t="shared" si="126"/>
        <v>0</v>
      </c>
    </row>
    <row r="2022" spans="1:16">
      <c r="A2022" s="340"/>
      <c r="B2022" s="343"/>
      <c r="C2022" s="157">
        <v>25</v>
      </c>
      <c r="D2022" s="10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83">
        <f t="shared" si="126"/>
        <v>0</v>
      </c>
    </row>
    <row r="2023" spans="1:16">
      <c r="A2023" s="340"/>
      <c r="B2023" s="343"/>
      <c r="C2023" s="157">
        <v>26</v>
      </c>
      <c r="D2023" s="10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83">
        <f t="shared" si="126"/>
        <v>0</v>
      </c>
    </row>
    <row r="2024" spans="1:16">
      <c r="A2024" s="341"/>
      <c r="B2024" s="344"/>
      <c r="C2024" s="157">
        <v>27</v>
      </c>
      <c r="D2024" s="10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83">
        <f t="shared" si="126"/>
        <v>0</v>
      </c>
    </row>
    <row r="2025" spans="1:16">
      <c r="A2025" s="339">
        <v>545</v>
      </c>
      <c r="B2025" s="342" t="s">
        <v>305</v>
      </c>
      <c r="C2025" s="157">
        <v>11</v>
      </c>
      <c r="D2025" s="10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83">
        <f t="shared" si="126"/>
        <v>0</v>
      </c>
    </row>
    <row r="2026" spans="1:16">
      <c r="A2026" s="340"/>
      <c r="B2026" s="343"/>
      <c r="C2026" s="157">
        <v>12</v>
      </c>
      <c r="D2026" s="10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83">
        <f t="shared" si="126"/>
        <v>0</v>
      </c>
    </row>
    <row r="2027" spans="1:16">
      <c r="A2027" s="340"/>
      <c r="B2027" s="343"/>
      <c r="C2027" s="157">
        <v>13</v>
      </c>
      <c r="D2027" s="10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83">
        <f t="shared" si="126"/>
        <v>0</v>
      </c>
    </row>
    <row r="2028" spans="1:16">
      <c r="A2028" s="340"/>
      <c r="B2028" s="343"/>
      <c r="C2028" s="157">
        <v>14</v>
      </c>
      <c r="D2028" s="10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83">
        <f t="shared" si="126"/>
        <v>0</v>
      </c>
    </row>
    <row r="2029" spans="1:16">
      <c r="A2029" s="340"/>
      <c r="B2029" s="343"/>
      <c r="C2029" s="157">
        <v>15</v>
      </c>
      <c r="D2029" s="10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83">
        <f t="shared" si="126"/>
        <v>0</v>
      </c>
    </row>
    <row r="2030" spans="1:16">
      <c r="A2030" s="340"/>
      <c r="B2030" s="343"/>
      <c r="C2030" s="157">
        <v>16</v>
      </c>
      <c r="D2030" s="10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83">
        <f t="shared" si="126"/>
        <v>0</v>
      </c>
    </row>
    <row r="2031" spans="1:16">
      <c r="A2031" s="340"/>
      <c r="B2031" s="343"/>
      <c r="C2031" s="157">
        <v>17</v>
      </c>
      <c r="D2031" s="10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83">
        <f t="shared" si="126"/>
        <v>0</v>
      </c>
    </row>
    <row r="2032" spans="1:16">
      <c r="A2032" s="340"/>
      <c r="B2032" s="343"/>
      <c r="C2032" s="157">
        <v>25</v>
      </c>
      <c r="D2032" s="10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83">
        <f t="shared" si="126"/>
        <v>0</v>
      </c>
    </row>
    <row r="2033" spans="1:16">
      <c r="A2033" s="340"/>
      <c r="B2033" s="343"/>
      <c r="C2033" s="157">
        <v>26</v>
      </c>
      <c r="D2033" s="10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83">
        <f t="shared" si="126"/>
        <v>0</v>
      </c>
    </row>
    <row r="2034" spans="1:16">
      <c r="A2034" s="341"/>
      <c r="B2034" s="344"/>
      <c r="C2034" s="157">
        <v>27</v>
      </c>
      <c r="D2034" s="10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83">
        <f t="shared" si="126"/>
        <v>0</v>
      </c>
    </row>
    <row r="2035" spans="1:16">
      <c r="A2035" s="339">
        <v>549</v>
      </c>
      <c r="B2035" s="342" t="s">
        <v>306</v>
      </c>
      <c r="C2035" s="157">
        <v>11</v>
      </c>
      <c r="D2035" s="10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83">
        <f t="shared" si="126"/>
        <v>0</v>
      </c>
    </row>
    <row r="2036" spans="1:16">
      <c r="A2036" s="340"/>
      <c r="B2036" s="343"/>
      <c r="C2036" s="157">
        <v>12</v>
      </c>
      <c r="D2036" s="10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83">
        <f t="shared" si="126"/>
        <v>0</v>
      </c>
    </row>
    <row r="2037" spans="1:16">
      <c r="A2037" s="340"/>
      <c r="B2037" s="343"/>
      <c r="C2037" s="157">
        <v>13</v>
      </c>
      <c r="D2037" s="10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83">
        <f t="shared" si="126"/>
        <v>0</v>
      </c>
    </row>
    <row r="2038" spans="1:16">
      <c r="A2038" s="340"/>
      <c r="B2038" s="343"/>
      <c r="C2038" s="157">
        <v>14</v>
      </c>
      <c r="D2038" s="10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83">
        <f t="shared" si="126"/>
        <v>0</v>
      </c>
    </row>
    <row r="2039" spans="1:16">
      <c r="A2039" s="340"/>
      <c r="B2039" s="343"/>
      <c r="C2039" s="157">
        <v>15</v>
      </c>
      <c r="D2039" s="10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83">
        <f t="shared" si="126"/>
        <v>0</v>
      </c>
    </row>
    <row r="2040" spans="1:16">
      <c r="A2040" s="340"/>
      <c r="B2040" s="343"/>
      <c r="C2040" s="157">
        <v>16</v>
      </c>
      <c r="D2040" s="10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83">
        <f t="shared" si="126"/>
        <v>0</v>
      </c>
    </row>
    <row r="2041" spans="1:16">
      <c r="A2041" s="340"/>
      <c r="B2041" s="343"/>
      <c r="C2041" s="157">
        <v>17</v>
      </c>
      <c r="D2041" s="10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83">
        <f t="shared" si="126"/>
        <v>0</v>
      </c>
    </row>
    <row r="2042" spans="1:16">
      <c r="A2042" s="340"/>
      <c r="B2042" s="343"/>
      <c r="C2042" s="157">
        <v>25</v>
      </c>
      <c r="D2042" s="10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83">
        <f t="shared" si="126"/>
        <v>0</v>
      </c>
    </row>
    <row r="2043" spans="1:16">
      <c r="A2043" s="340"/>
      <c r="B2043" s="343"/>
      <c r="C2043" s="157">
        <v>26</v>
      </c>
      <c r="D2043" s="10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83">
        <f t="shared" si="126"/>
        <v>0</v>
      </c>
    </row>
    <row r="2044" spans="1:16">
      <c r="A2044" s="341"/>
      <c r="B2044" s="344"/>
      <c r="C2044" s="157">
        <v>27</v>
      </c>
      <c r="D2044" s="10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83">
        <f t="shared" si="126"/>
        <v>0</v>
      </c>
    </row>
    <row r="2045" spans="1:16">
      <c r="A2045" s="112">
        <v>5500</v>
      </c>
      <c r="B2045" s="347" t="s">
        <v>307</v>
      </c>
      <c r="C2045" s="348"/>
      <c r="D2045" s="110">
        <f>SUM(D2046:D2055)</f>
        <v>0</v>
      </c>
      <c r="E2045" s="110">
        <f t="shared" ref="E2045:P2045" si="127">SUM(E2046:E2055)</f>
        <v>0</v>
      </c>
      <c r="F2045" s="110">
        <f t="shared" si="127"/>
        <v>0</v>
      </c>
      <c r="G2045" s="110">
        <f t="shared" si="127"/>
        <v>0</v>
      </c>
      <c r="H2045" s="110">
        <f t="shared" si="127"/>
        <v>0</v>
      </c>
      <c r="I2045" s="110">
        <f t="shared" si="127"/>
        <v>0</v>
      </c>
      <c r="J2045" s="110">
        <f t="shared" si="127"/>
        <v>0</v>
      </c>
      <c r="K2045" s="110">
        <f t="shared" si="127"/>
        <v>0</v>
      </c>
      <c r="L2045" s="110">
        <f t="shared" si="127"/>
        <v>0</v>
      </c>
      <c r="M2045" s="110">
        <f t="shared" si="127"/>
        <v>0</v>
      </c>
      <c r="N2045" s="110">
        <f t="shared" si="127"/>
        <v>0</v>
      </c>
      <c r="O2045" s="110">
        <f t="shared" si="127"/>
        <v>0</v>
      </c>
      <c r="P2045" s="110">
        <f t="shared" si="127"/>
        <v>0</v>
      </c>
    </row>
    <row r="2046" spans="1:16">
      <c r="A2046" s="339">
        <v>551</v>
      </c>
      <c r="B2046" s="342" t="s">
        <v>308</v>
      </c>
      <c r="C2046" s="157">
        <v>11</v>
      </c>
      <c r="D2046" s="10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83">
        <f>SUM(D2046:O2046)</f>
        <v>0</v>
      </c>
    </row>
    <row r="2047" spans="1:16">
      <c r="A2047" s="340"/>
      <c r="B2047" s="343"/>
      <c r="C2047" s="157">
        <v>12</v>
      </c>
      <c r="D2047" s="10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83">
        <f t="shared" ref="P2047:P2055" si="128">SUM(D2047:O2047)</f>
        <v>0</v>
      </c>
    </row>
    <row r="2048" spans="1:16">
      <c r="A2048" s="340"/>
      <c r="B2048" s="343"/>
      <c r="C2048" s="157">
        <v>13</v>
      </c>
      <c r="D2048" s="10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83"/>
    </row>
    <row r="2049" spans="1:16">
      <c r="A2049" s="340"/>
      <c r="B2049" s="343"/>
      <c r="C2049" s="157">
        <v>14</v>
      </c>
      <c r="D2049" s="10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83">
        <f t="shared" si="128"/>
        <v>0</v>
      </c>
    </row>
    <row r="2050" spans="1:16">
      <c r="A2050" s="340"/>
      <c r="B2050" s="343"/>
      <c r="C2050" s="157">
        <v>15</v>
      </c>
      <c r="D2050" s="10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83">
        <f t="shared" si="128"/>
        <v>0</v>
      </c>
    </row>
    <row r="2051" spans="1:16">
      <c r="A2051" s="340"/>
      <c r="B2051" s="343"/>
      <c r="C2051" s="157">
        <v>16</v>
      </c>
      <c r="D2051" s="10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83">
        <f t="shared" si="128"/>
        <v>0</v>
      </c>
    </row>
    <row r="2052" spans="1:16">
      <c r="A2052" s="340"/>
      <c r="B2052" s="343"/>
      <c r="C2052" s="157">
        <v>17</v>
      </c>
      <c r="D2052" s="10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83">
        <f t="shared" si="128"/>
        <v>0</v>
      </c>
    </row>
    <row r="2053" spans="1:16">
      <c r="A2053" s="340"/>
      <c r="B2053" s="343"/>
      <c r="C2053" s="157">
        <v>25</v>
      </c>
      <c r="D2053" s="10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83">
        <f t="shared" si="128"/>
        <v>0</v>
      </c>
    </row>
    <row r="2054" spans="1:16">
      <c r="A2054" s="340"/>
      <c r="B2054" s="343"/>
      <c r="C2054" s="157">
        <v>26</v>
      </c>
      <c r="D2054" s="10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83">
        <f t="shared" si="128"/>
        <v>0</v>
      </c>
    </row>
    <row r="2055" spans="1:16">
      <c r="A2055" s="341"/>
      <c r="B2055" s="344"/>
      <c r="C2055" s="157">
        <v>27</v>
      </c>
      <c r="D2055" s="10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83">
        <f t="shared" si="128"/>
        <v>0</v>
      </c>
    </row>
    <row r="2056" spans="1:16">
      <c r="A2056" s="112">
        <v>5600</v>
      </c>
      <c r="B2056" s="347" t="s">
        <v>309</v>
      </c>
      <c r="C2056" s="348"/>
      <c r="D2056" s="110">
        <f>SUM(D2057:D2136)</f>
        <v>0</v>
      </c>
      <c r="E2056" s="110">
        <f t="shared" ref="E2056:P2056" si="129">SUM(E2057:E2136)</f>
        <v>20000</v>
      </c>
      <c r="F2056" s="110">
        <f t="shared" si="129"/>
        <v>0</v>
      </c>
      <c r="G2056" s="110">
        <f t="shared" si="129"/>
        <v>0</v>
      </c>
      <c r="H2056" s="110">
        <f t="shared" si="129"/>
        <v>40000</v>
      </c>
      <c r="I2056" s="110">
        <f t="shared" si="129"/>
        <v>0</v>
      </c>
      <c r="J2056" s="110">
        <f t="shared" si="129"/>
        <v>0</v>
      </c>
      <c r="K2056" s="110">
        <f t="shared" si="129"/>
        <v>0</v>
      </c>
      <c r="L2056" s="110">
        <f t="shared" si="129"/>
        <v>0</v>
      </c>
      <c r="M2056" s="110">
        <f t="shared" si="129"/>
        <v>0</v>
      </c>
      <c r="N2056" s="110">
        <f t="shared" si="129"/>
        <v>0</v>
      </c>
      <c r="O2056" s="110">
        <f t="shared" si="129"/>
        <v>0</v>
      </c>
      <c r="P2056" s="110">
        <f t="shared" si="129"/>
        <v>60000</v>
      </c>
    </row>
    <row r="2057" spans="1:16">
      <c r="A2057" s="339">
        <v>561</v>
      </c>
      <c r="B2057" s="342" t="s">
        <v>310</v>
      </c>
      <c r="C2057" s="157">
        <v>11</v>
      </c>
      <c r="D2057" s="10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83">
        <f t="shared" ref="P2057:P2136" si="130">SUM(D2057:O2057)</f>
        <v>0</v>
      </c>
    </row>
    <row r="2058" spans="1:16">
      <c r="A2058" s="340"/>
      <c r="B2058" s="343"/>
      <c r="C2058" s="157">
        <v>12</v>
      </c>
      <c r="D2058" s="10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83">
        <f t="shared" si="130"/>
        <v>0</v>
      </c>
    </row>
    <row r="2059" spans="1:16">
      <c r="A2059" s="340"/>
      <c r="B2059" s="343"/>
      <c r="C2059" s="157">
        <v>13</v>
      </c>
      <c r="D2059" s="10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83">
        <f t="shared" si="130"/>
        <v>0</v>
      </c>
    </row>
    <row r="2060" spans="1:16">
      <c r="A2060" s="340"/>
      <c r="B2060" s="343"/>
      <c r="C2060" s="157">
        <v>14</v>
      </c>
      <c r="D2060" s="10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83">
        <f t="shared" si="130"/>
        <v>0</v>
      </c>
    </row>
    <row r="2061" spans="1:16">
      <c r="A2061" s="340"/>
      <c r="B2061" s="343"/>
      <c r="C2061" s="157">
        <v>15</v>
      </c>
      <c r="D2061" s="10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83">
        <f t="shared" si="130"/>
        <v>0</v>
      </c>
    </row>
    <row r="2062" spans="1:16">
      <c r="A2062" s="340"/>
      <c r="B2062" s="343"/>
      <c r="C2062" s="157">
        <v>16</v>
      </c>
      <c r="D2062" s="10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83">
        <f t="shared" si="130"/>
        <v>0</v>
      </c>
    </row>
    <row r="2063" spans="1:16">
      <c r="A2063" s="340"/>
      <c r="B2063" s="343"/>
      <c r="C2063" s="157">
        <v>17</v>
      </c>
      <c r="D2063" s="10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83">
        <f t="shared" si="130"/>
        <v>0</v>
      </c>
    </row>
    <row r="2064" spans="1:16">
      <c r="A2064" s="340"/>
      <c r="B2064" s="343"/>
      <c r="C2064" s="157">
        <v>25</v>
      </c>
      <c r="D2064" s="10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83">
        <f t="shared" si="130"/>
        <v>0</v>
      </c>
    </row>
    <row r="2065" spans="1:16">
      <c r="A2065" s="340"/>
      <c r="B2065" s="343"/>
      <c r="C2065" s="157">
        <v>26</v>
      </c>
      <c r="D2065" s="10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83">
        <f t="shared" si="130"/>
        <v>0</v>
      </c>
    </row>
    <row r="2066" spans="1:16">
      <c r="A2066" s="341"/>
      <c r="B2066" s="344"/>
      <c r="C2066" s="157">
        <v>27</v>
      </c>
      <c r="D2066" s="10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83">
        <f t="shared" si="130"/>
        <v>0</v>
      </c>
    </row>
    <row r="2067" spans="1:16">
      <c r="A2067" s="339">
        <v>562</v>
      </c>
      <c r="B2067" s="342" t="s">
        <v>311</v>
      </c>
      <c r="C2067" s="157">
        <v>11</v>
      </c>
      <c r="D2067" s="10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83">
        <f t="shared" si="130"/>
        <v>0</v>
      </c>
    </row>
    <row r="2068" spans="1:16">
      <c r="A2068" s="340"/>
      <c r="B2068" s="343"/>
      <c r="C2068" s="157">
        <v>12</v>
      </c>
      <c r="D2068" s="10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83">
        <f t="shared" si="130"/>
        <v>0</v>
      </c>
    </row>
    <row r="2069" spans="1:16">
      <c r="A2069" s="340"/>
      <c r="B2069" s="343"/>
      <c r="C2069" s="157">
        <v>13</v>
      </c>
      <c r="D2069" s="10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83">
        <f t="shared" si="130"/>
        <v>0</v>
      </c>
    </row>
    <row r="2070" spans="1:16">
      <c r="A2070" s="340"/>
      <c r="B2070" s="343"/>
      <c r="C2070" s="157">
        <v>14</v>
      </c>
      <c r="D2070" s="10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83">
        <f t="shared" si="130"/>
        <v>0</v>
      </c>
    </row>
    <row r="2071" spans="1:16">
      <c r="A2071" s="340"/>
      <c r="B2071" s="343"/>
      <c r="C2071" s="157">
        <v>15</v>
      </c>
      <c r="D2071" s="10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83">
        <f t="shared" si="130"/>
        <v>0</v>
      </c>
    </row>
    <row r="2072" spans="1:16">
      <c r="A2072" s="340"/>
      <c r="B2072" s="343"/>
      <c r="C2072" s="157">
        <v>16</v>
      </c>
      <c r="D2072" s="10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83">
        <f t="shared" si="130"/>
        <v>0</v>
      </c>
    </row>
    <row r="2073" spans="1:16">
      <c r="A2073" s="340"/>
      <c r="B2073" s="343"/>
      <c r="C2073" s="157">
        <v>17</v>
      </c>
      <c r="D2073" s="10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83">
        <f t="shared" si="130"/>
        <v>0</v>
      </c>
    </row>
    <row r="2074" spans="1:16">
      <c r="A2074" s="340"/>
      <c r="B2074" s="343"/>
      <c r="C2074" s="157">
        <v>25</v>
      </c>
      <c r="D2074" s="10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83">
        <f t="shared" si="130"/>
        <v>0</v>
      </c>
    </row>
    <row r="2075" spans="1:16">
      <c r="A2075" s="340"/>
      <c r="B2075" s="343"/>
      <c r="C2075" s="157">
        <v>26</v>
      </c>
      <c r="D2075" s="10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83">
        <f t="shared" si="130"/>
        <v>0</v>
      </c>
    </row>
    <row r="2076" spans="1:16">
      <c r="A2076" s="341"/>
      <c r="B2076" s="344"/>
      <c r="C2076" s="157">
        <v>27</v>
      </c>
      <c r="D2076" s="10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83">
        <f t="shared" si="130"/>
        <v>0</v>
      </c>
    </row>
    <row r="2077" spans="1:16">
      <c r="A2077" s="339">
        <v>563</v>
      </c>
      <c r="B2077" s="342" t="s">
        <v>312</v>
      </c>
      <c r="C2077" s="157">
        <v>11</v>
      </c>
      <c r="D2077" s="10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83">
        <f t="shared" si="130"/>
        <v>0</v>
      </c>
    </row>
    <row r="2078" spans="1:16">
      <c r="A2078" s="340"/>
      <c r="B2078" s="343"/>
      <c r="C2078" s="157">
        <v>12</v>
      </c>
      <c r="D2078" s="10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83">
        <f t="shared" si="130"/>
        <v>0</v>
      </c>
    </row>
    <row r="2079" spans="1:16">
      <c r="A2079" s="340"/>
      <c r="B2079" s="343"/>
      <c r="C2079" s="157">
        <v>13</v>
      </c>
      <c r="D2079" s="10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83">
        <f t="shared" si="130"/>
        <v>0</v>
      </c>
    </row>
    <row r="2080" spans="1:16">
      <c r="A2080" s="340"/>
      <c r="B2080" s="343"/>
      <c r="C2080" s="157">
        <v>14</v>
      </c>
      <c r="D2080" s="10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83">
        <f t="shared" si="130"/>
        <v>0</v>
      </c>
    </row>
    <row r="2081" spans="1:16">
      <c r="A2081" s="340"/>
      <c r="B2081" s="343"/>
      <c r="C2081" s="157">
        <v>15</v>
      </c>
      <c r="D2081" s="10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83">
        <f t="shared" si="130"/>
        <v>0</v>
      </c>
    </row>
    <row r="2082" spans="1:16">
      <c r="A2082" s="340"/>
      <c r="B2082" s="343"/>
      <c r="C2082" s="157">
        <v>16</v>
      </c>
      <c r="D2082" s="10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83">
        <f t="shared" si="130"/>
        <v>0</v>
      </c>
    </row>
    <row r="2083" spans="1:16">
      <c r="A2083" s="340"/>
      <c r="B2083" s="343"/>
      <c r="C2083" s="157">
        <v>17</v>
      </c>
      <c r="D2083" s="10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83">
        <f t="shared" si="130"/>
        <v>0</v>
      </c>
    </row>
    <row r="2084" spans="1:16">
      <c r="A2084" s="340"/>
      <c r="B2084" s="343"/>
      <c r="C2084" s="157">
        <v>25</v>
      </c>
      <c r="D2084" s="10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83">
        <f t="shared" si="130"/>
        <v>0</v>
      </c>
    </row>
    <row r="2085" spans="1:16">
      <c r="A2085" s="340"/>
      <c r="B2085" s="343"/>
      <c r="C2085" s="157">
        <v>26</v>
      </c>
      <c r="D2085" s="10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83">
        <f t="shared" si="130"/>
        <v>0</v>
      </c>
    </row>
    <row r="2086" spans="1:16">
      <c r="A2086" s="341"/>
      <c r="B2086" s="344"/>
      <c r="C2086" s="157">
        <v>27</v>
      </c>
      <c r="D2086" s="10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83">
        <f t="shared" si="130"/>
        <v>0</v>
      </c>
    </row>
    <row r="2087" spans="1:16">
      <c r="A2087" s="339">
        <v>564</v>
      </c>
      <c r="B2087" s="342" t="s">
        <v>313</v>
      </c>
      <c r="C2087" s="157">
        <v>11</v>
      </c>
      <c r="D2087" s="10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83">
        <f t="shared" si="130"/>
        <v>0</v>
      </c>
    </row>
    <row r="2088" spans="1:16">
      <c r="A2088" s="340"/>
      <c r="B2088" s="343"/>
      <c r="C2088" s="157">
        <v>12</v>
      </c>
      <c r="D2088" s="10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83">
        <f t="shared" si="130"/>
        <v>0</v>
      </c>
    </row>
    <row r="2089" spans="1:16">
      <c r="A2089" s="340"/>
      <c r="B2089" s="343"/>
      <c r="C2089" s="157">
        <v>13</v>
      </c>
      <c r="D2089" s="10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83">
        <f t="shared" si="130"/>
        <v>0</v>
      </c>
    </row>
    <row r="2090" spans="1:16">
      <c r="A2090" s="340"/>
      <c r="B2090" s="343"/>
      <c r="C2090" s="157">
        <v>14</v>
      </c>
      <c r="D2090" s="10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83">
        <f t="shared" si="130"/>
        <v>0</v>
      </c>
    </row>
    <row r="2091" spans="1:16">
      <c r="A2091" s="340"/>
      <c r="B2091" s="343"/>
      <c r="C2091" s="157">
        <v>15</v>
      </c>
      <c r="D2091" s="10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83">
        <f t="shared" si="130"/>
        <v>0</v>
      </c>
    </row>
    <row r="2092" spans="1:16">
      <c r="A2092" s="340"/>
      <c r="B2092" s="343"/>
      <c r="C2092" s="157">
        <v>16</v>
      </c>
      <c r="D2092" s="10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83">
        <f t="shared" si="130"/>
        <v>0</v>
      </c>
    </row>
    <row r="2093" spans="1:16">
      <c r="A2093" s="340"/>
      <c r="B2093" s="343"/>
      <c r="C2093" s="157">
        <v>17</v>
      </c>
      <c r="D2093" s="10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83">
        <f t="shared" si="130"/>
        <v>0</v>
      </c>
    </row>
    <row r="2094" spans="1:16">
      <c r="A2094" s="340"/>
      <c r="B2094" s="343"/>
      <c r="C2094" s="157">
        <v>25</v>
      </c>
      <c r="D2094" s="10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83">
        <f t="shared" si="130"/>
        <v>0</v>
      </c>
    </row>
    <row r="2095" spans="1:16">
      <c r="A2095" s="340"/>
      <c r="B2095" s="343"/>
      <c r="C2095" s="157">
        <v>26</v>
      </c>
      <c r="D2095" s="10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83">
        <f t="shared" si="130"/>
        <v>0</v>
      </c>
    </row>
    <row r="2096" spans="1:16">
      <c r="A2096" s="341"/>
      <c r="B2096" s="344"/>
      <c r="C2096" s="157">
        <v>27</v>
      </c>
      <c r="D2096" s="10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83">
        <f t="shared" si="130"/>
        <v>0</v>
      </c>
    </row>
    <row r="2097" spans="1:16">
      <c r="A2097" s="339">
        <v>565</v>
      </c>
      <c r="B2097" s="342" t="s">
        <v>314</v>
      </c>
      <c r="C2097" s="157">
        <v>11</v>
      </c>
      <c r="D2097" s="10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83">
        <f t="shared" si="130"/>
        <v>0</v>
      </c>
    </row>
    <row r="2098" spans="1:16">
      <c r="A2098" s="340"/>
      <c r="B2098" s="343"/>
      <c r="C2098" s="157">
        <v>12</v>
      </c>
      <c r="D2098" s="10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83">
        <f t="shared" si="130"/>
        <v>0</v>
      </c>
    </row>
    <row r="2099" spans="1:16">
      <c r="A2099" s="340"/>
      <c r="B2099" s="343"/>
      <c r="C2099" s="157">
        <v>13</v>
      </c>
      <c r="D2099" s="10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83">
        <f t="shared" si="130"/>
        <v>0</v>
      </c>
    </row>
    <row r="2100" spans="1:16">
      <c r="A2100" s="340"/>
      <c r="B2100" s="343"/>
      <c r="C2100" s="157">
        <v>14</v>
      </c>
      <c r="D2100" s="10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83">
        <f t="shared" si="130"/>
        <v>0</v>
      </c>
    </row>
    <row r="2101" spans="1:16">
      <c r="A2101" s="340"/>
      <c r="B2101" s="343"/>
      <c r="C2101" s="157">
        <v>15</v>
      </c>
      <c r="D2101" s="101"/>
      <c r="E2101" s="31">
        <v>10000</v>
      </c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83">
        <f t="shared" si="130"/>
        <v>10000</v>
      </c>
    </row>
    <row r="2102" spans="1:16">
      <c r="A2102" s="340"/>
      <c r="B2102" s="343"/>
      <c r="C2102" s="157">
        <v>16</v>
      </c>
      <c r="D2102" s="10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83">
        <f t="shared" si="130"/>
        <v>0</v>
      </c>
    </row>
    <row r="2103" spans="1:16">
      <c r="A2103" s="340"/>
      <c r="B2103" s="343"/>
      <c r="C2103" s="157">
        <v>17</v>
      </c>
      <c r="D2103" s="10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83">
        <f t="shared" si="130"/>
        <v>0</v>
      </c>
    </row>
    <row r="2104" spans="1:16">
      <c r="A2104" s="340"/>
      <c r="B2104" s="343"/>
      <c r="C2104" s="157">
        <v>25</v>
      </c>
      <c r="D2104" s="101"/>
      <c r="E2104" s="31">
        <v>10000</v>
      </c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83">
        <f t="shared" si="130"/>
        <v>10000</v>
      </c>
    </row>
    <row r="2105" spans="1:16">
      <c r="A2105" s="340"/>
      <c r="B2105" s="343"/>
      <c r="C2105" s="157">
        <v>26</v>
      </c>
      <c r="D2105" s="10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83">
        <f t="shared" si="130"/>
        <v>0</v>
      </c>
    </row>
    <row r="2106" spans="1:16">
      <c r="A2106" s="341"/>
      <c r="B2106" s="344"/>
      <c r="C2106" s="157">
        <v>27</v>
      </c>
      <c r="D2106" s="10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83">
        <f t="shared" si="130"/>
        <v>0</v>
      </c>
    </row>
    <row r="2107" spans="1:16">
      <c r="A2107" s="339">
        <v>566</v>
      </c>
      <c r="B2107" s="342" t="s">
        <v>315</v>
      </c>
      <c r="C2107" s="157">
        <v>11</v>
      </c>
      <c r="D2107" s="10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83">
        <f t="shared" si="130"/>
        <v>0</v>
      </c>
    </row>
    <row r="2108" spans="1:16">
      <c r="A2108" s="340"/>
      <c r="B2108" s="343"/>
      <c r="C2108" s="157">
        <v>12</v>
      </c>
      <c r="D2108" s="10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83">
        <f t="shared" si="130"/>
        <v>0</v>
      </c>
    </row>
    <row r="2109" spans="1:16">
      <c r="A2109" s="340"/>
      <c r="B2109" s="343"/>
      <c r="C2109" s="157">
        <v>13</v>
      </c>
      <c r="D2109" s="10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83">
        <f t="shared" si="130"/>
        <v>0</v>
      </c>
    </row>
    <row r="2110" spans="1:16">
      <c r="A2110" s="340"/>
      <c r="B2110" s="343"/>
      <c r="C2110" s="157">
        <v>14</v>
      </c>
      <c r="D2110" s="10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83">
        <f t="shared" si="130"/>
        <v>0</v>
      </c>
    </row>
    <row r="2111" spans="1:16">
      <c r="A2111" s="340"/>
      <c r="B2111" s="343"/>
      <c r="C2111" s="157">
        <v>15</v>
      </c>
      <c r="D2111" s="101"/>
      <c r="E2111" s="31"/>
      <c r="F2111" s="31"/>
      <c r="G2111" s="31"/>
      <c r="H2111" s="31">
        <v>10000</v>
      </c>
      <c r="I2111" s="31"/>
      <c r="J2111" s="31"/>
      <c r="K2111" s="31"/>
      <c r="L2111" s="31"/>
      <c r="M2111" s="31"/>
      <c r="N2111" s="31"/>
      <c r="O2111" s="31"/>
      <c r="P2111" s="83">
        <f t="shared" si="130"/>
        <v>10000</v>
      </c>
    </row>
    <row r="2112" spans="1:16">
      <c r="A2112" s="340"/>
      <c r="B2112" s="343"/>
      <c r="C2112" s="157">
        <v>16</v>
      </c>
      <c r="D2112" s="10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83">
        <f t="shared" si="130"/>
        <v>0</v>
      </c>
    </row>
    <row r="2113" spans="1:16">
      <c r="A2113" s="340"/>
      <c r="B2113" s="343"/>
      <c r="C2113" s="157">
        <v>17</v>
      </c>
      <c r="D2113" s="10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83">
        <f t="shared" si="130"/>
        <v>0</v>
      </c>
    </row>
    <row r="2114" spans="1:16">
      <c r="A2114" s="340"/>
      <c r="B2114" s="343"/>
      <c r="C2114" s="157">
        <v>25</v>
      </c>
      <c r="D2114" s="10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83">
        <f t="shared" si="130"/>
        <v>0</v>
      </c>
    </row>
    <row r="2115" spans="1:16">
      <c r="A2115" s="340"/>
      <c r="B2115" s="343"/>
      <c r="C2115" s="157">
        <v>26</v>
      </c>
      <c r="D2115" s="10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83">
        <f t="shared" si="130"/>
        <v>0</v>
      </c>
    </row>
    <row r="2116" spans="1:16">
      <c r="A2116" s="341"/>
      <c r="B2116" s="344"/>
      <c r="C2116" s="157">
        <v>27</v>
      </c>
      <c r="D2116" s="10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83">
        <f t="shared" si="130"/>
        <v>0</v>
      </c>
    </row>
    <row r="2117" spans="1:16">
      <c r="A2117" s="339">
        <v>567</v>
      </c>
      <c r="B2117" s="342" t="s">
        <v>316</v>
      </c>
      <c r="C2117" s="157">
        <v>11</v>
      </c>
      <c r="D2117" s="10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83">
        <f t="shared" si="130"/>
        <v>0</v>
      </c>
    </row>
    <row r="2118" spans="1:16">
      <c r="A2118" s="340"/>
      <c r="B2118" s="343"/>
      <c r="C2118" s="157">
        <v>12</v>
      </c>
      <c r="D2118" s="10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83">
        <f t="shared" si="130"/>
        <v>0</v>
      </c>
    </row>
    <row r="2119" spans="1:16">
      <c r="A2119" s="340"/>
      <c r="B2119" s="343"/>
      <c r="C2119" s="157">
        <v>13</v>
      </c>
      <c r="D2119" s="10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83">
        <f t="shared" si="130"/>
        <v>0</v>
      </c>
    </row>
    <row r="2120" spans="1:16">
      <c r="A2120" s="340"/>
      <c r="B2120" s="343"/>
      <c r="C2120" s="157">
        <v>14</v>
      </c>
      <c r="D2120" s="10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83">
        <f t="shared" si="130"/>
        <v>0</v>
      </c>
    </row>
    <row r="2121" spans="1:16">
      <c r="A2121" s="340"/>
      <c r="B2121" s="343"/>
      <c r="C2121" s="157">
        <v>15</v>
      </c>
      <c r="D2121" s="101"/>
      <c r="E2121" s="31"/>
      <c r="F2121" s="31"/>
      <c r="G2121" s="31"/>
      <c r="H2121" s="31">
        <v>15000</v>
      </c>
      <c r="I2121" s="31"/>
      <c r="J2121" s="31"/>
      <c r="K2121" s="31"/>
      <c r="L2121" s="31"/>
      <c r="M2121" s="31"/>
      <c r="N2121" s="31"/>
      <c r="O2121" s="31"/>
      <c r="P2121" s="83">
        <f t="shared" si="130"/>
        <v>15000</v>
      </c>
    </row>
    <row r="2122" spans="1:16">
      <c r="A2122" s="340"/>
      <c r="B2122" s="343"/>
      <c r="C2122" s="157">
        <v>16</v>
      </c>
      <c r="D2122" s="10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83">
        <f t="shared" si="130"/>
        <v>0</v>
      </c>
    </row>
    <row r="2123" spans="1:16">
      <c r="A2123" s="340"/>
      <c r="B2123" s="343"/>
      <c r="C2123" s="157">
        <v>17</v>
      </c>
      <c r="D2123" s="10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83">
        <f t="shared" si="130"/>
        <v>0</v>
      </c>
    </row>
    <row r="2124" spans="1:16">
      <c r="A2124" s="340"/>
      <c r="B2124" s="343"/>
      <c r="C2124" s="157">
        <v>25</v>
      </c>
      <c r="D2124" s="10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83">
        <f t="shared" si="130"/>
        <v>0</v>
      </c>
    </row>
    <row r="2125" spans="1:16">
      <c r="A2125" s="340"/>
      <c r="B2125" s="343"/>
      <c r="C2125" s="157">
        <v>26</v>
      </c>
      <c r="D2125" s="10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83">
        <f t="shared" si="130"/>
        <v>0</v>
      </c>
    </row>
    <row r="2126" spans="1:16">
      <c r="A2126" s="341"/>
      <c r="B2126" s="344"/>
      <c r="C2126" s="157">
        <v>27</v>
      </c>
      <c r="D2126" s="10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83">
        <f t="shared" si="130"/>
        <v>0</v>
      </c>
    </row>
    <row r="2127" spans="1:16">
      <c r="A2127" s="339">
        <v>569</v>
      </c>
      <c r="B2127" s="342" t="s">
        <v>317</v>
      </c>
      <c r="C2127" s="157">
        <v>11</v>
      </c>
      <c r="D2127" s="10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83">
        <f t="shared" si="130"/>
        <v>0</v>
      </c>
    </row>
    <row r="2128" spans="1:16">
      <c r="A2128" s="340"/>
      <c r="B2128" s="343"/>
      <c r="C2128" s="157">
        <v>12</v>
      </c>
      <c r="D2128" s="10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83">
        <f t="shared" si="130"/>
        <v>0</v>
      </c>
    </row>
    <row r="2129" spans="1:16">
      <c r="A2129" s="340"/>
      <c r="B2129" s="343"/>
      <c r="C2129" s="157">
        <v>13</v>
      </c>
      <c r="D2129" s="10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83">
        <f t="shared" si="130"/>
        <v>0</v>
      </c>
    </row>
    <row r="2130" spans="1:16">
      <c r="A2130" s="340"/>
      <c r="B2130" s="343"/>
      <c r="C2130" s="157">
        <v>14</v>
      </c>
      <c r="D2130" s="10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83">
        <f t="shared" si="130"/>
        <v>0</v>
      </c>
    </row>
    <row r="2131" spans="1:16">
      <c r="A2131" s="340"/>
      <c r="B2131" s="343"/>
      <c r="C2131" s="157">
        <v>15</v>
      </c>
      <c r="D2131" s="101"/>
      <c r="E2131" s="31"/>
      <c r="F2131" s="31"/>
      <c r="G2131" s="31"/>
      <c r="H2131" s="31">
        <v>15000</v>
      </c>
      <c r="I2131" s="31"/>
      <c r="J2131" s="31"/>
      <c r="K2131" s="31"/>
      <c r="L2131" s="31"/>
      <c r="M2131" s="31"/>
      <c r="N2131" s="31"/>
      <c r="O2131" s="31"/>
      <c r="P2131" s="83">
        <f t="shared" si="130"/>
        <v>15000</v>
      </c>
    </row>
    <row r="2132" spans="1:16">
      <c r="A2132" s="340"/>
      <c r="B2132" s="343"/>
      <c r="C2132" s="157">
        <v>16</v>
      </c>
      <c r="D2132" s="10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83">
        <f t="shared" si="130"/>
        <v>0</v>
      </c>
    </row>
    <row r="2133" spans="1:16">
      <c r="A2133" s="340"/>
      <c r="B2133" s="343"/>
      <c r="C2133" s="157">
        <v>17</v>
      </c>
      <c r="D2133" s="10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83">
        <f t="shared" si="130"/>
        <v>0</v>
      </c>
    </row>
    <row r="2134" spans="1:16">
      <c r="A2134" s="340"/>
      <c r="B2134" s="343"/>
      <c r="C2134" s="157">
        <v>25</v>
      </c>
      <c r="D2134" s="10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83">
        <f t="shared" si="130"/>
        <v>0</v>
      </c>
    </row>
    <row r="2135" spans="1:16">
      <c r="A2135" s="340"/>
      <c r="B2135" s="343"/>
      <c r="C2135" s="157">
        <v>26</v>
      </c>
      <c r="D2135" s="10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83">
        <f t="shared" si="130"/>
        <v>0</v>
      </c>
    </row>
    <row r="2136" spans="1:16">
      <c r="A2136" s="341"/>
      <c r="B2136" s="344"/>
      <c r="C2136" s="157">
        <v>27</v>
      </c>
      <c r="D2136" s="10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83">
        <f t="shared" si="130"/>
        <v>0</v>
      </c>
    </row>
    <row r="2137" spans="1:16">
      <c r="A2137" s="112">
        <v>5700</v>
      </c>
      <c r="B2137" s="347" t="s">
        <v>318</v>
      </c>
      <c r="C2137" s="348"/>
      <c r="D2137" s="110">
        <f>SUM(D2138:D2227)</f>
        <v>0</v>
      </c>
      <c r="E2137" s="110">
        <f t="shared" ref="E2137:P2137" si="131">SUM(E2138:E2227)</f>
        <v>0</v>
      </c>
      <c r="F2137" s="110">
        <f t="shared" si="131"/>
        <v>0</v>
      </c>
      <c r="G2137" s="110">
        <f t="shared" si="131"/>
        <v>0</v>
      </c>
      <c r="H2137" s="110">
        <f t="shared" si="131"/>
        <v>0</v>
      </c>
      <c r="I2137" s="110">
        <f t="shared" si="131"/>
        <v>0</v>
      </c>
      <c r="J2137" s="110">
        <f t="shared" si="131"/>
        <v>0</v>
      </c>
      <c r="K2137" s="110">
        <f t="shared" si="131"/>
        <v>0</v>
      </c>
      <c r="L2137" s="110">
        <f t="shared" si="131"/>
        <v>0</v>
      </c>
      <c r="M2137" s="110">
        <f t="shared" si="131"/>
        <v>0</v>
      </c>
      <c r="N2137" s="110">
        <f t="shared" si="131"/>
        <v>0</v>
      </c>
      <c r="O2137" s="110">
        <f t="shared" si="131"/>
        <v>0</v>
      </c>
      <c r="P2137" s="110">
        <f t="shared" si="131"/>
        <v>0</v>
      </c>
    </row>
    <row r="2138" spans="1:16">
      <c r="A2138" s="339">
        <v>571</v>
      </c>
      <c r="B2138" s="342" t="s">
        <v>319</v>
      </c>
      <c r="C2138" s="157">
        <v>11</v>
      </c>
      <c r="D2138" s="10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83">
        <f t="shared" ref="P2138:P2218" si="132">SUM(D2138:O2138)</f>
        <v>0</v>
      </c>
    </row>
    <row r="2139" spans="1:16">
      <c r="A2139" s="340"/>
      <c r="B2139" s="343"/>
      <c r="C2139" s="157">
        <v>12</v>
      </c>
      <c r="D2139" s="10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83">
        <f t="shared" si="132"/>
        <v>0</v>
      </c>
    </row>
    <row r="2140" spans="1:16">
      <c r="A2140" s="340"/>
      <c r="B2140" s="343"/>
      <c r="C2140" s="157">
        <v>13</v>
      </c>
      <c r="D2140" s="10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83">
        <f t="shared" si="132"/>
        <v>0</v>
      </c>
    </row>
    <row r="2141" spans="1:16">
      <c r="A2141" s="340"/>
      <c r="B2141" s="343"/>
      <c r="C2141" s="157">
        <v>14</v>
      </c>
      <c r="D2141" s="10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83">
        <f t="shared" si="132"/>
        <v>0</v>
      </c>
    </row>
    <row r="2142" spans="1:16">
      <c r="A2142" s="340"/>
      <c r="B2142" s="343"/>
      <c r="C2142" s="157">
        <v>15</v>
      </c>
      <c r="D2142" s="10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83">
        <f t="shared" si="132"/>
        <v>0</v>
      </c>
    </row>
    <row r="2143" spans="1:16">
      <c r="A2143" s="340"/>
      <c r="B2143" s="343"/>
      <c r="C2143" s="157">
        <v>16</v>
      </c>
      <c r="D2143" s="10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83">
        <f t="shared" si="132"/>
        <v>0</v>
      </c>
    </row>
    <row r="2144" spans="1:16">
      <c r="A2144" s="340"/>
      <c r="B2144" s="343"/>
      <c r="C2144" s="157">
        <v>17</v>
      </c>
      <c r="D2144" s="10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83">
        <f t="shared" si="132"/>
        <v>0</v>
      </c>
    </row>
    <row r="2145" spans="1:16">
      <c r="A2145" s="340"/>
      <c r="B2145" s="343"/>
      <c r="C2145" s="157">
        <v>25</v>
      </c>
      <c r="D2145" s="10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83">
        <f t="shared" si="132"/>
        <v>0</v>
      </c>
    </row>
    <row r="2146" spans="1:16">
      <c r="A2146" s="340"/>
      <c r="B2146" s="343"/>
      <c r="C2146" s="157">
        <v>26</v>
      </c>
      <c r="D2146" s="10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83">
        <f t="shared" si="132"/>
        <v>0</v>
      </c>
    </row>
    <row r="2147" spans="1:16">
      <c r="A2147" s="341"/>
      <c r="B2147" s="344"/>
      <c r="C2147" s="157">
        <v>27</v>
      </c>
      <c r="D2147" s="10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83">
        <f t="shared" si="132"/>
        <v>0</v>
      </c>
    </row>
    <row r="2148" spans="1:16">
      <c r="A2148" s="339">
        <v>572</v>
      </c>
      <c r="B2148" s="342" t="s">
        <v>320</v>
      </c>
      <c r="C2148" s="157">
        <v>11</v>
      </c>
      <c r="D2148" s="10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83">
        <f t="shared" si="132"/>
        <v>0</v>
      </c>
    </row>
    <row r="2149" spans="1:16">
      <c r="A2149" s="340"/>
      <c r="B2149" s="343"/>
      <c r="C2149" s="157">
        <v>12</v>
      </c>
      <c r="D2149" s="10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83">
        <f t="shared" si="132"/>
        <v>0</v>
      </c>
    </row>
    <row r="2150" spans="1:16">
      <c r="A2150" s="340"/>
      <c r="B2150" s="343"/>
      <c r="C2150" s="157">
        <v>13</v>
      </c>
      <c r="D2150" s="10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83">
        <f t="shared" si="132"/>
        <v>0</v>
      </c>
    </row>
    <row r="2151" spans="1:16">
      <c r="A2151" s="340"/>
      <c r="B2151" s="343"/>
      <c r="C2151" s="157">
        <v>14</v>
      </c>
      <c r="D2151" s="10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83">
        <f t="shared" si="132"/>
        <v>0</v>
      </c>
    </row>
    <row r="2152" spans="1:16">
      <c r="A2152" s="340"/>
      <c r="B2152" s="343"/>
      <c r="C2152" s="157">
        <v>15</v>
      </c>
      <c r="D2152" s="10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83">
        <f t="shared" si="132"/>
        <v>0</v>
      </c>
    </row>
    <row r="2153" spans="1:16">
      <c r="A2153" s="340"/>
      <c r="B2153" s="343"/>
      <c r="C2153" s="157">
        <v>16</v>
      </c>
      <c r="D2153" s="10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83">
        <f t="shared" si="132"/>
        <v>0</v>
      </c>
    </row>
    <row r="2154" spans="1:16">
      <c r="A2154" s="340"/>
      <c r="B2154" s="343"/>
      <c r="C2154" s="157">
        <v>17</v>
      </c>
      <c r="D2154" s="10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83">
        <f t="shared" si="132"/>
        <v>0</v>
      </c>
    </row>
    <row r="2155" spans="1:16">
      <c r="A2155" s="340"/>
      <c r="B2155" s="343"/>
      <c r="C2155" s="157">
        <v>25</v>
      </c>
      <c r="D2155" s="10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83">
        <f t="shared" si="132"/>
        <v>0</v>
      </c>
    </row>
    <row r="2156" spans="1:16">
      <c r="A2156" s="340"/>
      <c r="B2156" s="343"/>
      <c r="C2156" s="157">
        <v>26</v>
      </c>
      <c r="D2156" s="10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83">
        <f t="shared" si="132"/>
        <v>0</v>
      </c>
    </row>
    <row r="2157" spans="1:16">
      <c r="A2157" s="341"/>
      <c r="B2157" s="344"/>
      <c r="C2157" s="157">
        <v>27</v>
      </c>
      <c r="D2157" s="10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83">
        <f t="shared" si="132"/>
        <v>0</v>
      </c>
    </row>
    <row r="2158" spans="1:16">
      <c r="A2158" s="339">
        <v>573</v>
      </c>
      <c r="B2158" s="342" t="s">
        <v>321</v>
      </c>
      <c r="C2158" s="157">
        <v>11</v>
      </c>
      <c r="D2158" s="10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83">
        <f t="shared" si="132"/>
        <v>0</v>
      </c>
    </row>
    <row r="2159" spans="1:16">
      <c r="A2159" s="340"/>
      <c r="B2159" s="343"/>
      <c r="C2159" s="157">
        <v>12</v>
      </c>
      <c r="D2159" s="10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83">
        <f t="shared" si="132"/>
        <v>0</v>
      </c>
    </row>
    <row r="2160" spans="1:16">
      <c r="A2160" s="340"/>
      <c r="B2160" s="343"/>
      <c r="C2160" s="157">
        <v>13</v>
      </c>
      <c r="D2160" s="10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83">
        <f t="shared" si="132"/>
        <v>0</v>
      </c>
    </row>
    <row r="2161" spans="1:16">
      <c r="A2161" s="340"/>
      <c r="B2161" s="343"/>
      <c r="C2161" s="157">
        <v>14</v>
      </c>
      <c r="D2161" s="10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83">
        <f t="shared" si="132"/>
        <v>0</v>
      </c>
    </row>
    <row r="2162" spans="1:16">
      <c r="A2162" s="340"/>
      <c r="B2162" s="343"/>
      <c r="C2162" s="157">
        <v>15</v>
      </c>
      <c r="D2162" s="10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83">
        <f t="shared" si="132"/>
        <v>0</v>
      </c>
    </row>
    <row r="2163" spans="1:16">
      <c r="A2163" s="340"/>
      <c r="B2163" s="343"/>
      <c r="C2163" s="157">
        <v>16</v>
      </c>
      <c r="D2163" s="10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83">
        <f t="shared" si="132"/>
        <v>0</v>
      </c>
    </row>
    <row r="2164" spans="1:16">
      <c r="A2164" s="340"/>
      <c r="B2164" s="343"/>
      <c r="C2164" s="157">
        <v>17</v>
      </c>
      <c r="D2164" s="10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83">
        <f t="shared" si="132"/>
        <v>0</v>
      </c>
    </row>
    <row r="2165" spans="1:16">
      <c r="A2165" s="340"/>
      <c r="B2165" s="343"/>
      <c r="C2165" s="157">
        <v>25</v>
      </c>
      <c r="D2165" s="10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83">
        <f t="shared" si="132"/>
        <v>0</v>
      </c>
    </row>
    <row r="2166" spans="1:16">
      <c r="A2166" s="340"/>
      <c r="B2166" s="343"/>
      <c r="C2166" s="157">
        <v>26</v>
      </c>
      <c r="D2166" s="10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83">
        <f t="shared" si="132"/>
        <v>0</v>
      </c>
    </row>
    <row r="2167" spans="1:16">
      <c r="A2167" s="341"/>
      <c r="B2167" s="344"/>
      <c r="C2167" s="157">
        <v>27</v>
      </c>
      <c r="D2167" s="10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83">
        <f t="shared" si="132"/>
        <v>0</v>
      </c>
    </row>
    <row r="2168" spans="1:16">
      <c r="A2168" s="339">
        <v>574</v>
      </c>
      <c r="B2168" s="342" t="s">
        <v>322</v>
      </c>
      <c r="C2168" s="157">
        <v>11</v>
      </c>
      <c r="D2168" s="10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83">
        <f t="shared" si="132"/>
        <v>0</v>
      </c>
    </row>
    <row r="2169" spans="1:16">
      <c r="A2169" s="340"/>
      <c r="B2169" s="343"/>
      <c r="C2169" s="157">
        <v>12</v>
      </c>
      <c r="D2169" s="10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83">
        <f t="shared" si="132"/>
        <v>0</v>
      </c>
    </row>
    <row r="2170" spans="1:16">
      <c r="A2170" s="340"/>
      <c r="B2170" s="343"/>
      <c r="C2170" s="157">
        <v>13</v>
      </c>
      <c r="D2170" s="10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83">
        <f t="shared" si="132"/>
        <v>0</v>
      </c>
    </row>
    <row r="2171" spans="1:16">
      <c r="A2171" s="340"/>
      <c r="B2171" s="343"/>
      <c r="C2171" s="157">
        <v>14</v>
      </c>
      <c r="D2171" s="10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83">
        <f t="shared" si="132"/>
        <v>0</v>
      </c>
    </row>
    <row r="2172" spans="1:16">
      <c r="A2172" s="340"/>
      <c r="B2172" s="343"/>
      <c r="C2172" s="157">
        <v>15</v>
      </c>
      <c r="D2172" s="10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83">
        <f t="shared" si="132"/>
        <v>0</v>
      </c>
    </row>
    <row r="2173" spans="1:16">
      <c r="A2173" s="340"/>
      <c r="B2173" s="343"/>
      <c r="C2173" s="157">
        <v>16</v>
      </c>
      <c r="D2173" s="10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83">
        <f t="shared" si="132"/>
        <v>0</v>
      </c>
    </row>
    <row r="2174" spans="1:16">
      <c r="A2174" s="340"/>
      <c r="B2174" s="343"/>
      <c r="C2174" s="157">
        <v>17</v>
      </c>
      <c r="D2174" s="10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83">
        <f t="shared" si="132"/>
        <v>0</v>
      </c>
    </row>
    <row r="2175" spans="1:16">
      <c r="A2175" s="340"/>
      <c r="B2175" s="343"/>
      <c r="C2175" s="157">
        <v>25</v>
      </c>
      <c r="D2175" s="10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83">
        <f t="shared" si="132"/>
        <v>0</v>
      </c>
    </row>
    <row r="2176" spans="1:16">
      <c r="A2176" s="340"/>
      <c r="B2176" s="343"/>
      <c r="C2176" s="157">
        <v>26</v>
      </c>
      <c r="D2176" s="10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83">
        <f t="shared" si="132"/>
        <v>0</v>
      </c>
    </row>
    <row r="2177" spans="1:16">
      <c r="A2177" s="341"/>
      <c r="B2177" s="344"/>
      <c r="C2177" s="157">
        <v>27</v>
      </c>
      <c r="D2177" s="10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83">
        <f t="shared" si="132"/>
        <v>0</v>
      </c>
    </row>
    <row r="2178" spans="1:16">
      <c r="A2178" s="339">
        <v>575</v>
      </c>
      <c r="B2178" s="342" t="s">
        <v>323</v>
      </c>
      <c r="C2178" s="157">
        <v>11</v>
      </c>
      <c r="D2178" s="10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83">
        <f t="shared" si="132"/>
        <v>0</v>
      </c>
    </row>
    <row r="2179" spans="1:16">
      <c r="A2179" s="340"/>
      <c r="B2179" s="343"/>
      <c r="C2179" s="157">
        <v>12</v>
      </c>
      <c r="D2179" s="10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83">
        <f t="shared" si="132"/>
        <v>0</v>
      </c>
    </row>
    <row r="2180" spans="1:16">
      <c r="A2180" s="340"/>
      <c r="B2180" s="343"/>
      <c r="C2180" s="157">
        <v>13</v>
      </c>
      <c r="D2180" s="10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83">
        <f t="shared" si="132"/>
        <v>0</v>
      </c>
    </row>
    <row r="2181" spans="1:16">
      <c r="A2181" s="340"/>
      <c r="B2181" s="343"/>
      <c r="C2181" s="157">
        <v>14</v>
      </c>
      <c r="D2181" s="10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83">
        <f t="shared" si="132"/>
        <v>0</v>
      </c>
    </row>
    <row r="2182" spans="1:16">
      <c r="A2182" s="340"/>
      <c r="B2182" s="343"/>
      <c r="C2182" s="157">
        <v>15</v>
      </c>
      <c r="D2182" s="10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83">
        <f t="shared" si="132"/>
        <v>0</v>
      </c>
    </row>
    <row r="2183" spans="1:16">
      <c r="A2183" s="340"/>
      <c r="B2183" s="343"/>
      <c r="C2183" s="157">
        <v>16</v>
      </c>
      <c r="D2183" s="10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83">
        <f t="shared" si="132"/>
        <v>0</v>
      </c>
    </row>
    <row r="2184" spans="1:16">
      <c r="A2184" s="340"/>
      <c r="B2184" s="343"/>
      <c r="C2184" s="157">
        <v>17</v>
      </c>
      <c r="D2184" s="10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83">
        <f t="shared" si="132"/>
        <v>0</v>
      </c>
    </row>
    <row r="2185" spans="1:16">
      <c r="A2185" s="340"/>
      <c r="B2185" s="343"/>
      <c r="C2185" s="157">
        <v>25</v>
      </c>
      <c r="D2185" s="10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83">
        <f t="shared" si="132"/>
        <v>0</v>
      </c>
    </row>
    <row r="2186" spans="1:16">
      <c r="A2186" s="340"/>
      <c r="B2186" s="343"/>
      <c r="C2186" s="157">
        <v>26</v>
      </c>
      <c r="D2186" s="10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83">
        <f t="shared" si="132"/>
        <v>0</v>
      </c>
    </row>
    <row r="2187" spans="1:16">
      <c r="A2187" s="341"/>
      <c r="B2187" s="344"/>
      <c r="C2187" s="157">
        <v>27</v>
      </c>
      <c r="D2187" s="10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83">
        <f t="shared" si="132"/>
        <v>0</v>
      </c>
    </row>
    <row r="2188" spans="1:16">
      <c r="A2188" s="339">
        <v>576</v>
      </c>
      <c r="B2188" s="342" t="s">
        <v>324</v>
      </c>
      <c r="C2188" s="157">
        <v>11</v>
      </c>
      <c r="D2188" s="10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83">
        <f t="shared" si="132"/>
        <v>0</v>
      </c>
    </row>
    <row r="2189" spans="1:16">
      <c r="A2189" s="340"/>
      <c r="B2189" s="343"/>
      <c r="C2189" s="157">
        <v>12</v>
      </c>
      <c r="D2189" s="10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83">
        <f t="shared" si="132"/>
        <v>0</v>
      </c>
    </row>
    <row r="2190" spans="1:16">
      <c r="A2190" s="340"/>
      <c r="B2190" s="343"/>
      <c r="C2190" s="157">
        <v>13</v>
      </c>
      <c r="D2190" s="10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83">
        <f t="shared" si="132"/>
        <v>0</v>
      </c>
    </row>
    <row r="2191" spans="1:16">
      <c r="A2191" s="340"/>
      <c r="B2191" s="343"/>
      <c r="C2191" s="157">
        <v>14</v>
      </c>
      <c r="D2191" s="10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83">
        <f t="shared" si="132"/>
        <v>0</v>
      </c>
    </row>
    <row r="2192" spans="1:16">
      <c r="A2192" s="340"/>
      <c r="B2192" s="343"/>
      <c r="C2192" s="157">
        <v>15</v>
      </c>
      <c r="D2192" s="10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83">
        <f t="shared" si="132"/>
        <v>0</v>
      </c>
    </row>
    <row r="2193" spans="1:16">
      <c r="A2193" s="340"/>
      <c r="B2193" s="343"/>
      <c r="C2193" s="157">
        <v>16</v>
      </c>
      <c r="D2193" s="10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83">
        <f t="shared" si="132"/>
        <v>0</v>
      </c>
    </row>
    <row r="2194" spans="1:16">
      <c r="A2194" s="340"/>
      <c r="B2194" s="343"/>
      <c r="C2194" s="157">
        <v>17</v>
      </c>
      <c r="D2194" s="10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83">
        <f t="shared" si="132"/>
        <v>0</v>
      </c>
    </row>
    <row r="2195" spans="1:16">
      <c r="A2195" s="340"/>
      <c r="B2195" s="343"/>
      <c r="C2195" s="157">
        <v>25</v>
      </c>
      <c r="D2195" s="10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83">
        <f t="shared" si="132"/>
        <v>0</v>
      </c>
    </row>
    <row r="2196" spans="1:16">
      <c r="A2196" s="340"/>
      <c r="B2196" s="343"/>
      <c r="C2196" s="157">
        <v>26</v>
      </c>
      <c r="D2196" s="10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83">
        <f t="shared" si="132"/>
        <v>0</v>
      </c>
    </row>
    <row r="2197" spans="1:16">
      <c r="A2197" s="341"/>
      <c r="B2197" s="344"/>
      <c r="C2197" s="157">
        <v>27</v>
      </c>
      <c r="D2197" s="10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83">
        <f t="shared" si="132"/>
        <v>0</v>
      </c>
    </row>
    <row r="2198" spans="1:16">
      <c r="A2198" s="339">
        <v>577</v>
      </c>
      <c r="B2198" s="342" t="s">
        <v>325</v>
      </c>
      <c r="C2198" s="157">
        <v>11</v>
      </c>
      <c r="D2198" s="10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83">
        <f t="shared" si="132"/>
        <v>0</v>
      </c>
    </row>
    <row r="2199" spans="1:16">
      <c r="A2199" s="340"/>
      <c r="B2199" s="343"/>
      <c r="C2199" s="157">
        <v>12</v>
      </c>
      <c r="D2199" s="10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83">
        <f t="shared" si="132"/>
        <v>0</v>
      </c>
    </row>
    <row r="2200" spans="1:16">
      <c r="A2200" s="340"/>
      <c r="B2200" s="343"/>
      <c r="C2200" s="157">
        <v>13</v>
      </c>
      <c r="D2200" s="10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83">
        <f t="shared" si="132"/>
        <v>0</v>
      </c>
    </row>
    <row r="2201" spans="1:16">
      <c r="A2201" s="340"/>
      <c r="B2201" s="343"/>
      <c r="C2201" s="157">
        <v>14</v>
      </c>
      <c r="D2201" s="10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83">
        <f t="shared" si="132"/>
        <v>0</v>
      </c>
    </row>
    <row r="2202" spans="1:16">
      <c r="A2202" s="340"/>
      <c r="B2202" s="343"/>
      <c r="C2202" s="157">
        <v>15</v>
      </c>
      <c r="D2202" s="10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83">
        <f t="shared" si="132"/>
        <v>0</v>
      </c>
    </row>
    <row r="2203" spans="1:16">
      <c r="A2203" s="340"/>
      <c r="B2203" s="343"/>
      <c r="C2203" s="157">
        <v>16</v>
      </c>
      <c r="D2203" s="10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83">
        <f t="shared" si="132"/>
        <v>0</v>
      </c>
    </row>
    <row r="2204" spans="1:16">
      <c r="A2204" s="340"/>
      <c r="B2204" s="343"/>
      <c r="C2204" s="157">
        <v>17</v>
      </c>
      <c r="D2204" s="10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83">
        <f t="shared" si="132"/>
        <v>0</v>
      </c>
    </row>
    <row r="2205" spans="1:16">
      <c r="A2205" s="340"/>
      <c r="B2205" s="343"/>
      <c r="C2205" s="157">
        <v>25</v>
      </c>
      <c r="D2205" s="10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83">
        <f t="shared" si="132"/>
        <v>0</v>
      </c>
    </row>
    <row r="2206" spans="1:16">
      <c r="A2206" s="340"/>
      <c r="B2206" s="343"/>
      <c r="C2206" s="157">
        <v>26</v>
      </c>
      <c r="D2206" s="10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83">
        <f t="shared" si="132"/>
        <v>0</v>
      </c>
    </row>
    <row r="2207" spans="1:16">
      <c r="A2207" s="341"/>
      <c r="B2207" s="344"/>
      <c r="C2207" s="157">
        <v>27</v>
      </c>
      <c r="D2207" s="10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83">
        <f t="shared" si="132"/>
        <v>0</v>
      </c>
    </row>
    <row r="2208" spans="1:16">
      <c r="A2208" s="339">
        <v>578</v>
      </c>
      <c r="B2208" s="342" t="s">
        <v>326</v>
      </c>
      <c r="C2208" s="157">
        <v>11</v>
      </c>
      <c r="D2208" s="10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83">
        <f t="shared" si="132"/>
        <v>0</v>
      </c>
    </row>
    <row r="2209" spans="1:16">
      <c r="A2209" s="340"/>
      <c r="B2209" s="343"/>
      <c r="C2209" s="157">
        <v>12</v>
      </c>
      <c r="D2209" s="10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83">
        <f t="shared" si="132"/>
        <v>0</v>
      </c>
    </row>
    <row r="2210" spans="1:16">
      <c r="A2210" s="340"/>
      <c r="B2210" s="343"/>
      <c r="C2210" s="157">
        <v>13</v>
      </c>
      <c r="D2210" s="10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83">
        <f t="shared" si="132"/>
        <v>0</v>
      </c>
    </row>
    <row r="2211" spans="1:16">
      <c r="A2211" s="340"/>
      <c r="B2211" s="343"/>
      <c r="C2211" s="157">
        <v>14</v>
      </c>
      <c r="D2211" s="10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83">
        <f t="shared" si="132"/>
        <v>0</v>
      </c>
    </row>
    <row r="2212" spans="1:16">
      <c r="A2212" s="340"/>
      <c r="B2212" s="343"/>
      <c r="C2212" s="157">
        <v>15</v>
      </c>
      <c r="D2212" s="10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83">
        <f t="shared" si="132"/>
        <v>0</v>
      </c>
    </row>
    <row r="2213" spans="1:16">
      <c r="A2213" s="340"/>
      <c r="B2213" s="343"/>
      <c r="C2213" s="157">
        <v>16</v>
      </c>
      <c r="D2213" s="10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83">
        <f t="shared" si="132"/>
        <v>0</v>
      </c>
    </row>
    <row r="2214" spans="1:16">
      <c r="A2214" s="340"/>
      <c r="B2214" s="343"/>
      <c r="C2214" s="157">
        <v>17</v>
      </c>
      <c r="D2214" s="10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83">
        <f t="shared" si="132"/>
        <v>0</v>
      </c>
    </row>
    <row r="2215" spans="1:16">
      <c r="A2215" s="340"/>
      <c r="B2215" s="343"/>
      <c r="C2215" s="157">
        <v>25</v>
      </c>
      <c r="D2215" s="10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83">
        <f t="shared" si="132"/>
        <v>0</v>
      </c>
    </row>
    <row r="2216" spans="1:16">
      <c r="A2216" s="340"/>
      <c r="B2216" s="343"/>
      <c r="C2216" s="157">
        <v>26</v>
      </c>
      <c r="D2216" s="10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83">
        <f t="shared" si="132"/>
        <v>0</v>
      </c>
    </row>
    <row r="2217" spans="1:16">
      <c r="A2217" s="341"/>
      <c r="B2217" s="344"/>
      <c r="C2217" s="157">
        <v>27</v>
      </c>
      <c r="D2217" s="10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83">
        <f t="shared" si="132"/>
        <v>0</v>
      </c>
    </row>
    <row r="2218" spans="1:16">
      <c r="A2218" s="339">
        <v>579</v>
      </c>
      <c r="B2218" s="342" t="s">
        <v>327</v>
      </c>
      <c r="C2218" s="157">
        <v>11</v>
      </c>
      <c r="D2218" s="10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83">
        <f t="shared" si="132"/>
        <v>0</v>
      </c>
    </row>
    <row r="2219" spans="1:16">
      <c r="A2219" s="340"/>
      <c r="B2219" s="343"/>
      <c r="C2219" s="157">
        <v>12</v>
      </c>
      <c r="D2219" s="10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83">
        <f t="shared" ref="P2219:P2227" si="133">SUM(D2219:O2219)</f>
        <v>0</v>
      </c>
    </row>
    <row r="2220" spans="1:16">
      <c r="A2220" s="340"/>
      <c r="B2220" s="343"/>
      <c r="C2220" s="157">
        <v>13</v>
      </c>
      <c r="D2220" s="10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83">
        <f t="shared" si="133"/>
        <v>0</v>
      </c>
    </row>
    <row r="2221" spans="1:16">
      <c r="A2221" s="340"/>
      <c r="B2221" s="343"/>
      <c r="C2221" s="157">
        <v>14</v>
      </c>
      <c r="D2221" s="10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83">
        <f t="shared" si="133"/>
        <v>0</v>
      </c>
    </row>
    <row r="2222" spans="1:16">
      <c r="A2222" s="340"/>
      <c r="B2222" s="343"/>
      <c r="C2222" s="157">
        <v>15</v>
      </c>
      <c r="D2222" s="10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83">
        <f t="shared" si="133"/>
        <v>0</v>
      </c>
    </row>
    <row r="2223" spans="1:16">
      <c r="A2223" s="340"/>
      <c r="B2223" s="343"/>
      <c r="C2223" s="157">
        <v>16</v>
      </c>
      <c r="D2223" s="10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83">
        <f t="shared" si="133"/>
        <v>0</v>
      </c>
    </row>
    <row r="2224" spans="1:16">
      <c r="A2224" s="340"/>
      <c r="B2224" s="343"/>
      <c r="C2224" s="157">
        <v>17</v>
      </c>
      <c r="D2224" s="10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83">
        <f t="shared" si="133"/>
        <v>0</v>
      </c>
    </row>
    <row r="2225" spans="1:16">
      <c r="A2225" s="340"/>
      <c r="B2225" s="343"/>
      <c r="C2225" s="157">
        <v>25</v>
      </c>
      <c r="D2225" s="10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83">
        <f t="shared" si="133"/>
        <v>0</v>
      </c>
    </row>
    <row r="2226" spans="1:16">
      <c r="A2226" s="340"/>
      <c r="B2226" s="343"/>
      <c r="C2226" s="157">
        <v>26</v>
      </c>
      <c r="D2226" s="10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83">
        <f t="shared" si="133"/>
        <v>0</v>
      </c>
    </row>
    <row r="2227" spans="1:16">
      <c r="A2227" s="341"/>
      <c r="B2227" s="344"/>
      <c r="C2227" s="157">
        <v>27</v>
      </c>
      <c r="D2227" s="10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83">
        <f t="shared" si="133"/>
        <v>0</v>
      </c>
    </row>
    <row r="2228" spans="1:16">
      <c r="A2228" s="112">
        <v>5800</v>
      </c>
      <c r="B2228" s="347" t="s">
        <v>328</v>
      </c>
      <c r="C2228" s="348"/>
      <c r="D2228" s="110">
        <f>SUM(D2229:D2268)</f>
        <v>0</v>
      </c>
      <c r="E2228" s="110">
        <f t="shared" ref="E2228:P2228" si="134">SUM(E2229:E2268)</f>
        <v>0</v>
      </c>
      <c r="F2228" s="110">
        <f t="shared" si="134"/>
        <v>0</v>
      </c>
      <c r="G2228" s="110">
        <f t="shared" si="134"/>
        <v>0</v>
      </c>
      <c r="H2228" s="110">
        <f t="shared" si="134"/>
        <v>0</v>
      </c>
      <c r="I2228" s="110">
        <f t="shared" si="134"/>
        <v>0</v>
      </c>
      <c r="J2228" s="110">
        <f t="shared" si="134"/>
        <v>0</v>
      </c>
      <c r="K2228" s="110">
        <f t="shared" si="134"/>
        <v>0</v>
      </c>
      <c r="L2228" s="110">
        <f t="shared" si="134"/>
        <v>0</v>
      </c>
      <c r="M2228" s="110">
        <f t="shared" si="134"/>
        <v>0</v>
      </c>
      <c r="N2228" s="110">
        <f t="shared" si="134"/>
        <v>0</v>
      </c>
      <c r="O2228" s="110">
        <f t="shared" si="134"/>
        <v>0</v>
      </c>
      <c r="P2228" s="110">
        <f t="shared" si="134"/>
        <v>0</v>
      </c>
    </row>
    <row r="2229" spans="1:16">
      <c r="A2229" s="339">
        <v>581</v>
      </c>
      <c r="B2229" s="342" t="s">
        <v>329</v>
      </c>
      <c r="C2229" s="157">
        <v>11</v>
      </c>
      <c r="D2229" s="10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83">
        <f>SUM(D2229:O2229)</f>
        <v>0</v>
      </c>
    </row>
    <row r="2230" spans="1:16">
      <c r="A2230" s="340"/>
      <c r="B2230" s="343"/>
      <c r="C2230" s="157">
        <v>12</v>
      </c>
      <c r="D2230" s="10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83">
        <f t="shared" ref="P2230:P2268" si="135">SUM(D2230:O2230)</f>
        <v>0</v>
      </c>
    </row>
    <row r="2231" spans="1:16">
      <c r="A2231" s="340"/>
      <c r="B2231" s="343"/>
      <c r="C2231" s="157">
        <v>13</v>
      </c>
      <c r="D2231" s="10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83">
        <f t="shared" si="135"/>
        <v>0</v>
      </c>
    </row>
    <row r="2232" spans="1:16">
      <c r="A2232" s="340"/>
      <c r="B2232" s="343"/>
      <c r="C2232" s="157">
        <v>14</v>
      </c>
      <c r="D2232" s="10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83">
        <f t="shared" si="135"/>
        <v>0</v>
      </c>
    </row>
    <row r="2233" spans="1:16">
      <c r="A2233" s="340"/>
      <c r="B2233" s="343"/>
      <c r="C2233" s="157">
        <v>15</v>
      </c>
      <c r="D2233" s="10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83">
        <f t="shared" si="135"/>
        <v>0</v>
      </c>
    </row>
    <row r="2234" spans="1:16">
      <c r="A2234" s="340"/>
      <c r="B2234" s="343"/>
      <c r="C2234" s="157">
        <v>16</v>
      </c>
      <c r="D2234" s="10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83">
        <f t="shared" si="135"/>
        <v>0</v>
      </c>
    </row>
    <row r="2235" spans="1:16">
      <c r="A2235" s="340"/>
      <c r="B2235" s="343"/>
      <c r="C2235" s="157">
        <v>17</v>
      </c>
      <c r="D2235" s="10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83">
        <f t="shared" si="135"/>
        <v>0</v>
      </c>
    </row>
    <row r="2236" spans="1:16">
      <c r="A2236" s="340"/>
      <c r="B2236" s="343"/>
      <c r="C2236" s="157">
        <v>25</v>
      </c>
      <c r="D2236" s="10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83">
        <f t="shared" si="135"/>
        <v>0</v>
      </c>
    </row>
    <row r="2237" spans="1:16">
      <c r="A2237" s="340"/>
      <c r="B2237" s="343"/>
      <c r="C2237" s="157">
        <v>26</v>
      </c>
      <c r="D2237" s="10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83">
        <f t="shared" si="135"/>
        <v>0</v>
      </c>
    </row>
    <row r="2238" spans="1:16">
      <c r="A2238" s="341"/>
      <c r="B2238" s="344"/>
      <c r="C2238" s="157">
        <v>27</v>
      </c>
      <c r="D2238" s="10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83">
        <f t="shared" si="135"/>
        <v>0</v>
      </c>
    </row>
    <row r="2239" spans="1:16">
      <c r="A2239" s="339">
        <v>582</v>
      </c>
      <c r="B2239" s="342" t="s">
        <v>330</v>
      </c>
      <c r="C2239" s="157">
        <v>11</v>
      </c>
      <c r="D2239" s="10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83">
        <f t="shared" si="135"/>
        <v>0</v>
      </c>
    </row>
    <row r="2240" spans="1:16">
      <c r="A2240" s="340"/>
      <c r="B2240" s="343"/>
      <c r="C2240" s="157">
        <v>12</v>
      </c>
      <c r="D2240" s="10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83">
        <f t="shared" si="135"/>
        <v>0</v>
      </c>
    </row>
    <row r="2241" spans="1:16">
      <c r="A2241" s="340"/>
      <c r="B2241" s="343"/>
      <c r="C2241" s="157">
        <v>13</v>
      </c>
      <c r="D2241" s="10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83">
        <f t="shared" si="135"/>
        <v>0</v>
      </c>
    </row>
    <row r="2242" spans="1:16">
      <c r="A2242" s="340"/>
      <c r="B2242" s="343"/>
      <c r="C2242" s="157">
        <v>14</v>
      </c>
      <c r="D2242" s="10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83">
        <f t="shared" si="135"/>
        <v>0</v>
      </c>
    </row>
    <row r="2243" spans="1:16">
      <c r="A2243" s="340"/>
      <c r="B2243" s="343"/>
      <c r="C2243" s="157">
        <v>15</v>
      </c>
      <c r="D2243" s="10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83">
        <f t="shared" si="135"/>
        <v>0</v>
      </c>
    </row>
    <row r="2244" spans="1:16">
      <c r="A2244" s="340"/>
      <c r="B2244" s="343"/>
      <c r="C2244" s="157">
        <v>16</v>
      </c>
      <c r="D2244" s="10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83">
        <f t="shared" si="135"/>
        <v>0</v>
      </c>
    </row>
    <row r="2245" spans="1:16">
      <c r="A2245" s="340"/>
      <c r="B2245" s="343"/>
      <c r="C2245" s="157">
        <v>17</v>
      </c>
      <c r="D2245" s="10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83">
        <f t="shared" si="135"/>
        <v>0</v>
      </c>
    </row>
    <row r="2246" spans="1:16">
      <c r="A2246" s="340"/>
      <c r="B2246" s="343"/>
      <c r="C2246" s="157">
        <v>25</v>
      </c>
      <c r="D2246" s="10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83">
        <f t="shared" si="135"/>
        <v>0</v>
      </c>
    </row>
    <row r="2247" spans="1:16">
      <c r="A2247" s="340"/>
      <c r="B2247" s="343"/>
      <c r="C2247" s="157">
        <v>26</v>
      </c>
      <c r="D2247" s="10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83">
        <f t="shared" si="135"/>
        <v>0</v>
      </c>
    </row>
    <row r="2248" spans="1:16">
      <c r="A2248" s="341"/>
      <c r="B2248" s="344"/>
      <c r="C2248" s="157">
        <v>27</v>
      </c>
      <c r="D2248" s="10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83">
        <f t="shared" si="135"/>
        <v>0</v>
      </c>
    </row>
    <row r="2249" spans="1:16">
      <c r="A2249" s="339">
        <v>583</v>
      </c>
      <c r="B2249" s="342" t="s">
        <v>331</v>
      </c>
      <c r="C2249" s="157">
        <v>11</v>
      </c>
      <c r="D2249" s="10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83">
        <f t="shared" si="135"/>
        <v>0</v>
      </c>
    </row>
    <row r="2250" spans="1:16">
      <c r="A2250" s="340"/>
      <c r="B2250" s="343"/>
      <c r="C2250" s="157">
        <v>12</v>
      </c>
      <c r="D2250" s="10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83">
        <f t="shared" si="135"/>
        <v>0</v>
      </c>
    </row>
    <row r="2251" spans="1:16">
      <c r="A2251" s="340"/>
      <c r="B2251" s="343"/>
      <c r="C2251" s="157">
        <v>13</v>
      </c>
      <c r="D2251" s="10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83">
        <f t="shared" si="135"/>
        <v>0</v>
      </c>
    </row>
    <row r="2252" spans="1:16">
      <c r="A2252" s="340"/>
      <c r="B2252" s="343"/>
      <c r="C2252" s="157">
        <v>14</v>
      </c>
      <c r="D2252" s="10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83">
        <f t="shared" si="135"/>
        <v>0</v>
      </c>
    </row>
    <row r="2253" spans="1:16">
      <c r="A2253" s="340"/>
      <c r="B2253" s="343"/>
      <c r="C2253" s="157">
        <v>15</v>
      </c>
      <c r="D2253" s="10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83">
        <f t="shared" si="135"/>
        <v>0</v>
      </c>
    </row>
    <row r="2254" spans="1:16">
      <c r="A2254" s="340"/>
      <c r="B2254" s="343"/>
      <c r="C2254" s="157">
        <v>16</v>
      </c>
      <c r="D2254" s="10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83">
        <f t="shared" si="135"/>
        <v>0</v>
      </c>
    </row>
    <row r="2255" spans="1:16">
      <c r="A2255" s="340"/>
      <c r="B2255" s="343"/>
      <c r="C2255" s="157">
        <v>17</v>
      </c>
      <c r="D2255" s="10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83">
        <f t="shared" si="135"/>
        <v>0</v>
      </c>
    </row>
    <row r="2256" spans="1:16">
      <c r="A2256" s="340"/>
      <c r="B2256" s="343"/>
      <c r="C2256" s="157">
        <v>25</v>
      </c>
      <c r="D2256" s="10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83">
        <f t="shared" si="135"/>
        <v>0</v>
      </c>
    </row>
    <row r="2257" spans="1:16">
      <c r="A2257" s="340"/>
      <c r="B2257" s="343"/>
      <c r="C2257" s="157">
        <v>26</v>
      </c>
      <c r="D2257" s="10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83">
        <f t="shared" si="135"/>
        <v>0</v>
      </c>
    </row>
    <row r="2258" spans="1:16">
      <c r="A2258" s="341"/>
      <c r="B2258" s="344"/>
      <c r="C2258" s="157">
        <v>27</v>
      </c>
      <c r="D2258" s="10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83">
        <f t="shared" si="135"/>
        <v>0</v>
      </c>
    </row>
    <row r="2259" spans="1:16">
      <c r="A2259" s="339">
        <v>589</v>
      </c>
      <c r="B2259" s="342" t="s">
        <v>332</v>
      </c>
      <c r="C2259" s="157">
        <v>11</v>
      </c>
      <c r="D2259" s="10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83">
        <f t="shared" si="135"/>
        <v>0</v>
      </c>
    </row>
    <row r="2260" spans="1:16">
      <c r="A2260" s="340"/>
      <c r="B2260" s="343"/>
      <c r="C2260" s="157">
        <v>12</v>
      </c>
      <c r="D2260" s="10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83">
        <f t="shared" si="135"/>
        <v>0</v>
      </c>
    </row>
    <row r="2261" spans="1:16">
      <c r="A2261" s="340"/>
      <c r="B2261" s="343"/>
      <c r="C2261" s="157">
        <v>13</v>
      </c>
      <c r="D2261" s="10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83">
        <f t="shared" si="135"/>
        <v>0</v>
      </c>
    </row>
    <row r="2262" spans="1:16">
      <c r="A2262" s="340"/>
      <c r="B2262" s="343"/>
      <c r="C2262" s="157">
        <v>14</v>
      </c>
      <c r="D2262" s="10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83">
        <f t="shared" si="135"/>
        <v>0</v>
      </c>
    </row>
    <row r="2263" spans="1:16">
      <c r="A2263" s="340"/>
      <c r="B2263" s="343"/>
      <c r="C2263" s="157">
        <v>15</v>
      </c>
      <c r="D2263" s="10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83">
        <f t="shared" si="135"/>
        <v>0</v>
      </c>
    </row>
    <row r="2264" spans="1:16">
      <c r="A2264" s="340"/>
      <c r="B2264" s="343"/>
      <c r="C2264" s="157">
        <v>16</v>
      </c>
      <c r="D2264" s="10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83">
        <f t="shared" si="135"/>
        <v>0</v>
      </c>
    </row>
    <row r="2265" spans="1:16">
      <c r="A2265" s="340"/>
      <c r="B2265" s="343"/>
      <c r="C2265" s="157">
        <v>17</v>
      </c>
      <c r="D2265" s="10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83">
        <f t="shared" si="135"/>
        <v>0</v>
      </c>
    </row>
    <row r="2266" spans="1:16">
      <c r="A2266" s="340"/>
      <c r="B2266" s="343"/>
      <c r="C2266" s="157">
        <v>25</v>
      </c>
      <c r="D2266" s="10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83">
        <f t="shared" si="135"/>
        <v>0</v>
      </c>
    </row>
    <row r="2267" spans="1:16">
      <c r="A2267" s="340"/>
      <c r="B2267" s="343"/>
      <c r="C2267" s="157">
        <v>26</v>
      </c>
      <c r="D2267" s="10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83">
        <f t="shared" si="135"/>
        <v>0</v>
      </c>
    </row>
    <row r="2268" spans="1:16">
      <c r="A2268" s="341"/>
      <c r="B2268" s="344"/>
      <c r="C2268" s="157">
        <v>27</v>
      </c>
      <c r="D2268" s="10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83">
        <f t="shared" si="135"/>
        <v>0</v>
      </c>
    </row>
    <row r="2269" spans="1:16">
      <c r="A2269" s="112">
        <v>5900</v>
      </c>
      <c r="B2269" s="347" t="s">
        <v>333</v>
      </c>
      <c r="C2269" s="348"/>
      <c r="D2269" s="110">
        <f t="shared" ref="D2269:P2269" si="136">SUM(D2270:D2359)</f>
        <v>0</v>
      </c>
      <c r="E2269" s="110">
        <f t="shared" si="136"/>
        <v>0</v>
      </c>
      <c r="F2269" s="110">
        <f t="shared" si="136"/>
        <v>0</v>
      </c>
      <c r="G2269" s="110">
        <f t="shared" si="136"/>
        <v>0</v>
      </c>
      <c r="H2269" s="110">
        <f t="shared" si="136"/>
        <v>0</v>
      </c>
      <c r="I2269" s="110">
        <f t="shared" si="136"/>
        <v>0</v>
      </c>
      <c r="J2269" s="110">
        <f t="shared" si="136"/>
        <v>0</v>
      </c>
      <c r="K2269" s="110">
        <f t="shared" si="136"/>
        <v>0</v>
      </c>
      <c r="L2269" s="110">
        <f t="shared" si="136"/>
        <v>0</v>
      </c>
      <c r="M2269" s="110">
        <f t="shared" si="136"/>
        <v>0</v>
      </c>
      <c r="N2269" s="110">
        <f t="shared" si="136"/>
        <v>0</v>
      </c>
      <c r="O2269" s="110">
        <f t="shared" si="136"/>
        <v>0</v>
      </c>
      <c r="P2269" s="110">
        <f t="shared" si="136"/>
        <v>0</v>
      </c>
    </row>
    <row r="2270" spans="1:16">
      <c r="A2270" s="339">
        <v>591</v>
      </c>
      <c r="B2270" s="342" t="s">
        <v>334</v>
      </c>
      <c r="C2270" s="157">
        <v>11</v>
      </c>
      <c r="D2270" s="10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83">
        <f t="shared" ref="P2270:P2350" si="137">SUM(D2270:O2270)</f>
        <v>0</v>
      </c>
    </row>
    <row r="2271" spans="1:16">
      <c r="A2271" s="340"/>
      <c r="B2271" s="343"/>
      <c r="C2271" s="157">
        <v>12</v>
      </c>
      <c r="D2271" s="10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83">
        <f t="shared" si="137"/>
        <v>0</v>
      </c>
    </row>
    <row r="2272" spans="1:16">
      <c r="A2272" s="340"/>
      <c r="B2272" s="343"/>
      <c r="C2272" s="157">
        <v>13</v>
      </c>
      <c r="D2272" s="10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83">
        <f t="shared" si="137"/>
        <v>0</v>
      </c>
    </row>
    <row r="2273" spans="1:16">
      <c r="A2273" s="340"/>
      <c r="B2273" s="343"/>
      <c r="C2273" s="157">
        <v>14</v>
      </c>
      <c r="D2273" s="10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83">
        <f t="shared" si="137"/>
        <v>0</v>
      </c>
    </row>
    <row r="2274" spans="1:16">
      <c r="A2274" s="340"/>
      <c r="B2274" s="343"/>
      <c r="C2274" s="157">
        <v>15</v>
      </c>
      <c r="D2274" s="10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83">
        <f t="shared" si="137"/>
        <v>0</v>
      </c>
    </row>
    <row r="2275" spans="1:16">
      <c r="A2275" s="340"/>
      <c r="B2275" s="343"/>
      <c r="C2275" s="157">
        <v>16</v>
      </c>
      <c r="D2275" s="10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83">
        <f t="shared" si="137"/>
        <v>0</v>
      </c>
    </row>
    <row r="2276" spans="1:16">
      <c r="A2276" s="340"/>
      <c r="B2276" s="343"/>
      <c r="C2276" s="157">
        <v>17</v>
      </c>
      <c r="D2276" s="10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83">
        <f t="shared" si="137"/>
        <v>0</v>
      </c>
    </row>
    <row r="2277" spans="1:16">
      <c r="A2277" s="340"/>
      <c r="B2277" s="343"/>
      <c r="C2277" s="157">
        <v>25</v>
      </c>
      <c r="D2277" s="10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83">
        <f t="shared" si="137"/>
        <v>0</v>
      </c>
    </row>
    <row r="2278" spans="1:16">
      <c r="A2278" s="340"/>
      <c r="B2278" s="343"/>
      <c r="C2278" s="157">
        <v>26</v>
      </c>
      <c r="D2278" s="10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83">
        <f t="shared" si="137"/>
        <v>0</v>
      </c>
    </row>
    <row r="2279" spans="1:16">
      <c r="A2279" s="341"/>
      <c r="B2279" s="344"/>
      <c r="C2279" s="157">
        <v>27</v>
      </c>
      <c r="D2279" s="10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83">
        <f t="shared" si="137"/>
        <v>0</v>
      </c>
    </row>
    <row r="2280" spans="1:16">
      <c r="A2280" s="339">
        <v>592</v>
      </c>
      <c r="B2280" s="342" t="s">
        <v>335</v>
      </c>
      <c r="C2280" s="157">
        <v>11</v>
      </c>
      <c r="D2280" s="10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83">
        <f t="shared" si="137"/>
        <v>0</v>
      </c>
    </row>
    <row r="2281" spans="1:16">
      <c r="A2281" s="340"/>
      <c r="B2281" s="343"/>
      <c r="C2281" s="157">
        <v>12</v>
      </c>
      <c r="D2281" s="10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83">
        <f t="shared" si="137"/>
        <v>0</v>
      </c>
    </row>
    <row r="2282" spans="1:16">
      <c r="A2282" s="340"/>
      <c r="B2282" s="343"/>
      <c r="C2282" s="157">
        <v>13</v>
      </c>
      <c r="D2282" s="10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83">
        <f t="shared" si="137"/>
        <v>0</v>
      </c>
    </row>
    <row r="2283" spans="1:16">
      <c r="A2283" s="340"/>
      <c r="B2283" s="343"/>
      <c r="C2283" s="157">
        <v>14</v>
      </c>
      <c r="D2283" s="10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83">
        <f t="shared" si="137"/>
        <v>0</v>
      </c>
    </row>
    <row r="2284" spans="1:16">
      <c r="A2284" s="340"/>
      <c r="B2284" s="343"/>
      <c r="C2284" s="157">
        <v>15</v>
      </c>
      <c r="D2284" s="10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83">
        <f t="shared" si="137"/>
        <v>0</v>
      </c>
    </row>
    <row r="2285" spans="1:16">
      <c r="A2285" s="340"/>
      <c r="B2285" s="343"/>
      <c r="C2285" s="157">
        <v>16</v>
      </c>
      <c r="D2285" s="10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83">
        <f t="shared" si="137"/>
        <v>0</v>
      </c>
    </row>
    <row r="2286" spans="1:16">
      <c r="A2286" s="340"/>
      <c r="B2286" s="343"/>
      <c r="C2286" s="157">
        <v>17</v>
      </c>
      <c r="D2286" s="10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83">
        <f t="shared" si="137"/>
        <v>0</v>
      </c>
    </row>
    <row r="2287" spans="1:16">
      <c r="A2287" s="340"/>
      <c r="B2287" s="343"/>
      <c r="C2287" s="157">
        <v>25</v>
      </c>
      <c r="D2287" s="10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83">
        <f t="shared" si="137"/>
        <v>0</v>
      </c>
    </row>
    <row r="2288" spans="1:16">
      <c r="A2288" s="340"/>
      <c r="B2288" s="343"/>
      <c r="C2288" s="157">
        <v>26</v>
      </c>
      <c r="D2288" s="10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83">
        <f t="shared" si="137"/>
        <v>0</v>
      </c>
    </row>
    <row r="2289" spans="1:16">
      <c r="A2289" s="341"/>
      <c r="B2289" s="344"/>
      <c r="C2289" s="157">
        <v>27</v>
      </c>
      <c r="D2289" s="10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83">
        <f t="shared" si="137"/>
        <v>0</v>
      </c>
    </row>
    <row r="2290" spans="1:16">
      <c r="A2290" s="339">
        <v>593</v>
      </c>
      <c r="B2290" s="342" t="s">
        <v>336</v>
      </c>
      <c r="C2290" s="157">
        <v>11</v>
      </c>
      <c r="D2290" s="10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83">
        <f t="shared" si="137"/>
        <v>0</v>
      </c>
    </row>
    <row r="2291" spans="1:16">
      <c r="A2291" s="340"/>
      <c r="B2291" s="343"/>
      <c r="C2291" s="157">
        <v>12</v>
      </c>
      <c r="D2291" s="10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83">
        <f t="shared" si="137"/>
        <v>0</v>
      </c>
    </row>
    <row r="2292" spans="1:16">
      <c r="A2292" s="340"/>
      <c r="B2292" s="343"/>
      <c r="C2292" s="157">
        <v>13</v>
      </c>
      <c r="D2292" s="10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83">
        <f t="shared" si="137"/>
        <v>0</v>
      </c>
    </row>
    <row r="2293" spans="1:16">
      <c r="A2293" s="340"/>
      <c r="B2293" s="343"/>
      <c r="C2293" s="157">
        <v>14</v>
      </c>
      <c r="D2293" s="10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83">
        <f t="shared" si="137"/>
        <v>0</v>
      </c>
    </row>
    <row r="2294" spans="1:16">
      <c r="A2294" s="340"/>
      <c r="B2294" s="343"/>
      <c r="C2294" s="157">
        <v>15</v>
      </c>
      <c r="D2294" s="10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83">
        <f t="shared" si="137"/>
        <v>0</v>
      </c>
    </row>
    <row r="2295" spans="1:16">
      <c r="A2295" s="340"/>
      <c r="B2295" s="343"/>
      <c r="C2295" s="157">
        <v>16</v>
      </c>
      <c r="D2295" s="10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83">
        <f t="shared" si="137"/>
        <v>0</v>
      </c>
    </row>
    <row r="2296" spans="1:16">
      <c r="A2296" s="340"/>
      <c r="B2296" s="343"/>
      <c r="C2296" s="157">
        <v>17</v>
      </c>
      <c r="D2296" s="10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83">
        <f t="shared" si="137"/>
        <v>0</v>
      </c>
    </row>
    <row r="2297" spans="1:16">
      <c r="A2297" s="340"/>
      <c r="B2297" s="343"/>
      <c r="C2297" s="157">
        <v>25</v>
      </c>
      <c r="D2297" s="10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83">
        <f t="shared" si="137"/>
        <v>0</v>
      </c>
    </row>
    <row r="2298" spans="1:16">
      <c r="A2298" s="340"/>
      <c r="B2298" s="343"/>
      <c r="C2298" s="157">
        <v>26</v>
      </c>
      <c r="D2298" s="10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83">
        <f t="shared" si="137"/>
        <v>0</v>
      </c>
    </row>
    <row r="2299" spans="1:16">
      <c r="A2299" s="341"/>
      <c r="B2299" s="344"/>
      <c r="C2299" s="157">
        <v>27</v>
      </c>
      <c r="D2299" s="10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83">
        <f t="shared" si="137"/>
        <v>0</v>
      </c>
    </row>
    <row r="2300" spans="1:16">
      <c r="A2300" s="339">
        <v>594</v>
      </c>
      <c r="B2300" s="342" t="s">
        <v>337</v>
      </c>
      <c r="C2300" s="157">
        <v>11</v>
      </c>
      <c r="D2300" s="10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83">
        <f t="shared" si="137"/>
        <v>0</v>
      </c>
    </row>
    <row r="2301" spans="1:16">
      <c r="A2301" s="340"/>
      <c r="B2301" s="343"/>
      <c r="C2301" s="157">
        <v>12</v>
      </c>
      <c r="D2301" s="10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83">
        <f t="shared" si="137"/>
        <v>0</v>
      </c>
    </row>
    <row r="2302" spans="1:16">
      <c r="A2302" s="340"/>
      <c r="B2302" s="343"/>
      <c r="C2302" s="157">
        <v>13</v>
      </c>
      <c r="D2302" s="10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83">
        <f t="shared" si="137"/>
        <v>0</v>
      </c>
    </row>
    <row r="2303" spans="1:16">
      <c r="A2303" s="340"/>
      <c r="B2303" s="343"/>
      <c r="C2303" s="157">
        <v>14</v>
      </c>
      <c r="D2303" s="10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83">
        <f t="shared" si="137"/>
        <v>0</v>
      </c>
    </row>
    <row r="2304" spans="1:16">
      <c r="A2304" s="340"/>
      <c r="B2304" s="343"/>
      <c r="C2304" s="157">
        <v>15</v>
      </c>
      <c r="D2304" s="10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83">
        <f t="shared" si="137"/>
        <v>0</v>
      </c>
    </row>
    <row r="2305" spans="1:16">
      <c r="A2305" s="340"/>
      <c r="B2305" s="343"/>
      <c r="C2305" s="157">
        <v>16</v>
      </c>
      <c r="D2305" s="10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83">
        <f t="shared" si="137"/>
        <v>0</v>
      </c>
    </row>
    <row r="2306" spans="1:16">
      <c r="A2306" s="340"/>
      <c r="B2306" s="343"/>
      <c r="C2306" s="157">
        <v>17</v>
      </c>
      <c r="D2306" s="10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83">
        <f t="shared" si="137"/>
        <v>0</v>
      </c>
    </row>
    <row r="2307" spans="1:16">
      <c r="A2307" s="340"/>
      <c r="B2307" s="343"/>
      <c r="C2307" s="157">
        <v>25</v>
      </c>
      <c r="D2307" s="10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83">
        <f t="shared" si="137"/>
        <v>0</v>
      </c>
    </row>
    <row r="2308" spans="1:16">
      <c r="A2308" s="340"/>
      <c r="B2308" s="343"/>
      <c r="C2308" s="157">
        <v>26</v>
      </c>
      <c r="D2308" s="10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83">
        <f t="shared" si="137"/>
        <v>0</v>
      </c>
    </row>
    <row r="2309" spans="1:16">
      <c r="A2309" s="341"/>
      <c r="B2309" s="344"/>
      <c r="C2309" s="157">
        <v>27</v>
      </c>
      <c r="D2309" s="10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83">
        <f t="shared" si="137"/>
        <v>0</v>
      </c>
    </row>
    <row r="2310" spans="1:16">
      <c r="A2310" s="339">
        <v>595</v>
      </c>
      <c r="B2310" s="342" t="s">
        <v>338</v>
      </c>
      <c r="C2310" s="157">
        <v>11</v>
      </c>
      <c r="D2310" s="10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83">
        <f t="shared" si="137"/>
        <v>0</v>
      </c>
    </row>
    <row r="2311" spans="1:16">
      <c r="A2311" s="340"/>
      <c r="B2311" s="343"/>
      <c r="C2311" s="157">
        <v>12</v>
      </c>
      <c r="D2311" s="10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83">
        <f t="shared" si="137"/>
        <v>0</v>
      </c>
    </row>
    <row r="2312" spans="1:16">
      <c r="A2312" s="340"/>
      <c r="B2312" s="343"/>
      <c r="C2312" s="157">
        <v>13</v>
      </c>
      <c r="D2312" s="10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83">
        <f t="shared" si="137"/>
        <v>0</v>
      </c>
    </row>
    <row r="2313" spans="1:16">
      <c r="A2313" s="340"/>
      <c r="B2313" s="343"/>
      <c r="C2313" s="157">
        <v>14</v>
      </c>
      <c r="D2313" s="10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83">
        <f t="shared" si="137"/>
        <v>0</v>
      </c>
    </row>
    <row r="2314" spans="1:16">
      <c r="A2314" s="340"/>
      <c r="B2314" s="343"/>
      <c r="C2314" s="157">
        <v>15</v>
      </c>
      <c r="D2314" s="10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83">
        <f t="shared" si="137"/>
        <v>0</v>
      </c>
    </row>
    <row r="2315" spans="1:16">
      <c r="A2315" s="340"/>
      <c r="B2315" s="343"/>
      <c r="C2315" s="157">
        <v>16</v>
      </c>
      <c r="D2315" s="10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83">
        <f t="shared" si="137"/>
        <v>0</v>
      </c>
    </row>
    <row r="2316" spans="1:16">
      <c r="A2316" s="340"/>
      <c r="B2316" s="343"/>
      <c r="C2316" s="157">
        <v>17</v>
      </c>
      <c r="D2316" s="10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83">
        <f t="shared" si="137"/>
        <v>0</v>
      </c>
    </row>
    <row r="2317" spans="1:16">
      <c r="A2317" s="340"/>
      <c r="B2317" s="343"/>
      <c r="C2317" s="157">
        <v>25</v>
      </c>
      <c r="D2317" s="10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83">
        <f t="shared" si="137"/>
        <v>0</v>
      </c>
    </row>
    <row r="2318" spans="1:16">
      <c r="A2318" s="340"/>
      <c r="B2318" s="343"/>
      <c r="C2318" s="157">
        <v>26</v>
      </c>
      <c r="D2318" s="10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83">
        <f t="shared" si="137"/>
        <v>0</v>
      </c>
    </row>
    <row r="2319" spans="1:16">
      <c r="A2319" s="341"/>
      <c r="B2319" s="344"/>
      <c r="C2319" s="157">
        <v>27</v>
      </c>
      <c r="D2319" s="10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83">
        <f t="shared" si="137"/>
        <v>0</v>
      </c>
    </row>
    <row r="2320" spans="1:16">
      <c r="A2320" s="339">
        <v>596</v>
      </c>
      <c r="B2320" s="342" t="s">
        <v>339</v>
      </c>
      <c r="C2320" s="157">
        <v>11</v>
      </c>
      <c r="D2320" s="10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83">
        <f t="shared" si="137"/>
        <v>0</v>
      </c>
    </row>
    <row r="2321" spans="1:16">
      <c r="A2321" s="340"/>
      <c r="B2321" s="343"/>
      <c r="C2321" s="157">
        <v>12</v>
      </c>
      <c r="D2321" s="10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83">
        <f t="shared" si="137"/>
        <v>0</v>
      </c>
    </row>
    <row r="2322" spans="1:16">
      <c r="A2322" s="340"/>
      <c r="B2322" s="343"/>
      <c r="C2322" s="157">
        <v>13</v>
      </c>
      <c r="D2322" s="10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83">
        <f t="shared" si="137"/>
        <v>0</v>
      </c>
    </row>
    <row r="2323" spans="1:16">
      <c r="A2323" s="340"/>
      <c r="B2323" s="343"/>
      <c r="C2323" s="157">
        <v>14</v>
      </c>
      <c r="D2323" s="10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83">
        <f t="shared" si="137"/>
        <v>0</v>
      </c>
    </row>
    <row r="2324" spans="1:16">
      <c r="A2324" s="340"/>
      <c r="B2324" s="343"/>
      <c r="C2324" s="157">
        <v>15</v>
      </c>
      <c r="D2324" s="10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83">
        <f t="shared" si="137"/>
        <v>0</v>
      </c>
    </row>
    <row r="2325" spans="1:16">
      <c r="A2325" s="340"/>
      <c r="B2325" s="343"/>
      <c r="C2325" s="157">
        <v>16</v>
      </c>
      <c r="D2325" s="10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83">
        <f t="shared" si="137"/>
        <v>0</v>
      </c>
    </row>
    <row r="2326" spans="1:16">
      <c r="A2326" s="340"/>
      <c r="B2326" s="343"/>
      <c r="C2326" s="157">
        <v>17</v>
      </c>
      <c r="D2326" s="10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83">
        <f t="shared" si="137"/>
        <v>0</v>
      </c>
    </row>
    <row r="2327" spans="1:16">
      <c r="A2327" s="340"/>
      <c r="B2327" s="343"/>
      <c r="C2327" s="157">
        <v>25</v>
      </c>
      <c r="D2327" s="10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83">
        <f t="shared" si="137"/>
        <v>0</v>
      </c>
    </row>
    <row r="2328" spans="1:16">
      <c r="A2328" s="340"/>
      <c r="B2328" s="343"/>
      <c r="C2328" s="157">
        <v>26</v>
      </c>
      <c r="D2328" s="10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83">
        <f t="shared" si="137"/>
        <v>0</v>
      </c>
    </row>
    <row r="2329" spans="1:16">
      <c r="A2329" s="341"/>
      <c r="B2329" s="344"/>
      <c r="C2329" s="157">
        <v>27</v>
      </c>
      <c r="D2329" s="10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83">
        <f t="shared" si="137"/>
        <v>0</v>
      </c>
    </row>
    <row r="2330" spans="1:16">
      <c r="A2330" s="339">
        <v>597</v>
      </c>
      <c r="B2330" s="342" t="s">
        <v>340</v>
      </c>
      <c r="C2330" s="157">
        <v>11</v>
      </c>
      <c r="D2330" s="10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83">
        <f t="shared" si="137"/>
        <v>0</v>
      </c>
    </row>
    <row r="2331" spans="1:16">
      <c r="A2331" s="340"/>
      <c r="B2331" s="343"/>
      <c r="C2331" s="157">
        <v>12</v>
      </c>
      <c r="D2331" s="10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83">
        <f t="shared" si="137"/>
        <v>0</v>
      </c>
    </row>
    <row r="2332" spans="1:16">
      <c r="A2332" s="340"/>
      <c r="B2332" s="343"/>
      <c r="C2332" s="157">
        <v>13</v>
      </c>
      <c r="D2332" s="10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83">
        <f t="shared" si="137"/>
        <v>0</v>
      </c>
    </row>
    <row r="2333" spans="1:16">
      <c r="A2333" s="340"/>
      <c r="B2333" s="343"/>
      <c r="C2333" s="157">
        <v>14</v>
      </c>
      <c r="D2333" s="10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83">
        <f t="shared" si="137"/>
        <v>0</v>
      </c>
    </row>
    <row r="2334" spans="1:16">
      <c r="A2334" s="340"/>
      <c r="B2334" s="343"/>
      <c r="C2334" s="157">
        <v>15</v>
      </c>
      <c r="D2334" s="10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83">
        <f t="shared" si="137"/>
        <v>0</v>
      </c>
    </row>
    <row r="2335" spans="1:16">
      <c r="A2335" s="340"/>
      <c r="B2335" s="343"/>
      <c r="C2335" s="157">
        <v>16</v>
      </c>
      <c r="D2335" s="10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83">
        <f t="shared" si="137"/>
        <v>0</v>
      </c>
    </row>
    <row r="2336" spans="1:16">
      <c r="A2336" s="340"/>
      <c r="B2336" s="343"/>
      <c r="C2336" s="157">
        <v>17</v>
      </c>
      <c r="D2336" s="10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83">
        <f t="shared" si="137"/>
        <v>0</v>
      </c>
    </row>
    <row r="2337" spans="1:16">
      <c r="A2337" s="340"/>
      <c r="B2337" s="343"/>
      <c r="C2337" s="157">
        <v>25</v>
      </c>
      <c r="D2337" s="10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83">
        <f t="shared" si="137"/>
        <v>0</v>
      </c>
    </row>
    <row r="2338" spans="1:16">
      <c r="A2338" s="340"/>
      <c r="B2338" s="343"/>
      <c r="C2338" s="157">
        <v>26</v>
      </c>
      <c r="D2338" s="10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83">
        <f t="shared" si="137"/>
        <v>0</v>
      </c>
    </row>
    <row r="2339" spans="1:16">
      <c r="A2339" s="341"/>
      <c r="B2339" s="344"/>
      <c r="C2339" s="157">
        <v>27</v>
      </c>
      <c r="D2339" s="10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83">
        <f t="shared" si="137"/>
        <v>0</v>
      </c>
    </row>
    <row r="2340" spans="1:16">
      <c r="A2340" s="339">
        <v>598</v>
      </c>
      <c r="B2340" s="342" t="s">
        <v>341</v>
      </c>
      <c r="C2340" s="157">
        <v>11</v>
      </c>
      <c r="D2340" s="10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83">
        <f t="shared" si="137"/>
        <v>0</v>
      </c>
    </row>
    <row r="2341" spans="1:16">
      <c r="A2341" s="340"/>
      <c r="B2341" s="343"/>
      <c r="C2341" s="157">
        <v>12</v>
      </c>
      <c r="D2341" s="10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83">
        <f t="shared" si="137"/>
        <v>0</v>
      </c>
    </row>
    <row r="2342" spans="1:16">
      <c r="A2342" s="340"/>
      <c r="B2342" s="343"/>
      <c r="C2342" s="157">
        <v>13</v>
      </c>
      <c r="D2342" s="10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83">
        <f t="shared" si="137"/>
        <v>0</v>
      </c>
    </row>
    <row r="2343" spans="1:16">
      <c r="A2343" s="340"/>
      <c r="B2343" s="343"/>
      <c r="C2343" s="157">
        <v>14</v>
      </c>
      <c r="D2343" s="10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83">
        <f t="shared" si="137"/>
        <v>0</v>
      </c>
    </row>
    <row r="2344" spans="1:16">
      <c r="A2344" s="340"/>
      <c r="B2344" s="343"/>
      <c r="C2344" s="157">
        <v>15</v>
      </c>
      <c r="D2344" s="10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83">
        <f t="shared" si="137"/>
        <v>0</v>
      </c>
    </row>
    <row r="2345" spans="1:16">
      <c r="A2345" s="340"/>
      <c r="B2345" s="343"/>
      <c r="C2345" s="157">
        <v>16</v>
      </c>
      <c r="D2345" s="10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83">
        <f t="shared" si="137"/>
        <v>0</v>
      </c>
    </row>
    <row r="2346" spans="1:16">
      <c r="A2346" s="340"/>
      <c r="B2346" s="343"/>
      <c r="C2346" s="157">
        <v>17</v>
      </c>
      <c r="D2346" s="10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83">
        <f t="shared" si="137"/>
        <v>0</v>
      </c>
    </row>
    <row r="2347" spans="1:16">
      <c r="A2347" s="340"/>
      <c r="B2347" s="343"/>
      <c r="C2347" s="157">
        <v>25</v>
      </c>
      <c r="D2347" s="10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83">
        <f t="shared" si="137"/>
        <v>0</v>
      </c>
    </row>
    <row r="2348" spans="1:16">
      <c r="A2348" s="340"/>
      <c r="B2348" s="343"/>
      <c r="C2348" s="157">
        <v>26</v>
      </c>
      <c r="D2348" s="10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83">
        <f t="shared" si="137"/>
        <v>0</v>
      </c>
    </row>
    <row r="2349" spans="1:16">
      <c r="A2349" s="341"/>
      <c r="B2349" s="344"/>
      <c r="C2349" s="157">
        <v>27</v>
      </c>
      <c r="D2349" s="10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83">
        <f t="shared" si="137"/>
        <v>0</v>
      </c>
    </row>
    <row r="2350" spans="1:16">
      <c r="A2350" s="339">
        <v>599</v>
      </c>
      <c r="B2350" s="342" t="s">
        <v>342</v>
      </c>
      <c r="C2350" s="157">
        <v>11</v>
      </c>
      <c r="D2350" s="10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83">
        <f t="shared" si="137"/>
        <v>0</v>
      </c>
    </row>
    <row r="2351" spans="1:16">
      <c r="A2351" s="340"/>
      <c r="B2351" s="343"/>
      <c r="C2351" s="157">
        <v>12</v>
      </c>
      <c r="D2351" s="10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83">
        <f t="shared" ref="P2351:P2359" si="138">SUM(D2351:O2351)</f>
        <v>0</v>
      </c>
    </row>
    <row r="2352" spans="1:16">
      <c r="A2352" s="340"/>
      <c r="B2352" s="343"/>
      <c r="C2352" s="157">
        <v>13</v>
      </c>
      <c r="D2352" s="10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83">
        <f t="shared" si="138"/>
        <v>0</v>
      </c>
    </row>
    <row r="2353" spans="1:16">
      <c r="A2353" s="340"/>
      <c r="B2353" s="343"/>
      <c r="C2353" s="157">
        <v>14</v>
      </c>
      <c r="D2353" s="10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83">
        <f t="shared" si="138"/>
        <v>0</v>
      </c>
    </row>
    <row r="2354" spans="1:16">
      <c r="A2354" s="340"/>
      <c r="B2354" s="343"/>
      <c r="C2354" s="157">
        <v>15</v>
      </c>
      <c r="D2354" s="10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83">
        <f t="shared" si="138"/>
        <v>0</v>
      </c>
    </row>
    <row r="2355" spans="1:16">
      <c r="A2355" s="340"/>
      <c r="B2355" s="343"/>
      <c r="C2355" s="157">
        <v>16</v>
      </c>
      <c r="D2355" s="10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83">
        <f t="shared" si="138"/>
        <v>0</v>
      </c>
    </row>
    <row r="2356" spans="1:16">
      <c r="A2356" s="340"/>
      <c r="B2356" s="343"/>
      <c r="C2356" s="157">
        <v>17</v>
      </c>
      <c r="D2356" s="10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83">
        <f t="shared" si="138"/>
        <v>0</v>
      </c>
    </row>
    <row r="2357" spans="1:16">
      <c r="A2357" s="340"/>
      <c r="B2357" s="343"/>
      <c r="C2357" s="157">
        <v>25</v>
      </c>
      <c r="D2357" s="10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83">
        <f t="shared" si="138"/>
        <v>0</v>
      </c>
    </row>
    <row r="2358" spans="1:16">
      <c r="A2358" s="340"/>
      <c r="B2358" s="343"/>
      <c r="C2358" s="157">
        <v>26</v>
      </c>
      <c r="D2358" s="10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83">
        <f t="shared" si="138"/>
        <v>0</v>
      </c>
    </row>
    <row r="2359" spans="1:16">
      <c r="A2359" s="341"/>
      <c r="B2359" s="344"/>
      <c r="C2359" s="157">
        <v>27</v>
      </c>
      <c r="D2359" s="10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83">
        <f t="shared" si="138"/>
        <v>0</v>
      </c>
    </row>
    <row r="2360" spans="1:16">
      <c r="A2360" s="114">
        <v>6000</v>
      </c>
      <c r="B2360" s="349" t="s">
        <v>343</v>
      </c>
      <c r="C2360" s="350"/>
      <c r="D2360" s="115">
        <f t="shared" ref="D2360:P2360" si="139">D2361+D2442+D2523</f>
        <v>0</v>
      </c>
      <c r="E2360" s="116">
        <f t="shared" si="139"/>
        <v>0</v>
      </c>
      <c r="F2360" s="116">
        <f t="shared" si="139"/>
        <v>371830</v>
      </c>
      <c r="G2360" s="116">
        <f t="shared" si="139"/>
        <v>1000000</v>
      </c>
      <c r="H2360" s="116">
        <f t="shared" si="139"/>
        <v>1500000</v>
      </c>
      <c r="I2360" s="116">
        <f t="shared" si="139"/>
        <v>1500000</v>
      </c>
      <c r="J2360" s="116">
        <f t="shared" si="139"/>
        <v>1500000</v>
      </c>
      <c r="K2360" s="116">
        <f t="shared" si="139"/>
        <v>1500000</v>
      </c>
      <c r="L2360" s="116">
        <f t="shared" si="139"/>
        <v>4000000</v>
      </c>
      <c r="M2360" s="116">
        <f t="shared" si="139"/>
        <v>7000000</v>
      </c>
      <c r="N2360" s="116">
        <f t="shared" si="139"/>
        <v>6225950</v>
      </c>
      <c r="O2360" s="116">
        <f t="shared" si="139"/>
        <v>5000000</v>
      </c>
      <c r="P2360" s="116">
        <f t="shared" si="139"/>
        <v>29597780</v>
      </c>
    </row>
    <row r="2361" spans="1:16">
      <c r="A2361" s="112">
        <v>6100</v>
      </c>
      <c r="B2361" s="347" t="s">
        <v>344</v>
      </c>
      <c r="C2361" s="348"/>
      <c r="D2361" s="110">
        <f>SUM(D2362:D2432)</f>
        <v>0</v>
      </c>
      <c r="E2361" s="111">
        <f>SUM(E2362:E2432)</f>
        <v>0</v>
      </c>
      <c r="F2361" s="111">
        <f t="shared" ref="F2361:P2361" si="140">SUM(F2362:F2441)</f>
        <v>371830</v>
      </c>
      <c r="G2361" s="111">
        <f t="shared" si="140"/>
        <v>1000000</v>
      </c>
      <c r="H2361" s="111">
        <f t="shared" si="140"/>
        <v>1500000</v>
      </c>
      <c r="I2361" s="111">
        <f t="shared" si="140"/>
        <v>1500000</v>
      </c>
      <c r="J2361" s="111">
        <f t="shared" si="140"/>
        <v>1500000</v>
      </c>
      <c r="K2361" s="111">
        <f t="shared" si="140"/>
        <v>1500000</v>
      </c>
      <c r="L2361" s="111">
        <f t="shared" si="140"/>
        <v>4000000</v>
      </c>
      <c r="M2361" s="111">
        <f t="shared" si="140"/>
        <v>7000000</v>
      </c>
      <c r="N2361" s="111">
        <f t="shared" si="140"/>
        <v>6225950</v>
      </c>
      <c r="O2361" s="111">
        <f t="shared" si="140"/>
        <v>5000000</v>
      </c>
      <c r="P2361" s="111">
        <f t="shared" si="140"/>
        <v>29597780</v>
      </c>
    </row>
    <row r="2362" spans="1:16">
      <c r="A2362" s="339">
        <v>611</v>
      </c>
      <c r="B2362" s="342" t="s">
        <v>345</v>
      </c>
      <c r="C2362" s="157">
        <v>11</v>
      </c>
      <c r="D2362" s="10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83">
        <f t="shared" ref="P2362:P2441" si="141">SUM(D2362:O2362)</f>
        <v>0</v>
      </c>
    </row>
    <row r="2363" spans="1:16">
      <c r="A2363" s="340"/>
      <c r="B2363" s="343"/>
      <c r="C2363" s="157">
        <v>12</v>
      </c>
      <c r="D2363" s="10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83">
        <f t="shared" si="141"/>
        <v>0</v>
      </c>
    </row>
    <row r="2364" spans="1:16">
      <c r="A2364" s="340"/>
      <c r="B2364" s="343"/>
      <c r="C2364" s="157">
        <v>13</v>
      </c>
      <c r="D2364" s="10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83">
        <f t="shared" si="141"/>
        <v>0</v>
      </c>
    </row>
    <row r="2365" spans="1:16">
      <c r="A2365" s="340"/>
      <c r="B2365" s="343"/>
      <c r="C2365" s="157">
        <v>14</v>
      </c>
      <c r="D2365" s="10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83">
        <f t="shared" si="141"/>
        <v>0</v>
      </c>
    </row>
    <row r="2366" spans="1:16">
      <c r="A2366" s="340"/>
      <c r="B2366" s="343"/>
      <c r="C2366" s="157">
        <v>15</v>
      </c>
      <c r="D2366" s="10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83">
        <f t="shared" si="141"/>
        <v>0</v>
      </c>
    </row>
    <row r="2367" spans="1:16">
      <c r="A2367" s="340"/>
      <c r="B2367" s="343"/>
      <c r="C2367" s="157">
        <v>16</v>
      </c>
      <c r="D2367" s="10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83">
        <f t="shared" si="141"/>
        <v>0</v>
      </c>
    </row>
    <row r="2368" spans="1:16">
      <c r="A2368" s="340"/>
      <c r="B2368" s="343"/>
      <c r="C2368" s="157">
        <v>17</v>
      </c>
      <c r="D2368" s="10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83">
        <f t="shared" si="141"/>
        <v>0</v>
      </c>
    </row>
    <row r="2369" spans="1:16">
      <c r="A2369" s="340"/>
      <c r="B2369" s="343"/>
      <c r="C2369" s="157">
        <v>25</v>
      </c>
      <c r="D2369" s="10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83">
        <f t="shared" si="141"/>
        <v>0</v>
      </c>
    </row>
    <row r="2370" spans="1:16">
      <c r="A2370" s="340"/>
      <c r="B2370" s="343"/>
      <c r="C2370" s="157">
        <v>26</v>
      </c>
      <c r="D2370" s="10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83">
        <f t="shared" si="141"/>
        <v>0</v>
      </c>
    </row>
    <row r="2371" spans="1:16">
      <c r="A2371" s="341"/>
      <c r="B2371" s="344"/>
      <c r="C2371" s="157">
        <v>27</v>
      </c>
      <c r="D2371" s="10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83">
        <f t="shared" si="141"/>
        <v>0</v>
      </c>
    </row>
    <row r="2372" spans="1:16">
      <c r="A2372" s="339">
        <v>612</v>
      </c>
      <c r="B2372" s="342" t="s">
        <v>346</v>
      </c>
      <c r="C2372" s="157">
        <v>11</v>
      </c>
      <c r="D2372" s="10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83">
        <f t="shared" si="141"/>
        <v>0</v>
      </c>
    </row>
    <row r="2373" spans="1:16">
      <c r="A2373" s="340"/>
      <c r="B2373" s="343"/>
      <c r="C2373" s="157">
        <v>12</v>
      </c>
      <c r="D2373" s="10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83">
        <f t="shared" si="141"/>
        <v>0</v>
      </c>
    </row>
    <row r="2374" spans="1:16">
      <c r="A2374" s="340"/>
      <c r="B2374" s="343"/>
      <c r="C2374" s="157">
        <v>13</v>
      </c>
      <c r="D2374" s="10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83">
        <f t="shared" si="141"/>
        <v>0</v>
      </c>
    </row>
    <row r="2375" spans="1:16">
      <c r="A2375" s="340"/>
      <c r="B2375" s="343"/>
      <c r="C2375" s="157">
        <v>14</v>
      </c>
      <c r="D2375" s="10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83">
        <f t="shared" si="141"/>
        <v>0</v>
      </c>
    </row>
    <row r="2376" spans="1:16">
      <c r="A2376" s="340"/>
      <c r="B2376" s="343"/>
      <c r="C2376" s="157">
        <v>15</v>
      </c>
      <c r="D2376" s="10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83">
        <f t="shared" si="141"/>
        <v>0</v>
      </c>
    </row>
    <row r="2377" spans="1:16">
      <c r="A2377" s="340"/>
      <c r="B2377" s="343"/>
      <c r="C2377" s="157">
        <v>16</v>
      </c>
      <c r="D2377" s="10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83">
        <f t="shared" si="141"/>
        <v>0</v>
      </c>
    </row>
    <row r="2378" spans="1:16">
      <c r="A2378" s="340"/>
      <c r="B2378" s="343"/>
      <c r="C2378" s="157">
        <v>17</v>
      </c>
      <c r="D2378" s="10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83">
        <f t="shared" si="141"/>
        <v>0</v>
      </c>
    </row>
    <row r="2379" spans="1:16">
      <c r="A2379" s="340"/>
      <c r="B2379" s="343"/>
      <c r="C2379" s="157">
        <v>25</v>
      </c>
      <c r="D2379" s="10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83">
        <f t="shared" si="141"/>
        <v>0</v>
      </c>
    </row>
    <row r="2380" spans="1:16">
      <c r="A2380" s="340"/>
      <c r="B2380" s="343"/>
      <c r="C2380" s="157">
        <v>26</v>
      </c>
      <c r="D2380" s="10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83">
        <f t="shared" si="141"/>
        <v>0</v>
      </c>
    </row>
    <row r="2381" spans="1:16">
      <c r="A2381" s="341"/>
      <c r="B2381" s="344"/>
      <c r="C2381" s="157">
        <v>27</v>
      </c>
      <c r="D2381" s="10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83">
        <f t="shared" si="141"/>
        <v>0</v>
      </c>
    </row>
    <row r="2382" spans="1:16">
      <c r="A2382" s="339">
        <v>613</v>
      </c>
      <c r="B2382" s="342" t="s">
        <v>347</v>
      </c>
      <c r="C2382" s="157">
        <v>11</v>
      </c>
      <c r="D2382" s="10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83">
        <f t="shared" si="141"/>
        <v>0</v>
      </c>
    </row>
    <row r="2383" spans="1:16">
      <c r="A2383" s="340"/>
      <c r="B2383" s="343"/>
      <c r="C2383" s="157">
        <v>12</v>
      </c>
      <c r="D2383" s="10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83">
        <f t="shared" si="141"/>
        <v>0</v>
      </c>
    </row>
    <row r="2384" spans="1:16">
      <c r="A2384" s="340"/>
      <c r="B2384" s="343"/>
      <c r="C2384" s="157">
        <v>13</v>
      </c>
      <c r="D2384" s="10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83">
        <f t="shared" si="141"/>
        <v>0</v>
      </c>
    </row>
    <row r="2385" spans="1:16">
      <c r="A2385" s="340"/>
      <c r="B2385" s="343"/>
      <c r="C2385" s="157">
        <v>14</v>
      </c>
      <c r="D2385" s="10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83">
        <f t="shared" si="141"/>
        <v>0</v>
      </c>
    </row>
    <row r="2386" spans="1:16">
      <c r="A2386" s="340"/>
      <c r="B2386" s="343"/>
      <c r="C2386" s="157">
        <v>15</v>
      </c>
      <c r="D2386" s="10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83">
        <f t="shared" si="141"/>
        <v>0</v>
      </c>
    </row>
    <row r="2387" spans="1:16">
      <c r="A2387" s="340"/>
      <c r="B2387" s="343"/>
      <c r="C2387" s="157">
        <v>16</v>
      </c>
      <c r="D2387" s="10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83">
        <f t="shared" si="141"/>
        <v>0</v>
      </c>
    </row>
    <row r="2388" spans="1:16">
      <c r="A2388" s="340"/>
      <c r="B2388" s="343"/>
      <c r="C2388" s="157">
        <v>17</v>
      </c>
      <c r="D2388" s="10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83">
        <f t="shared" si="141"/>
        <v>0</v>
      </c>
    </row>
    <row r="2389" spans="1:16">
      <c r="A2389" s="340"/>
      <c r="B2389" s="343"/>
      <c r="C2389" s="157">
        <v>25</v>
      </c>
      <c r="D2389" s="10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83">
        <f t="shared" si="141"/>
        <v>0</v>
      </c>
    </row>
    <row r="2390" spans="1:16">
      <c r="A2390" s="340"/>
      <c r="B2390" s="343"/>
      <c r="C2390" s="157">
        <v>26</v>
      </c>
      <c r="D2390" s="10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83">
        <f t="shared" si="141"/>
        <v>0</v>
      </c>
    </row>
    <row r="2391" spans="1:16">
      <c r="A2391" s="341"/>
      <c r="B2391" s="344"/>
      <c r="C2391" s="157">
        <v>27</v>
      </c>
      <c r="D2391" s="10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83">
        <f t="shared" si="141"/>
        <v>0</v>
      </c>
    </row>
    <row r="2392" spans="1:16">
      <c r="A2392" s="339">
        <v>614</v>
      </c>
      <c r="B2392" s="342" t="s">
        <v>348</v>
      </c>
      <c r="C2392" s="157">
        <v>11</v>
      </c>
      <c r="D2392" s="10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83">
        <f t="shared" si="141"/>
        <v>0</v>
      </c>
    </row>
    <row r="2393" spans="1:16">
      <c r="A2393" s="340"/>
      <c r="B2393" s="343"/>
      <c r="C2393" s="157">
        <v>12</v>
      </c>
      <c r="D2393" s="10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83">
        <f t="shared" si="141"/>
        <v>0</v>
      </c>
    </row>
    <row r="2394" spans="1:16">
      <c r="A2394" s="340"/>
      <c r="B2394" s="343"/>
      <c r="C2394" s="157">
        <v>13</v>
      </c>
      <c r="D2394" s="10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83">
        <f t="shared" si="141"/>
        <v>0</v>
      </c>
    </row>
    <row r="2395" spans="1:16">
      <c r="A2395" s="340"/>
      <c r="B2395" s="343"/>
      <c r="C2395" s="157">
        <v>14</v>
      </c>
      <c r="D2395" s="10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83">
        <f t="shared" si="141"/>
        <v>0</v>
      </c>
    </row>
    <row r="2396" spans="1:16">
      <c r="A2396" s="340"/>
      <c r="B2396" s="343"/>
      <c r="C2396" s="157">
        <v>15</v>
      </c>
      <c r="D2396" s="10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83">
        <f t="shared" si="141"/>
        <v>0</v>
      </c>
    </row>
    <row r="2397" spans="1:16">
      <c r="A2397" s="340"/>
      <c r="B2397" s="343"/>
      <c r="C2397" s="157">
        <v>16</v>
      </c>
      <c r="D2397" s="10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83">
        <f t="shared" si="141"/>
        <v>0</v>
      </c>
    </row>
    <row r="2398" spans="1:16">
      <c r="A2398" s="340"/>
      <c r="B2398" s="343"/>
      <c r="C2398" s="157">
        <v>17</v>
      </c>
      <c r="D2398" s="10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83">
        <f t="shared" si="141"/>
        <v>0</v>
      </c>
    </row>
    <row r="2399" spans="1:16">
      <c r="A2399" s="340"/>
      <c r="B2399" s="343"/>
      <c r="C2399" s="157">
        <v>25</v>
      </c>
      <c r="D2399" s="101"/>
      <c r="E2399" s="31"/>
      <c r="F2399" s="31">
        <v>371830</v>
      </c>
      <c r="G2399" s="31">
        <v>1000000</v>
      </c>
      <c r="H2399" s="31">
        <v>1500000</v>
      </c>
      <c r="I2399" s="31">
        <v>1500000</v>
      </c>
      <c r="J2399" s="31">
        <v>1500000</v>
      </c>
      <c r="K2399" s="31">
        <v>1500000</v>
      </c>
      <c r="L2399" s="31">
        <v>4000000</v>
      </c>
      <c r="M2399" s="31">
        <v>4000000</v>
      </c>
      <c r="N2399" s="31">
        <v>4000000</v>
      </c>
      <c r="O2399" s="31">
        <v>5000000</v>
      </c>
      <c r="P2399" s="83">
        <f t="shared" si="141"/>
        <v>24371830</v>
      </c>
    </row>
    <row r="2400" spans="1:16">
      <c r="A2400" s="340"/>
      <c r="B2400" s="343"/>
      <c r="C2400" s="157">
        <v>26</v>
      </c>
      <c r="D2400" s="101"/>
      <c r="E2400" s="31"/>
      <c r="F2400" s="31"/>
      <c r="G2400" s="31"/>
      <c r="H2400" s="31"/>
      <c r="I2400" s="31"/>
      <c r="J2400" s="31"/>
      <c r="K2400" s="31"/>
      <c r="L2400" s="31"/>
      <c r="M2400" s="31">
        <v>3000000</v>
      </c>
      <c r="N2400" s="31">
        <v>2225950</v>
      </c>
      <c r="O2400" s="31"/>
      <c r="P2400" s="83">
        <f t="shared" si="141"/>
        <v>5225950</v>
      </c>
    </row>
    <row r="2401" spans="1:16">
      <c r="A2401" s="341"/>
      <c r="B2401" s="344"/>
      <c r="C2401" s="157">
        <v>27</v>
      </c>
      <c r="D2401" s="10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83">
        <f t="shared" si="141"/>
        <v>0</v>
      </c>
    </row>
    <row r="2402" spans="1:16">
      <c r="A2402" s="339">
        <v>615</v>
      </c>
      <c r="B2402" s="342" t="s">
        <v>349</v>
      </c>
      <c r="C2402" s="157">
        <v>11</v>
      </c>
      <c r="D2402" s="10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83">
        <f t="shared" si="141"/>
        <v>0</v>
      </c>
    </row>
    <row r="2403" spans="1:16">
      <c r="A2403" s="340"/>
      <c r="B2403" s="343"/>
      <c r="C2403" s="157">
        <v>12</v>
      </c>
      <c r="D2403" s="10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83">
        <f t="shared" si="141"/>
        <v>0</v>
      </c>
    </row>
    <row r="2404" spans="1:16">
      <c r="A2404" s="340"/>
      <c r="B2404" s="343"/>
      <c r="C2404" s="157">
        <v>13</v>
      </c>
      <c r="D2404" s="10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83">
        <f t="shared" si="141"/>
        <v>0</v>
      </c>
    </row>
    <row r="2405" spans="1:16">
      <c r="A2405" s="340"/>
      <c r="B2405" s="343"/>
      <c r="C2405" s="157">
        <v>14</v>
      </c>
      <c r="D2405" s="10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83">
        <f t="shared" si="141"/>
        <v>0</v>
      </c>
    </row>
    <row r="2406" spans="1:16">
      <c r="A2406" s="340"/>
      <c r="B2406" s="343"/>
      <c r="C2406" s="157">
        <v>15</v>
      </c>
      <c r="D2406" s="10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83">
        <f t="shared" si="141"/>
        <v>0</v>
      </c>
    </row>
    <row r="2407" spans="1:16">
      <c r="A2407" s="340"/>
      <c r="B2407" s="343"/>
      <c r="C2407" s="157">
        <v>16</v>
      </c>
      <c r="D2407" s="10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83">
        <f t="shared" si="141"/>
        <v>0</v>
      </c>
    </row>
    <row r="2408" spans="1:16">
      <c r="A2408" s="340"/>
      <c r="B2408" s="343"/>
      <c r="C2408" s="157">
        <v>17</v>
      </c>
      <c r="D2408" s="10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83">
        <f t="shared" si="141"/>
        <v>0</v>
      </c>
    </row>
    <row r="2409" spans="1:16">
      <c r="A2409" s="340"/>
      <c r="B2409" s="343"/>
      <c r="C2409" s="157">
        <v>25</v>
      </c>
      <c r="D2409" s="10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83">
        <f t="shared" si="141"/>
        <v>0</v>
      </c>
    </row>
    <row r="2410" spans="1:16">
      <c r="A2410" s="340"/>
      <c r="B2410" s="343"/>
      <c r="C2410" s="157">
        <v>26</v>
      </c>
      <c r="D2410" s="10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83">
        <f t="shared" si="141"/>
        <v>0</v>
      </c>
    </row>
    <row r="2411" spans="1:16">
      <c r="A2411" s="341"/>
      <c r="B2411" s="344"/>
      <c r="C2411" s="157">
        <v>27</v>
      </c>
      <c r="D2411" s="10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83">
        <f t="shared" si="141"/>
        <v>0</v>
      </c>
    </row>
    <row r="2412" spans="1:16">
      <c r="A2412" s="339">
        <v>616</v>
      </c>
      <c r="B2412" s="342" t="s">
        <v>350</v>
      </c>
      <c r="C2412" s="157">
        <v>11</v>
      </c>
      <c r="D2412" s="10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83">
        <f t="shared" si="141"/>
        <v>0</v>
      </c>
    </row>
    <row r="2413" spans="1:16">
      <c r="A2413" s="340"/>
      <c r="B2413" s="343"/>
      <c r="C2413" s="157">
        <v>12</v>
      </c>
      <c r="D2413" s="10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83">
        <f t="shared" si="141"/>
        <v>0</v>
      </c>
    </row>
    <row r="2414" spans="1:16">
      <c r="A2414" s="340"/>
      <c r="B2414" s="343"/>
      <c r="C2414" s="157">
        <v>13</v>
      </c>
      <c r="D2414" s="10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83">
        <f t="shared" si="141"/>
        <v>0</v>
      </c>
    </row>
    <row r="2415" spans="1:16">
      <c r="A2415" s="340"/>
      <c r="B2415" s="343"/>
      <c r="C2415" s="157">
        <v>14</v>
      </c>
      <c r="D2415" s="10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83">
        <f t="shared" si="141"/>
        <v>0</v>
      </c>
    </row>
    <row r="2416" spans="1:16">
      <c r="A2416" s="340"/>
      <c r="B2416" s="343"/>
      <c r="C2416" s="157">
        <v>15</v>
      </c>
      <c r="D2416" s="10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83">
        <f t="shared" si="141"/>
        <v>0</v>
      </c>
    </row>
    <row r="2417" spans="1:16">
      <c r="A2417" s="340"/>
      <c r="B2417" s="343"/>
      <c r="C2417" s="157">
        <v>16</v>
      </c>
      <c r="D2417" s="10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83">
        <f t="shared" si="141"/>
        <v>0</v>
      </c>
    </row>
    <row r="2418" spans="1:16">
      <c r="A2418" s="340"/>
      <c r="B2418" s="343"/>
      <c r="C2418" s="157">
        <v>17</v>
      </c>
      <c r="D2418" s="10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83">
        <f t="shared" si="141"/>
        <v>0</v>
      </c>
    </row>
    <row r="2419" spans="1:16">
      <c r="A2419" s="340"/>
      <c r="B2419" s="343"/>
      <c r="C2419" s="157">
        <v>25</v>
      </c>
      <c r="D2419" s="10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83">
        <f t="shared" si="141"/>
        <v>0</v>
      </c>
    </row>
    <row r="2420" spans="1:16">
      <c r="A2420" s="340"/>
      <c r="B2420" s="343"/>
      <c r="C2420" s="157">
        <v>26</v>
      </c>
      <c r="D2420" s="10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83">
        <f t="shared" si="141"/>
        <v>0</v>
      </c>
    </row>
    <row r="2421" spans="1:16">
      <c r="A2421" s="341"/>
      <c r="B2421" s="344"/>
      <c r="C2421" s="157">
        <v>27</v>
      </c>
      <c r="D2421" s="10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83">
        <f t="shared" si="141"/>
        <v>0</v>
      </c>
    </row>
    <row r="2422" spans="1:16">
      <c r="A2422" s="339">
        <v>617</v>
      </c>
      <c r="B2422" s="342" t="s">
        <v>351</v>
      </c>
      <c r="C2422" s="157">
        <v>11</v>
      </c>
      <c r="D2422" s="10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83">
        <f t="shared" si="141"/>
        <v>0</v>
      </c>
    </row>
    <row r="2423" spans="1:16">
      <c r="A2423" s="340"/>
      <c r="B2423" s="343"/>
      <c r="C2423" s="157">
        <v>12</v>
      </c>
      <c r="D2423" s="10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83">
        <f t="shared" si="141"/>
        <v>0</v>
      </c>
    </row>
    <row r="2424" spans="1:16">
      <c r="A2424" s="340"/>
      <c r="B2424" s="343"/>
      <c r="C2424" s="157">
        <v>13</v>
      </c>
      <c r="D2424" s="10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83">
        <f t="shared" si="141"/>
        <v>0</v>
      </c>
    </row>
    <row r="2425" spans="1:16">
      <c r="A2425" s="340"/>
      <c r="B2425" s="343"/>
      <c r="C2425" s="157">
        <v>14</v>
      </c>
      <c r="D2425" s="10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83">
        <f t="shared" si="141"/>
        <v>0</v>
      </c>
    </row>
    <row r="2426" spans="1:16">
      <c r="A2426" s="340"/>
      <c r="B2426" s="343"/>
      <c r="C2426" s="157">
        <v>15</v>
      </c>
      <c r="D2426" s="10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83">
        <f t="shared" si="141"/>
        <v>0</v>
      </c>
    </row>
    <row r="2427" spans="1:16">
      <c r="A2427" s="340"/>
      <c r="B2427" s="343"/>
      <c r="C2427" s="157">
        <v>16</v>
      </c>
      <c r="D2427" s="10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83">
        <f t="shared" si="141"/>
        <v>0</v>
      </c>
    </row>
    <row r="2428" spans="1:16">
      <c r="A2428" s="340"/>
      <c r="B2428" s="343"/>
      <c r="C2428" s="157">
        <v>17</v>
      </c>
      <c r="D2428" s="10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83">
        <f t="shared" si="141"/>
        <v>0</v>
      </c>
    </row>
    <row r="2429" spans="1:16">
      <c r="A2429" s="340"/>
      <c r="B2429" s="343"/>
      <c r="C2429" s="157">
        <v>25</v>
      </c>
      <c r="D2429" s="10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83">
        <f t="shared" si="141"/>
        <v>0</v>
      </c>
    </row>
    <row r="2430" spans="1:16">
      <c r="A2430" s="340"/>
      <c r="B2430" s="343"/>
      <c r="C2430" s="157">
        <v>26</v>
      </c>
      <c r="D2430" s="10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83">
        <f t="shared" si="141"/>
        <v>0</v>
      </c>
    </row>
    <row r="2431" spans="1:16">
      <c r="A2431" s="341"/>
      <c r="B2431" s="344"/>
      <c r="C2431" s="157">
        <v>27</v>
      </c>
      <c r="D2431" s="10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83">
        <f t="shared" si="141"/>
        <v>0</v>
      </c>
    </row>
    <row r="2432" spans="1:16">
      <c r="A2432" s="339">
        <v>619</v>
      </c>
      <c r="B2432" s="342" t="s">
        <v>713</v>
      </c>
      <c r="C2432" s="157">
        <v>11</v>
      </c>
      <c r="D2432" s="10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83">
        <f t="shared" si="141"/>
        <v>0</v>
      </c>
    </row>
    <row r="2433" spans="1:16">
      <c r="A2433" s="340"/>
      <c r="B2433" s="343"/>
      <c r="C2433" s="157">
        <v>12</v>
      </c>
      <c r="D2433" s="10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83">
        <f t="shared" si="141"/>
        <v>0</v>
      </c>
    </row>
    <row r="2434" spans="1:16">
      <c r="A2434" s="340"/>
      <c r="B2434" s="343"/>
      <c r="C2434" s="157">
        <v>13</v>
      </c>
      <c r="D2434" s="10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83">
        <f t="shared" si="141"/>
        <v>0</v>
      </c>
    </row>
    <row r="2435" spans="1:16">
      <c r="A2435" s="340"/>
      <c r="B2435" s="343"/>
      <c r="C2435" s="157">
        <v>14</v>
      </c>
      <c r="D2435" s="10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83">
        <f t="shared" si="141"/>
        <v>0</v>
      </c>
    </row>
    <row r="2436" spans="1:16">
      <c r="A2436" s="340"/>
      <c r="B2436" s="343"/>
      <c r="C2436" s="157">
        <v>15</v>
      </c>
      <c r="D2436" s="10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83">
        <f t="shared" si="141"/>
        <v>0</v>
      </c>
    </row>
    <row r="2437" spans="1:16">
      <c r="A2437" s="340"/>
      <c r="B2437" s="343"/>
      <c r="C2437" s="157">
        <v>16</v>
      </c>
      <c r="D2437" s="10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83">
        <f t="shared" si="141"/>
        <v>0</v>
      </c>
    </row>
    <row r="2438" spans="1:16">
      <c r="A2438" s="340"/>
      <c r="B2438" s="343"/>
      <c r="C2438" s="157">
        <v>17</v>
      </c>
      <c r="D2438" s="10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83">
        <f t="shared" si="141"/>
        <v>0</v>
      </c>
    </row>
    <row r="2439" spans="1:16">
      <c r="A2439" s="340"/>
      <c r="B2439" s="343"/>
      <c r="C2439" s="157">
        <v>25</v>
      </c>
      <c r="D2439" s="10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83">
        <f t="shared" si="141"/>
        <v>0</v>
      </c>
    </row>
    <row r="2440" spans="1:16">
      <c r="A2440" s="340"/>
      <c r="B2440" s="343"/>
      <c r="C2440" s="157">
        <v>26</v>
      </c>
      <c r="D2440" s="10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83">
        <f t="shared" si="141"/>
        <v>0</v>
      </c>
    </row>
    <row r="2441" spans="1:16">
      <c r="A2441" s="341"/>
      <c r="B2441" s="344"/>
      <c r="C2441" s="157">
        <v>27</v>
      </c>
      <c r="D2441" s="10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83">
        <f t="shared" si="141"/>
        <v>0</v>
      </c>
    </row>
    <row r="2442" spans="1:16">
      <c r="A2442" s="112">
        <v>6200</v>
      </c>
      <c r="B2442" s="347" t="s">
        <v>352</v>
      </c>
      <c r="C2442" s="348"/>
      <c r="D2442" s="110">
        <f>SUM(D2443:D2522)</f>
        <v>0</v>
      </c>
      <c r="E2442" s="110">
        <f t="shared" ref="E2442:P2442" si="142">SUM(E2443:E2522)</f>
        <v>0</v>
      </c>
      <c r="F2442" s="110">
        <f t="shared" si="142"/>
        <v>0</v>
      </c>
      <c r="G2442" s="110">
        <f t="shared" si="142"/>
        <v>0</v>
      </c>
      <c r="H2442" s="110">
        <f t="shared" si="142"/>
        <v>0</v>
      </c>
      <c r="I2442" s="110">
        <f t="shared" si="142"/>
        <v>0</v>
      </c>
      <c r="J2442" s="110">
        <f t="shared" si="142"/>
        <v>0</v>
      </c>
      <c r="K2442" s="110">
        <f t="shared" si="142"/>
        <v>0</v>
      </c>
      <c r="L2442" s="110">
        <f t="shared" si="142"/>
        <v>0</v>
      </c>
      <c r="M2442" s="110">
        <f t="shared" si="142"/>
        <v>0</v>
      </c>
      <c r="N2442" s="110">
        <f t="shared" si="142"/>
        <v>0</v>
      </c>
      <c r="O2442" s="110">
        <f t="shared" si="142"/>
        <v>0</v>
      </c>
      <c r="P2442" s="110">
        <f t="shared" si="142"/>
        <v>0</v>
      </c>
    </row>
    <row r="2443" spans="1:16">
      <c r="A2443" s="339">
        <v>621</v>
      </c>
      <c r="B2443" s="342" t="s">
        <v>345</v>
      </c>
      <c r="C2443" s="157">
        <v>11</v>
      </c>
      <c r="D2443" s="10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83">
        <f t="shared" ref="P2443:P2522" si="143">SUM(D2443:O2443)</f>
        <v>0</v>
      </c>
    </row>
    <row r="2444" spans="1:16">
      <c r="A2444" s="340"/>
      <c r="B2444" s="343"/>
      <c r="C2444" s="157">
        <v>12</v>
      </c>
      <c r="D2444" s="10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83">
        <f t="shared" si="143"/>
        <v>0</v>
      </c>
    </row>
    <row r="2445" spans="1:16">
      <c r="A2445" s="340"/>
      <c r="B2445" s="343"/>
      <c r="C2445" s="157">
        <v>13</v>
      </c>
      <c r="D2445" s="10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83">
        <f t="shared" si="143"/>
        <v>0</v>
      </c>
    </row>
    <row r="2446" spans="1:16">
      <c r="A2446" s="340"/>
      <c r="B2446" s="343"/>
      <c r="C2446" s="157">
        <v>14</v>
      </c>
      <c r="D2446" s="10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83">
        <f t="shared" si="143"/>
        <v>0</v>
      </c>
    </row>
    <row r="2447" spans="1:16">
      <c r="A2447" s="340"/>
      <c r="B2447" s="343"/>
      <c r="C2447" s="157">
        <v>15</v>
      </c>
      <c r="D2447" s="10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83">
        <f t="shared" si="143"/>
        <v>0</v>
      </c>
    </row>
    <row r="2448" spans="1:16">
      <c r="A2448" s="340"/>
      <c r="B2448" s="343"/>
      <c r="C2448" s="157">
        <v>16</v>
      </c>
      <c r="D2448" s="10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83">
        <f t="shared" si="143"/>
        <v>0</v>
      </c>
    </row>
    <row r="2449" spans="1:16">
      <c r="A2449" s="340"/>
      <c r="B2449" s="343"/>
      <c r="C2449" s="157">
        <v>17</v>
      </c>
      <c r="D2449" s="10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83">
        <f t="shared" si="143"/>
        <v>0</v>
      </c>
    </row>
    <row r="2450" spans="1:16">
      <c r="A2450" s="340"/>
      <c r="B2450" s="343"/>
      <c r="C2450" s="157">
        <v>25</v>
      </c>
      <c r="D2450" s="10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83">
        <f t="shared" si="143"/>
        <v>0</v>
      </c>
    </row>
    <row r="2451" spans="1:16">
      <c r="A2451" s="340"/>
      <c r="B2451" s="343"/>
      <c r="C2451" s="157">
        <v>26</v>
      </c>
      <c r="D2451" s="10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83">
        <f t="shared" si="143"/>
        <v>0</v>
      </c>
    </row>
    <row r="2452" spans="1:16">
      <c r="A2452" s="341"/>
      <c r="B2452" s="344"/>
      <c r="C2452" s="157">
        <v>27</v>
      </c>
      <c r="D2452" s="10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83">
        <f t="shared" si="143"/>
        <v>0</v>
      </c>
    </row>
    <row r="2453" spans="1:16">
      <c r="A2453" s="339">
        <v>622</v>
      </c>
      <c r="B2453" s="342" t="s">
        <v>353</v>
      </c>
      <c r="C2453" s="157">
        <v>11</v>
      </c>
      <c r="D2453" s="10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83">
        <f t="shared" si="143"/>
        <v>0</v>
      </c>
    </row>
    <row r="2454" spans="1:16">
      <c r="A2454" s="340"/>
      <c r="B2454" s="343"/>
      <c r="C2454" s="157">
        <v>12</v>
      </c>
      <c r="D2454" s="10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83">
        <f t="shared" si="143"/>
        <v>0</v>
      </c>
    </row>
    <row r="2455" spans="1:16">
      <c r="A2455" s="340"/>
      <c r="B2455" s="343"/>
      <c r="C2455" s="157">
        <v>13</v>
      </c>
      <c r="D2455" s="10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83">
        <f t="shared" si="143"/>
        <v>0</v>
      </c>
    </row>
    <row r="2456" spans="1:16">
      <c r="A2456" s="340"/>
      <c r="B2456" s="343"/>
      <c r="C2456" s="157">
        <v>14</v>
      </c>
      <c r="D2456" s="10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83">
        <f t="shared" si="143"/>
        <v>0</v>
      </c>
    </row>
    <row r="2457" spans="1:16">
      <c r="A2457" s="340"/>
      <c r="B2457" s="343"/>
      <c r="C2457" s="157">
        <v>15</v>
      </c>
      <c r="D2457" s="10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83">
        <f t="shared" si="143"/>
        <v>0</v>
      </c>
    </row>
    <row r="2458" spans="1:16">
      <c r="A2458" s="340"/>
      <c r="B2458" s="343"/>
      <c r="C2458" s="157">
        <v>16</v>
      </c>
      <c r="D2458" s="10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83">
        <f t="shared" si="143"/>
        <v>0</v>
      </c>
    </row>
    <row r="2459" spans="1:16">
      <c r="A2459" s="340"/>
      <c r="B2459" s="343"/>
      <c r="C2459" s="157">
        <v>17</v>
      </c>
      <c r="D2459" s="10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83">
        <f t="shared" si="143"/>
        <v>0</v>
      </c>
    </row>
    <row r="2460" spans="1:16">
      <c r="A2460" s="340"/>
      <c r="B2460" s="343"/>
      <c r="C2460" s="157">
        <v>25</v>
      </c>
      <c r="D2460" s="10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83">
        <f t="shared" si="143"/>
        <v>0</v>
      </c>
    </row>
    <row r="2461" spans="1:16">
      <c r="A2461" s="340"/>
      <c r="B2461" s="343"/>
      <c r="C2461" s="157">
        <v>26</v>
      </c>
      <c r="D2461" s="10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83">
        <f t="shared" si="143"/>
        <v>0</v>
      </c>
    </row>
    <row r="2462" spans="1:16">
      <c r="A2462" s="341"/>
      <c r="B2462" s="344"/>
      <c r="C2462" s="157">
        <v>27</v>
      </c>
      <c r="D2462" s="10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83">
        <f t="shared" si="143"/>
        <v>0</v>
      </c>
    </row>
    <row r="2463" spans="1:16">
      <c r="A2463" s="339">
        <v>623</v>
      </c>
      <c r="B2463" s="342" t="s">
        <v>354</v>
      </c>
      <c r="C2463" s="157">
        <v>11</v>
      </c>
      <c r="D2463" s="10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83">
        <f t="shared" si="143"/>
        <v>0</v>
      </c>
    </row>
    <row r="2464" spans="1:16">
      <c r="A2464" s="340"/>
      <c r="B2464" s="343"/>
      <c r="C2464" s="157">
        <v>12</v>
      </c>
      <c r="D2464" s="10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83">
        <f t="shared" si="143"/>
        <v>0</v>
      </c>
    </row>
    <row r="2465" spans="1:16">
      <c r="A2465" s="340"/>
      <c r="B2465" s="343"/>
      <c r="C2465" s="157">
        <v>13</v>
      </c>
      <c r="D2465" s="10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83">
        <f t="shared" si="143"/>
        <v>0</v>
      </c>
    </row>
    <row r="2466" spans="1:16">
      <c r="A2466" s="340"/>
      <c r="B2466" s="343"/>
      <c r="C2466" s="157">
        <v>14</v>
      </c>
      <c r="D2466" s="10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83">
        <f t="shared" si="143"/>
        <v>0</v>
      </c>
    </row>
    <row r="2467" spans="1:16">
      <c r="A2467" s="340"/>
      <c r="B2467" s="343"/>
      <c r="C2467" s="157">
        <v>15</v>
      </c>
      <c r="D2467" s="10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83">
        <f t="shared" si="143"/>
        <v>0</v>
      </c>
    </row>
    <row r="2468" spans="1:16">
      <c r="A2468" s="340"/>
      <c r="B2468" s="343"/>
      <c r="C2468" s="157">
        <v>16</v>
      </c>
      <c r="D2468" s="10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83">
        <f t="shared" si="143"/>
        <v>0</v>
      </c>
    </row>
    <row r="2469" spans="1:16">
      <c r="A2469" s="340"/>
      <c r="B2469" s="343"/>
      <c r="C2469" s="157">
        <v>17</v>
      </c>
      <c r="D2469" s="10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83">
        <f t="shared" si="143"/>
        <v>0</v>
      </c>
    </row>
    <row r="2470" spans="1:16">
      <c r="A2470" s="340"/>
      <c r="B2470" s="343"/>
      <c r="C2470" s="157">
        <v>25</v>
      </c>
      <c r="D2470" s="10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83">
        <f t="shared" si="143"/>
        <v>0</v>
      </c>
    </row>
    <row r="2471" spans="1:16">
      <c r="A2471" s="340"/>
      <c r="B2471" s="343"/>
      <c r="C2471" s="157">
        <v>26</v>
      </c>
      <c r="D2471" s="10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83">
        <f t="shared" si="143"/>
        <v>0</v>
      </c>
    </row>
    <row r="2472" spans="1:16">
      <c r="A2472" s="341"/>
      <c r="B2472" s="344"/>
      <c r="C2472" s="157">
        <v>27</v>
      </c>
      <c r="D2472" s="10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83">
        <f t="shared" si="143"/>
        <v>0</v>
      </c>
    </row>
    <row r="2473" spans="1:16">
      <c r="A2473" s="339">
        <v>624</v>
      </c>
      <c r="B2473" s="342" t="s">
        <v>348</v>
      </c>
      <c r="C2473" s="157">
        <v>11</v>
      </c>
      <c r="D2473" s="10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83">
        <f t="shared" si="143"/>
        <v>0</v>
      </c>
    </row>
    <row r="2474" spans="1:16">
      <c r="A2474" s="340"/>
      <c r="B2474" s="343"/>
      <c r="C2474" s="157">
        <v>12</v>
      </c>
      <c r="D2474" s="10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83">
        <f t="shared" si="143"/>
        <v>0</v>
      </c>
    </row>
    <row r="2475" spans="1:16">
      <c r="A2475" s="340"/>
      <c r="B2475" s="343"/>
      <c r="C2475" s="157">
        <v>13</v>
      </c>
      <c r="D2475" s="10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83">
        <f t="shared" si="143"/>
        <v>0</v>
      </c>
    </row>
    <row r="2476" spans="1:16">
      <c r="A2476" s="340"/>
      <c r="B2476" s="343"/>
      <c r="C2476" s="157">
        <v>14</v>
      </c>
      <c r="D2476" s="10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83">
        <f t="shared" si="143"/>
        <v>0</v>
      </c>
    </row>
    <row r="2477" spans="1:16">
      <c r="A2477" s="340"/>
      <c r="B2477" s="343"/>
      <c r="C2477" s="157">
        <v>15</v>
      </c>
      <c r="D2477" s="10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83">
        <f t="shared" si="143"/>
        <v>0</v>
      </c>
    </row>
    <row r="2478" spans="1:16">
      <c r="A2478" s="340"/>
      <c r="B2478" s="343"/>
      <c r="C2478" s="157">
        <v>16</v>
      </c>
      <c r="D2478" s="10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83">
        <f t="shared" si="143"/>
        <v>0</v>
      </c>
    </row>
    <row r="2479" spans="1:16">
      <c r="A2479" s="340"/>
      <c r="B2479" s="343"/>
      <c r="C2479" s="157">
        <v>17</v>
      </c>
      <c r="D2479" s="10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83">
        <f t="shared" si="143"/>
        <v>0</v>
      </c>
    </row>
    <row r="2480" spans="1:16">
      <c r="A2480" s="340"/>
      <c r="B2480" s="343"/>
      <c r="C2480" s="157">
        <v>25</v>
      </c>
      <c r="D2480" s="10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83">
        <f t="shared" si="143"/>
        <v>0</v>
      </c>
    </row>
    <row r="2481" spans="1:16">
      <c r="A2481" s="340"/>
      <c r="B2481" s="343"/>
      <c r="C2481" s="157">
        <v>26</v>
      </c>
      <c r="D2481" s="10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83">
        <f t="shared" si="143"/>
        <v>0</v>
      </c>
    </row>
    <row r="2482" spans="1:16">
      <c r="A2482" s="341"/>
      <c r="B2482" s="344"/>
      <c r="C2482" s="157">
        <v>27</v>
      </c>
      <c r="D2482" s="10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83">
        <f t="shared" si="143"/>
        <v>0</v>
      </c>
    </row>
    <row r="2483" spans="1:16">
      <c r="A2483" s="339">
        <v>625</v>
      </c>
      <c r="B2483" s="342" t="s">
        <v>349</v>
      </c>
      <c r="C2483" s="157">
        <v>11</v>
      </c>
      <c r="D2483" s="10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83">
        <f t="shared" si="143"/>
        <v>0</v>
      </c>
    </row>
    <row r="2484" spans="1:16">
      <c r="A2484" s="340"/>
      <c r="B2484" s="343"/>
      <c r="C2484" s="157">
        <v>12</v>
      </c>
      <c r="D2484" s="10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83">
        <f t="shared" si="143"/>
        <v>0</v>
      </c>
    </row>
    <row r="2485" spans="1:16">
      <c r="A2485" s="340"/>
      <c r="B2485" s="343"/>
      <c r="C2485" s="157">
        <v>13</v>
      </c>
      <c r="D2485" s="10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83">
        <f t="shared" si="143"/>
        <v>0</v>
      </c>
    </row>
    <row r="2486" spans="1:16">
      <c r="A2486" s="340"/>
      <c r="B2486" s="343"/>
      <c r="C2486" s="157">
        <v>14</v>
      </c>
      <c r="D2486" s="10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83">
        <f t="shared" si="143"/>
        <v>0</v>
      </c>
    </row>
    <row r="2487" spans="1:16">
      <c r="A2487" s="340"/>
      <c r="B2487" s="343"/>
      <c r="C2487" s="157">
        <v>15</v>
      </c>
      <c r="D2487" s="10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83">
        <f t="shared" si="143"/>
        <v>0</v>
      </c>
    </row>
    <row r="2488" spans="1:16">
      <c r="A2488" s="340"/>
      <c r="B2488" s="343"/>
      <c r="C2488" s="157">
        <v>16</v>
      </c>
      <c r="D2488" s="10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83">
        <f t="shared" si="143"/>
        <v>0</v>
      </c>
    </row>
    <row r="2489" spans="1:16">
      <c r="A2489" s="340"/>
      <c r="B2489" s="343"/>
      <c r="C2489" s="157">
        <v>17</v>
      </c>
      <c r="D2489" s="10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83">
        <f t="shared" si="143"/>
        <v>0</v>
      </c>
    </row>
    <row r="2490" spans="1:16">
      <c r="A2490" s="340"/>
      <c r="B2490" s="343"/>
      <c r="C2490" s="157">
        <v>25</v>
      </c>
      <c r="D2490" s="10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83">
        <f t="shared" si="143"/>
        <v>0</v>
      </c>
    </row>
    <row r="2491" spans="1:16">
      <c r="A2491" s="340"/>
      <c r="B2491" s="343"/>
      <c r="C2491" s="157">
        <v>26</v>
      </c>
      <c r="D2491" s="10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83">
        <f t="shared" si="143"/>
        <v>0</v>
      </c>
    </row>
    <row r="2492" spans="1:16">
      <c r="A2492" s="341"/>
      <c r="B2492" s="344"/>
      <c r="C2492" s="157">
        <v>27</v>
      </c>
      <c r="D2492" s="10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83">
        <f t="shared" si="143"/>
        <v>0</v>
      </c>
    </row>
    <row r="2493" spans="1:16">
      <c r="A2493" s="339">
        <v>626</v>
      </c>
      <c r="B2493" s="342" t="s">
        <v>350</v>
      </c>
      <c r="C2493" s="157">
        <v>11</v>
      </c>
      <c r="D2493" s="10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83">
        <f t="shared" si="143"/>
        <v>0</v>
      </c>
    </row>
    <row r="2494" spans="1:16">
      <c r="A2494" s="340"/>
      <c r="B2494" s="343"/>
      <c r="C2494" s="157">
        <v>12</v>
      </c>
      <c r="D2494" s="10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83">
        <f t="shared" si="143"/>
        <v>0</v>
      </c>
    </row>
    <row r="2495" spans="1:16">
      <c r="A2495" s="340"/>
      <c r="B2495" s="343"/>
      <c r="C2495" s="157">
        <v>13</v>
      </c>
      <c r="D2495" s="10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83">
        <f t="shared" si="143"/>
        <v>0</v>
      </c>
    </row>
    <row r="2496" spans="1:16">
      <c r="A2496" s="340"/>
      <c r="B2496" s="343"/>
      <c r="C2496" s="157">
        <v>14</v>
      </c>
      <c r="D2496" s="10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83">
        <f t="shared" si="143"/>
        <v>0</v>
      </c>
    </row>
    <row r="2497" spans="1:16">
      <c r="A2497" s="340"/>
      <c r="B2497" s="343"/>
      <c r="C2497" s="157">
        <v>15</v>
      </c>
      <c r="D2497" s="10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83">
        <f t="shared" si="143"/>
        <v>0</v>
      </c>
    </row>
    <row r="2498" spans="1:16">
      <c r="A2498" s="340"/>
      <c r="B2498" s="343"/>
      <c r="C2498" s="157">
        <v>16</v>
      </c>
      <c r="D2498" s="10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83">
        <f t="shared" si="143"/>
        <v>0</v>
      </c>
    </row>
    <row r="2499" spans="1:16">
      <c r="A2499" s="340"/>
      <c r="B2499" s="343"/>
      <c r="C2499" s="157">
        <v>17</v>
      </c>
      <c r="D2499" s="10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83">
        <f t="shared" si="143"/>
        <v>0</v>
      </c>
    </row>
    <row r="2500" spans="1:16">
      <c r="A2500" s="340"/>
      <c r="B2500" s="343"/>
      <c r="C2500" s="157">
        <v>25</v>
      </c>
      <c r="D2500" s="10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83">
        <f t="shared" si="143"/>
        <v>0</v>
      </c>
    </row>
    <row r="2501" spans="1:16">
      <c r="A2501" s="340"/>
      <c r="B2501" s="343"/>
      <c r="C2501" s="157">
        <v>26</v>
      </c>
      <c r="D2501" s="10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83">
        <f t="shared" si="143"/>
        <v>0</v>
      </c>
    </row>
    <row r="2502" spans="1:16">
      <c r="A2502" s="341"/>
      <c r="B2502" s="344"/>
      <c r="C2502" s="157">
        <v>27</v>
      </c>
      <c r="D2502" s="10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83">
        <f t="shared" si="143"/>
        <v>0</v>
      </c>
    </row>
    <row r="2503" spans="1:16">
      <c r="A2503" s="339">
        <v>627</v>
      </c>
      <c r="B2503" s="342" t="s">
        <v>351</v>
      </c>
      <c r="C2503" s="157">
        <v>11</v>
      </c>
      <c r="D2503" s="10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83">
        <f t="shared" si="143"/>
        <v>0</v>
      </c>
    </row>
    <row r="2504" spans="1:16">
      <c r="A2504" s="340"/>
      <c r="B2504" s="343"/>
      <c r="C2504" s="157">
        <v>12</v>
      </c>
      <c r="D2504" s="10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83">
        <f t="shared" si="143"/>
        <v>0</v>
      </c>
    </row>
    <row r="2505" spans="1:16">
      <c r="A2505" s="340"/>
      <c r="B2505" s="343"/>
      <c r="C2505" s="157">
        <v>13</v>
      </c>
      <c r="D2505" s="10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83">
        <f t="shared" si="143"/>
        <v>0</v>
      </c>
    </row>
    <row r="2506" spans="1:16">
      <c r="A2506" s="340"/>
      <c r="B2506" s="343"/>
      <c r="C2506" s="157">
        <v>14</v>
      </c>
      <c r="D2506" s="10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83">
        <f t="shared" si="143"/>
        <v>0</v>
      </c>
    </row>
    <row r="2507" spans="1:16">
      <c r="A2507" s="340"/>
      <c r="B2507" s="343"/>
      <c r="C2507" s="157">
        <v>15</v>
      </c>
      <c r="D2507" s="10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83">
        <f t="shared" si="143"/>
        <v>0</v>
      </c>
    </row>
    <row r="2508" spans="1:16">
      <c r="A2508" s="340"/>
      <c r="B2508" s="343"/>
      <c r="C2508" s="157">
        <v>16</v>
      </c>
      <c r="D2508" s="10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83">
        <f t="shared" si="143"/>
        <v>0</v>
      </c>
    </row>
    <row r="2509" spans="1:16">
      <c r="A2509" s="340"/>
      <c r="B2509" s="343"/>
      <c r="C2509" s="157">
        <v>17</v>
      </c>
      <c r="D2509" s="10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83">
        <f t="shared" si="143"/>
        <v>0</v>
      </c>
    </row>
    <row r="2510" spans="1:16">
      <c r="A2510" s="340"/>
      <c r="B2510" s="343"/>
      <c r="C2510" s="157">
        <v>25</v>
      </c>
      <c r="D2510" s="10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83">
        <f t="shared" si="143"/>
        <v>0</v>
      </c>
    </row>
    <row r="2511" spans="1:16">
      <c r="A2511" s="340"/>
      <c r="B2511" s="343"/>
      <c r="C2511" s="157">
        <v>26</v>
      </c>
      <c r="D2511" s="10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83">
        <f t="shared" si="143"/>
        <v>0</v>
      </c>
    </row>
    <row r="2512" spans="1:16">
      <c r="A2512" s="341"/>
      <c r="B2512" s="344"/>
      <c r="C2512" s="157">
        <v>27</v>
      </c>
      <c r="D2512" s="10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83">
        <f t="shared" si="143"/>
        <v>0</v>
      </c>
    </row>
    <row r="2513" spans="1:16">
      <c r="A2513" s="339">
        <v>629</v>
      </c>
      <c r="B2513" s="342" t="s">
        <v>355</v>
      </c>
      <c r="C2513" s="157">
        <v>11</v>
      </c>
      <c r="D2513" s="10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83">
        <f t="shared" si="143"/>
        <v>0</v>
      </c>
    </row>
    <row r="2514" spans="1:16">
      <c r="A2514" s="340"/>
      <c r="B2514" s="343"/>
      <c r="C2514" s="157">
        <v>12</v>
      </c>
      <c r="D2514" s="10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83">
        <f t="shared" si="143"/>
        <v>0</v>
      </c>
    </row>
    <row r="2515" spans="1:16">
      <c r="A2515" s="340"/>
      <c r="B2515" s="343"/>
      <c r="C2515" s="157">
        <v>13</v>
      </c>
      <c r="D2515" s="10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83">
        <f t="shared" si="143"/>
        <v>0</v>
      </c>
    </row>
    <row r="2516" spans="1:16">
      <c r="A2516" s="340"/>
      <c r="B2516" s="343"/>
      <c r="C2516" s="157">
        <v>14</v>
      </c>
      <c r="D2516" s="10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83">
        <f t="shared" si="143"/>
        <v>0</v>
      </c>
    </row>
    <row r="2517" spans="1:16">
      <c r="A2517" s="340"/>
      <c r="B2517" s="343"/>
      <c r="C2517" s="157">
        <v>15</v>
      </c>
      <c r="D2517" s="10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83">
        <f t="shared" si="143"/>
        <v>0</v>
      </c>
    </row>
    <row r="2518" spans="1:16">
      <c r="A2518" s="340"/>
      <c r="B2518" s="343"/>
      <c r="C2518" s="157">
        <v>16</v>
      </c>
      <c r="D2518" s="10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83">
        <f t="shared" si="143"/>
        <v>0</v>
      </c>
    </row>
    <row r="2519" spans="1:16">
      <c r="A2519" s="340"/>
      <c r="B2519" s="343"/>
      <c r="C2519" s="157">
        <v>17</v>
      </c>
      <c r="D2519" s="10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83">
        <f t="shared" si="143"/>
        <v>0</v>
      </c>
    </row>
    <row r="2520" spans="1:16">
      <c r="A2520" s="340"/>
      <c r="B2520" s="343"/>
      <c r="C2520" s="157">
        <v>25</v>
      </c>
      <c r="D2520" s="10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83">
        <f t="shared" si="143"/>
        <v>0</v>
      </c>
    </row>
    <row r="2521" spans="1:16">
      <c r="A2521" s="340"/>
      <c r="B2521" s="343"/>
      <c r="C2521" s="157">
        <v>26</v>
      </c>
      <c r="D2521" s="10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83">
        <f t="shared" si="143"/>
        <v>0</v>
      </c>
    </row>
    <row r="2522" spans="1:16">
      <c r="A2522" s="341"/>
      <c r="B2522" s="344"/>
      <c r="C2522" s="157">
        <v>27</v>
      </c>
      <c r="D2522" s="10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83">
        <f t="shared" si="143"/>
        <v>0</v>
      </c>
    </row>
    <row r="2523" spans="1:16">
      <c r="A2523" s="112">
        <v>6300</v>
      </c>
      <c r="B2523" s="347" t="s">
        <v>356</v>
      </c>
      <c r="C2523" s="348"/>
      <c r="D2523" s="110">
        <f>SUM(D2524:D2543)</f>
        <v>0</v>
      </c>
      <c r="E2523" s="110">
        <f t="shared" ref="E2523:P2523" si="144">SUM(E2524:E2543)</f>
        <v>0</v>
      </c>
      <c r="F2523" s="110">
        <f t="shared" si="144"/>
        <v>0</v>
      </c>
      <c r="G2523" s="110">
        <f t="shared" si="144"/>
        <v>0</v>
      </c>
      <c r="H2523" s="110">
        <f t="shared" si="144"/>
        <v>0</v>
      </c>
      <c r="I2523" s="110">
        <f t="shared" si="144"/>
        <v>0</v>
      </c>
      <c r="J2523" s="110">
        <f t="shared" si="144"/>
        <v>0</v>
      </c>
      <c r="K2523" s="110">
        <f t="shared" si="144"/>
        <v>0</v>
      </c>
      <c r="L2523" s="110">
        <f t="shared" si="144"/>
        <v>0</v>
      </c>
      <c r="M2523" s="110">
        <f t="shared" si="144"/>
        <v>0</v>
      </c>
      <c r="N2523" s="110">
        <f t="shared" si="144"/>
        <v>0</v>
      </c>
      <c r="O2523" s="110">
        <f t="shared" si="144"/>
        <v>0</v>
      </c>
      <c r="P2523" s="110">
        <f t="shared" si="144"/>
        <v>0</v>
      </c>
    </row>
    <row r="2524" spans="1:16">
      <c r="A2524" s="339">
        <v>631</v>
      </c>
      <c r="B2524" s="342" t="s">
        <v>357</v>
      </c>
      <c r="C2524" s="157">
        <v>11</v>
      </c>
      <c r="D2524" s="10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83">
        <f>SUM(D2524:O2524)</f>
        <v>0</v>
      </c>
    </row>
    <row r="2525" spans="1:16">
      <c r="A2525" s="340"/>
      <c r="B2525" s="343"/>
      <c r="C2525" s="157">
        <v>12</v>
      </c>
      <c r="D2525" s="10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83">
        <f t="shared" ref="P2525:P2543" si="145">SUM(D2525:O2525)</f>
        <v>0</v>
      </c>
    </row>
    <row r="2526" spans="1:16">
      <c r="A2526" s="340"/>
      <c r="B2526" s="343"/>
      <c r="C2526" s="157">
        <v>13</v>
      </c>
      <c r="D2526" s="10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83">
        <f t="shared" si="145"/>
        <v>0</v>
      </c>
    </row>
    <row r="2527" spans="1:16">
      <c r="A2527" s="340"/>
      <c r="B2527" s="343"/>
      <c r="C2527" s="157">
        <v>14</v>
      </c>
      <c r="D2527" s="10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83">
        <f t="shared" si="145"/>
        <v>0</v>
      </c>
    </row>
    <row r="2528" spans="1:16">
      <c r="A2528" s="340"/>
      <c r="B2528" s="343"/>
      <c r="C2528" s="157">
        <v>15</v>
      </c>
      <c r="D2528" s="10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83">
        <f t="shared" si="145"/>
        <v>0</v>
      </c>
    </row>
    <row r="2529" spans="1:16">
      <c r="A2529" s="340"/>
      <c r="B2529" s="343"/>
      <c r="C2529" s="157">
        <v>16</v>
      </c>
      <c r="D2529" s="10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83">
        <f t="shared" si="145"/>
        <v>0</v>
      </c>
    </row>
    <row r="2530" spans="1:16">
      <c r="A2530" s="340"/>
      <c r="B2530" s="343"/>
      <c r="C2530" s="157">
        <v>17</v>
      </c>
      <c r="D2530" s="10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83">
        <f t="shared" si="145"/>
        <v>0</v>
      </c>
    </row>
    <row r="2531" spans="1:16">
      <c r="A2531" s="340"/>
      <c r="B2531" s="343"/>
      <c r="C2531" s="157">
        <v>25</v>
      </c>
      <c r="D2531" s="10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83">
        <f t="shared" si="145"/>
        <v>0</v>
      </c>
    </row>
    <row r="2532" spans="1:16">
      <c r="A2532" s="340"/>
      <c r="B2532" s="343"/>
      <c r="C2532" s="157">
        <v>26</v>
      </c>
      <c r="D2532" s="10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83">
        <f t="shared" si="145"/>
        <v>0</v>
      </c>
    </row>
    <row r="2533" spans="1:16">
      <c r="A2533" s="341"/>
      <c r="B2533" s="344"/>
      <c r="C2533" s="157">
        <v>27</v>
      </c>
      <c r="D2533" s="10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83">
        <f t="shared" si="145"/>
        <v>0</v>
      </c>
    </row>
    <row r="2534" spans="1:16">
      <c r="A2534" s="339">
        <v>632</v>
      </c>
      <c r="B2534" s="342" t="s">
        <v>358</v>
      </c>
      <c r="C2534" s="157">
        <v>11</v>
      </c>
      <c r="D2534" s="10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83">
        <f t="shared" si="145"/>
        <v>0</v>
      </c>
    </row>
    <row r="2535" spans="1:16">
      <c r="A2535" s="340"/>
      <c r="B2535" s="343"/>
      <c r="C2535" s="157">
        <v>12</v>
      </c>
      <c r="D2535" s="10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83">
        <f t="shared" si="145"/>
        <v>0</v>
      </c>
    </row>
    <row r="2536" spans="1:16">
      <c r="A2536" s="340"/>
      <c r="B2536" s="343"/>
      <c r="C2536" s="157">
        <v>13</v>
      </c>
      <c r="D2536" s="10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83">
        <f t="shared" si="145"/>
        <v>0</v>
      </c>
    </row>
    <row r="2537" spans="1:16">
      <c r="A2537" s="340"/>
      <c r="B2537" s="343"/>
      <c r="C2537" s="157">
        <v>14</v>
      </c>
      <c r="D2537" s="10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83">
        <f t="shared" si="145"/>
        <v>0</v>
      </c>
    </row>
    <row r="2538" spans="1:16">
      <c r="A2538" s="340"/>
      <c r="B2538" s="343"/>
      <c r="C2538" s="157">
        <v>15</v>
      </c>
      <c r="D2538" s="10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83">
        <f t="shared" si="145"/>
        <v>0</v>
      </c>
    </row>
    <row r="2539" spans="1:16">
      <c r="A2539" s="340"/>
      <c r="B2539" s="343"/>
      <c r="C2539" s="157">
        <v>16</v>
      </c>
      <c r="D2539" s="10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83">
        <f t="shared" si="145"/>
        <v>0</v>
      </c>
    </row>
    <row r="2540" spans="1:16">
      <c r="A2540" s="340"/>
      <c r="B2540" s="343"/>
      <c r="C2540" s="157">
        <v>17</v>
      </c>
      <c r="D2540" s="10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83">
        <f t="shared" si="145"/>
        <v>0</v>
      </c>
    </row>
    <row r="2541" spans="1:16">
      <c r="A2541" s="340"/>
      <c r="B2541" s="343"/>
      <c r="C2541" s="157">
        <v>25</v>
      </c>
      <c r="D2541" s="10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83">
        <f t="shared" si="145"/>
        <v>0</v>
      </c>
    </row>
    <row r="2542" spans="1:16">
      <c r="A2542" s="340"/>
      <c r="B2542" s="343"/>
      <c r="C2542" s="157">
        <v>26</v>
      </c>
      <c r="D2542" s="10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83">
        <f t="shared" si="145"/>
        <v>0</v>
      </c>
    </row>
    <row r="2543" spans="1:16">
      <c r="A2543" s="341"/>
      <c r="B2543" s="344"/>
      <c r="C2543" s="157">
        <v>27</v>
      </c>
      <c r="D2543" s="10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83">
        <f t="shared" si="145"/>
        <v>0</v>
      </c>
    </row>
    <row r="2544" spans="1:16">
      <c r="A2544" s="114">
        <v>7000</v>
      </c>
      <c r="B2544" s="349" t="s">
        <v>359</v>
      </c>
      <c r="C2544" s="350"/>
      <c r="D2544" s="115">
        <f t="shared" ref="D2544:P2544" si="146">D2545+D2557+D2630+D2691+D2755+D2801+D2822</f>
        <v>0</v>
      </c>
      <c r="E2544" s="116">
        <f t="shared" si="146"/>
        <v>0</v>
      </c>
      <c r="F2544" s="116">
        <f t="shared" si="146"/>
        <v>0</v>
      </c>
      <c r="G2544" s="116">
        <f t="shared" si="146"/>
        <v>0</v>
      </c>
      <c r="H2544" s="116">
        <f t="shared" si="146"/>
        <v>0</v>
      </c>
      <c r="I2544" s="116">
        <f t="shared" si="146"/>
        <v>0</v>
      </c>
      <c r="J2544" s="116">
        <f t="shared" si="146"/>
        <v>0</v>
      </c>
      <c r="K2544" s="116">
        <f t="shared" si="146"/>
        <v>0</v>
      </c>
      <c r="L2544" s="116">
        <f t="shared" si="146"/>
        <v>0</v>
      </c>
      <c r="M2544" s="116">
        <f t="shared" si="146"/>
        <v>0</v>
      </c>
      <c r="N2544" s="116">
        <f t="shared" si="146"/>
        <v>0</v>
      </c>
      <c r="O2544" s="116">
        <f t="shared" si="146"/>
        <v>0</v>
      </c>
      <c r="P2544" s="116">
        <f t="shared" si="146"/>
        <v>0</v>
      </c>
    </row>
    <row r="2545" spans="1:16">
      <c r="A2545" s="112">
        <v>7100</v>
      </c>
      <c r="B2545" s="347" t="s">
        <v>360</v>
      </c>
      <c r="C2545" s="348"/>
      <c r="D2545" s="110">
        <f>SUM(D2546:D2556)</f>
        <v>0</v>
      </c>
      <c r="E2545" s="110">
        <f t="shared" ref="E2545:P2545" si="147">SUM(E2546:E2556)</f>
        <v>0</v>
      </c>
      <c r="F2545" s="110">
        <f t="shared" si="147"/>
        <v>0</v>
      </c>
      <c r="G2545" s="110">
        <f t="shared" si="147"/>
        <v>0</v>
      </c>
      <c r="H2545" s="110">
        <f t="shared" si="147"/>
        <v>0</v>
      </c>
      <c r="I2545" s="110">
        <f t="shared" si="147"/>
        <v>0</v>
      </c>
      <c r="J2545" s="110">
        <f t="shared" si="147"/>
        <v>0</v>
      </c>
      <c r="K2545" s="110">
        <f t="shared" si="147"/>
        <v>0</v>
      </c>
      <c r="L2545" s="110">
        <f t="shared" si="147"/>
        <v>0</v>
      </c>
      <c r="M2545" s="110">
        <f t="shared" si="147"/>
        <v>0</v>
      </c>
      <c r="N2545" s="110">
        <f t="shared" si="147"/>
        <v>0</v>
      </c>
      <c r="O2545" s="110">
        <f t="shared" si="147"/>
        <v>0</v>
      </c>
      <c r="P2545" s="110">
        <f t="shared" si="147"/>
        <v>0</v>
      </c>
    </row>
    <row r="2546" spans="1:16">
      <c r="A2546" s="339">
        <v>711</v>
      </c>
      <c r="B2546" s="342" t="s">
        <v>361</v>
      </c>
      <c r="C2546" s="157">
        <v>11</v>
      </c>
      <c r="D2546" s="10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83">
        <f>SUM(D2546:O2546)</f>
        <v>0</v>
      </c>
    </row>
    <row r="2547" spans="1:16">
      <c r="A2547" s="340"/>
      <c r="B2547" s="343"/>
      <c r="C2547" s="157">
        <v>12</v>
      </c>
      <c r="D2547" s="10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83">
        <f t="shared" ref="P2547:P2555" si="148">SUM(D2547:O2547)</f>
        <v>0</v>
      </c>
    </row>
    <row r="2548" spans="1:16">
      <c r="A2548" s="340"/>
      <c r="B2548" s="343"/>
      <c r="C2548" s="157">
        <v>13</v>
      </c>
      <c r="D2548" s="10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83">
        <f t="shared" si="148"/>
        <v>0</v>
      </c>
    </row>
    <row r="2549" spans="1:16">
      <c r="A2549" s="340"/>
      <c r="B2549" s="343"/>
      <c r="C2549" s="157">
        <v>14</v>
      </c>
      <c r="D2549" s="10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83">
        <f t="shared" si="148"/>
        <v>0</v>
      </c>
    </row>
    <row r="2550" spans="1:16">
      <c r="A2550" s="340"/>
      <c r="B2550" s="343"/>
      <c r="C2550" s="157">
        <v>15</v>
      </c>
      <c r="D2550" s="10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83">
        <f t="shared" si="148"/>
        <v>0</v>
      </c>
    </row>
    <row r="2551" spans="1:16">
      <c r="A2551" s="340"/>
      <c r="B2551" s="343"/>
      <c r="C2551" s="157">
        <v>16</v>
      </c>
      <c r="D2551" s="10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83">
        <f t="shared" si="148"/>
        <v>0</v>
      </c>
    </row>
    <row r="2552" spans="1:16">
      <c r="A2552" s="340"/>
      <c r="B2552" s="343"/>
      <c r="C2552" s="157">
        <v>17</v>
      </c>
      <c r="D2552" s="10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83">
        <f t="shared" si="148"/>
        <v>0</v>
      </c>
    </row>
    <row r="2553" spans="1:16">
      <c r="A2553" s="340"/>
      <c r="B2553" s="343"/>
      <c r="C2553" s="157">
        <v>25</v>
      </c>
      <c r="D2553" s="10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83">
        <f t="shared" si="148"/>
        <v>0</v>
      </c>
    </row>
    <row r="2554" spans="1:16">
      <c r="A2554" s="340"/>
      <c r="B2554" s="343"/>
      <c r="C2554" s="157">
        <v>26</v>
      </c>
      <c r="D2554" s="10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83">
        <f t="shared" si="148"/>
        <v>0</v>
      </c>
    </row>
    <row r="2555" spans="1:16">
      <c r="A2555" s="341"/>
      <c r="B2555" s="344"/>
      <c r="C2555" s="157">
        <v>27</v>
      </c>
      <c r="D2555" s="10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83">
        <f t="shared" si="148"/>
        <v>0</v>
      </c>
    </row>
    <row r="2556" spans="1:16" ht="30">
      <c r="A2556" s="99">
        <v>712</v>
      </c>
      <c r="B2556" s="100" t="s">
        <v>362</v>
      </c>
      <c r="C2556" s="152"/>
      <c r="D2556" s="152"/>
      <c r="E2556" s="152"/>
      <c r="F2556" s="152"/>
      <c r="G2556" s="152"/>
      <c r="H2556" s="152"/>
      <c r="I2556" s="152"/>
      <c r="J2556" s="152"/>
      <c r="K2556" s="152"/>
      <c r="L2556" s="152"/>
      <c r="M2556" s="152"/>
      <c r="N2556" s="152"/>
      <c r="O2556" s="152"/>
      <c r="P2556" s="102">
        <f>SUM(D2556:O2556)</f>
        <v>0</v>
      </c>
    </row>
    <row r="2557" spans="1:16">
      <c r="A2557" s="112">
        <v>7200</v>
      </c>
      <c r="B2557" s="347" t="s">
        <v>363</v>
      </c>
      <c r="C2557" s="348"/>
      <c r="D2557" s="110">
        <f>SUM(D2558:D2629)</f>
        <v>0</v>
      </c>
      <c r="E2557" s="110">
        <f t="shared" ref="E2557:P2557" si="149">SUM(E2558:E2629)</f>
        <v>0</v>
      </c>
      <c r="F2557" s="110">
        <f t="shared" si="149"/>
        <v>0</v>
      </c>
      <c r="G2557" s="110">
        <f t="shared" si="149"/>
        <v>0</v>
      </c>
      <c r="H2557" s="110">
        <f t="shared" si="149"/>
        <v>0</v>
      </c>
      <c r="I2557" s="110">
        <f t="shared" si="149"/>
        <v>0</v>
      </c>
      <c r="J2557" s="110">
        <f t="shared" si="149"/>
        <v>0</v>
      </c>
      <c r="K2557" s="110">
        <f t="shared" si="149"/>
        <v>0</v>
      </c>
      <c r="L2557" s="110">
        <f t="shared" si="149"/>
        <v>0</v>
      </c>
      <c r="M2557" s="110">
        <f t="shared" si="149"/>
        <v>0</v>
      </c>
      <c r="N2557" s="110">
        <f t="shared" si="149"/>
        <v>0</v>
      </c>
      <c r="O2557" s="110">
        <f t="shared" si="149"/>
        <v>0</v>
      </c>
      <c r="P2557" s="110">
        <f t="shared" si="149"/>
        <v>0</v>
      </c>
    </row>
    <row r="2558" spans="1:16">
      <c r="A2558" s="339">
        <v>721</v>
      </c>
      <c r="B2558" s="342" t="s">
        <v>364</v>
      </c>
      <c r="C2558" s="157">
        <v>11</v>
      </c>
      <c r="D2558" s="10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83">
        <f t="shared" ref="P2558:P2629" si="150">SUM(D2558:O2558)</f>
        <v>0</v>
      </c>
    </row>
    <row r="2559" spans="1:16">
      <c r="A2559" s="340"/>
      <c r="B2559" s="343"/>
      <c r="C2559" s="157">
        <v>12</v>
      </c>
      <c r="D2559" s="10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83">
        <f t="shared" si="150"/>
        <v>0</v>
      </c>
    </row>
    <row r="2560" spans="1:16">
      <c r="A2560" s="340"/>
      <c r="B2560" s="343"/>
      <c r="C2560" s="157">
        <v>13</v>
      </c>
      <c r="D2560" s="10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83">
        <f t="shared" si="150"/>
        <v>0</v>
      </c>
    </row>
    <row r="2561" spans="1:16">
      <c r="A2561" s="340"/>
      <c r="B2561" s="343"/>
      <c r="C2561" s="157">
        <v>14</v>
      </c>
      <c r="D2561" s="10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83">
        <f t="shared" si="150"/>
        <v>0</v>
      </c>
    </row>
    <row r="2562" spans="1:16">
      <c r="A2562" s="340"/>
      <c r="B2562" s="343"/>
      <c r="C2562" s="157">
        <v>15</v>
      </c>
      <c r="D2562" s="10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83">
        <f t="shared" si="150"/>
        <v>0</v>
      </c>
    </row>
    <row r="2563" spans="1:16">
      <c r="A2563" s="340"/>
      <c r="B2563" s="343"/>
      <c r="C2563" s="157">
        <v>16</v>
      </c>
      <c r="D2563" s="10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83">
        <f t="shared" si="150"/>
        <v>0</v>
      </c>
    </row>
    <row r="2564" spans="1:16">
      <c r="A2564" s="340"/>
      <c r="B2564" s="343"/>
      <c r="C2564" s="157">
        <v>17</v>
      </c>
      <c r="D2564" s="10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83">
        <f t="shared" si="150"/>
        <v>0</v>
      </c>
    </row>
    <row r="2565" spans="1:16">
      <c r="A2565" s="340"/>
      <c r="B2565" s="343"/>
      <c r="C2565" s="157">
        <v>25</v>
      </c>
      <c r="D2565" s="10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83">
        <f t="shared" si="150"/>
        <v>0</v>
      </c>
    </row>
    <row r="2566" spans="1:16">
      <c r="A2566" s="340"/>
      <c r="B2566" s="343"/>
      <c r="C2566" s="157">
        <v>26</v>
      </c>
      <c r="D2566" s="10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83">
        <f t="shared" si="150"/>
        <v>0</v>
      </c>
    </row>
    <row r="2567" spans="1:16">
      <c r="A2567" s="341"/>
      <c r="B2567" s="344"/>
      <c r="C2567" s="157">
        <v>27</v>
      </c>
      <c r="D2567" s="10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83">
        <f t="shared" si="150"/>
        <v>0</v>
      </c>
    </row>
    <row r="2568" spans="1:16" ht="30">
      <c r="A2568" s="99">
        <v>722</v>
      </c>
      <c r="B2568" s="100" t="s">
        <v>365</v>
      </c>
      <c r="C2568" s="152"/>
      <c r="D2568" s="152"/>
      <c r="E2568" s="152"/>
      <c r="F2568" s="152"/>
      <c r="G2568" s="152"/>
      <c r="H2568" s="152"/>
      <c r="I2568" s="152"/>
      <c r="J2568" s="152"/>
      <c r="K2568" s="152"/>
      <c r="L2568" s="152"/>
      <c r="M2568" s="152"/>
      <c r="N2568" s="152"/>
      <c r="O2568" s="152"/>
      <c r="P2568" s="102">
        <f t="shared" si="150"/>
        <v>0</v>
      </c>
    </row>
    <row r="2569" spans="1:16" ht="30">
      <c r="A2569" s="99">
        <v>723</v>
      </c>
      <c r="B2569" s="100" t="s">
        <v>366</v>
      </c>
      <c r="C2569" s="152"/>
      <c r="D2569" s="152"/>
      <c r="E2569" s="152"/>
      <c r="F2569" s="152"/>
      <c r="G2569" s="152"/>
      <c r="H2569" s="152"/>
      <c r="I2569" s="152"/>
      <c r="J2569" s="152"/>
      <c r="K2569" s="152"/>
      <c r="L2569" s="152"/>
      <c r="M2569" s="152"/>
      <c r="N2569" s="152"/>
      <c r="O2569" s="152"/>
      <c r="P2569" s="102">
        <f t="shared" si="150"/>
        <v>0</v>
      </c>
    </row>
    <row r="2570" spans="1:16">
      <c r="A2570" s="339">
        <v>724</v>
      </c>
      <c r="B2570" s="342" t="s">
        <v>367</v>
      </c>
      <c r="C2570" s="157">
        <v>11</v>
      </c>
      <c r="D2570" s="10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83">
        <f t="shared" si="150"/>
        <v>0</v>
      </c>
    </row>
    <row r="2571" spans="1:16">
      <c r="A2571" s="340"/>
      <c r="B2571" s="343"/>
      <c r="C2571" s="157">
        <v>12</v>
      </c>
      <c r="D2571" s="10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83">
        <f t="shared" si="150"/>
        <v>0</v>
      </c>
    </row>
    <row r="2572" spans="1:16">
      <c r="A2572" s="340"/>
      <c r="B2572" s="343"/>
      <c r="C2572" s="157">
        <v>13</v>
      </c>
      <c r="D2572" s="10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83">
        <f t="shared" si="150"/>
        <v>0</v>
      </c>
    </row>
    <row r="2573" spans="1:16">
      <c r="A2573" s="340"/>
      <c r="B2573" s="343"/>
      <c r="C2573" s="157">
        <v>14</v>
      </c>
      <c r="D2573" s="10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83">
        <f t="shared" si="150"/>
        <v>0</v>
      </c>
    </row>
    <row r="2574" spans="1:16">
      <c r="A2574" s="340"/>
      <c r="B2574" s="343"/>
      <c r="C2574" s="157">
        <v>15</v>
      </c>
      <c r="D2574" s="10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83">
        <f t="shared" si="150"/>
        <v>0</v>
      </c>
    </row>
    <row r="2575" spans="1:16">
      <c r="A2575" s="340"/>
      <c r="B2575" s="343"/>
      <c r="C2575" s="157">
        <v>16</v>
      </c>
      <c r="D2575" s="10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83">
        <f t="shared" si="150"/>
        <v>0</v>
      </c>
    </row>
    <row r="2576" spans="1:16">
      <c r="A2576" s="340"/>
      <c r="B2576" s="343"/>
      <c r="C2576" s="157">
        <v>17</v>
      </c>
      <c r="D2576" s="10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83">
        <f t="shared" si="150"/>
        <v>0</v>
      </c>
    </row>
    <row r="2577" spans="1:16">
      <c r="A2577" s="340"/>
      <c r="B2577" s="343"/>
      <c r="C2577" s="157">
        <v>25</v>
      </c>
      <c r="D2577" s="10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83">
        <f t="shared" si="150"/>
        <v>0</v>
      </c>
    </row>
    <row r="2578" spans="1:16">
      <c r="A2578" s="340"/>
      <c r="B2578" s="343"/>
      <c r="C2578" s="157">
        <v>26</v>
      </c>
      <c r="D2578" s="10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83">
        <f t="shared" si="150"/>
        <v>0</v>
      </c>
    </row>
    <row r="2579" spans="1:16">
      <c r="A2579" s="341"/>
      <c r="B2579" s="344"/>
      <c r="C2579" s="157">
        <v>27</v>
      </c>
      <c r="D2579" s="10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83">
        <f t="shared" si="150"/>
        <v>0</v>
      </c>
    </row>
    <row r="2580" spans="1:16">
      <c r="A2580" s="339">
        <v>725</v>
      </c>
      <c r="B2580" s="342" t="s">
        <v>368</v>
      </c>
      <c r="C2580" s="157">
        <v>11</v>
      </c>
      <c r="D2580" s="10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83">
        <f t="shared" si="150"/>
        <v>0</v>
      </c>
    </row>
    <row r="2581" spans="1:16">
      <c r="A2581" s="340"/>
      <c r="B2581" s="343"/>
      <c r="C2581" s="157">
        <v>12</v>
      </c>
      <c r="D2581" s="10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83">
        <f t="shared" si="150"/>
        <v>0</v>
      </c>
    </row>
    <row r="2582" spans="1:16">
      <c r="A2582" s="340"/>
      <c r="B2582" s="343"/>
      <c r="C2582" s="157">
        <v>13</v>
      </c>
      <c r="D2582" s="10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83">
        <f t="shared" si="150"/>
        <v>0</v>
      </c>
    </row>
    <row r="2583" spans="1:16">
      <c r="A2583" s="340"/>
      <c r="B2583" s="343"/>
      <c r="C2583" s="157">
        <v>14</v>
      </c>
      <c r="D2583" s="10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83">
        <f t="shared" si="150"/>
        <v>0</v>
      </c>
    </row>
    <row r="2584" spans="1:16">
      <c r="A2584" s="340"/>
      <c r="B2584" s="343"/>
      <c r="C2584" s="157">
        <v>15</v>
      </c>
      <c r="D2584" s="10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83">
        <f t="shared" si="150"/>
        <v>0</v>
      </c>
    </row>
    <row r="2585" spans="1:16">
      <c r="A2585" s="340"/>
      <c r="B2585" s="343"/>
      <c r="C2585" s="157">
        <v>16</v>
      </c>
      <c r="D2585" s="10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83">
        <f t="shared" si="150"/>
        <v>0</v>
      </c>
    </row>
    <row r="2586" spans="1:16">
      <c r="A2586" s="340"/>
      <c r="B2586" s="343"/>
      <c r="C2586" s="157">
        <v>17</v>
      </c>
      <c r="D2586" s="10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83">
        <f t="shared" si="150"/>
        <v>0</v>
      </c>
    </row>
    <row r="2587" spans="1:16">
      <c r="A2587" s="340"/>
      <c r="B2587" s="343"/>
      <c r="C2587" s="157">
        <v>25</v>
      </c>
      <c r="D2587" s="10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83">
        <f t="shared" si="150"/>
        <v>0</v>
      </c>
    </row>
    <row r="2588" spans="1:16">
      <c r="A2588" s="340"/>
      <c r="B2588" s="343"/>
      <c r="C2588" s="157">
        <v>26</v>
      </c>
      <c r="D2588" s="10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83">
        <f t="shared" si="150"/>
        <v>0</v>
      </c>
    </row>
    <row r="2589" spans="1:16">
      <c r="A2589" s="341"/>
      <c r="B2589" s="344"/>
      <c r="C2589" s="157">
        <v>27</v>
      </c>
      <c r="D2589" s="10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83">
        <f t="shared" si="150"/>
        <v>0</v>
      </c>
    </row>
    <row r="2590" spans="1:16">
      <c r="A2590" s="339">
        <v>726</v>
      </c>
      <c r="B2590" s="342" t="s">
        <v>369</v>
      </c>
      <c r="C2590" s="157">
        <v>11</v>
      </c>
      <c r="D2590" s="10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83">
        <f t="shared" si="150"/>
        <v>0</v>
      </c>
    </row>
    <row r="2591" spans="1:16">
      <c r="A2591" s="340"/>
      <c r="B2591" s="343"/>
      <c r="C2591" s="157">
        <v>12</v>
      </c>
      <c r="D2591" s="10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83">
        <f t="shared" si="150"/>
        <v>0</v>
      </c>
    </row>
    <row r="2592" spans="1:16">
      <c r="A2592" s="340"/>
      <c r="B2592" s="343"/>
      <c r="C2592" s="157">
        <v>13</v>
      </c>
      <c r="D2592" s="10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83">
        <f t="shared" si="150"/>
        <v>0</v>
      </c>
    </row>
    <row r="2593" spans="1:16">
      <c r="A2593" s="340"/>
      <c r="B2593" s="343"/>
      <c r="C2593" s="157">
        <v>14</v>
      </c>
      <c r="D2593" s="10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83">
        <f t="shared" si="150"/>
        <v>0</v>
      </c>
    </row>
    <row r="2594" spans="1:16">
      <c r="A2594" s="340"/>
      <c r="B2594" s="343"/>
      <c r="C2594" s="157">
        <v>15</v>
      </c>
      <c r="D2594" s="10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83">
        <f t="shared" si="150"/>
        <v>0</v>
      </c>
    </row>
    <row r="2595" spans="1:16">
      <c r="A2595" s="340"/>
      <c r="B2595" s="343"/>
      <c r="C2595" s="157">
        <v>16</v>
      </c>
      <c r="D2595" s="10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83">
        <f t="shared" si="150"/>
        <v>0</v>
      </c>
    </row>
    <row r="2596" spans="1:16">
      <c r="A2596" s="340"/>
      <c r="B2596" s="343"/>
      <c r="C2596" s="157">
        <v>17</v>
      </c>
      <c r="D2596" s="10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83">
        <f t="shared" si="150"/>
        <v>0</v>
      </c>
    </row>
    <row r="2597" spans="1:16">
      <c r="A2597" s="340"/>
      <c r="B2597" s="343"/>
      <c r="C2597" s="157">
        <v>25</v>
      </c>
      <c r="D2597" s="10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83">
        <f t="shared" si="150"/>
        <v>0</v>
      </c>
    </row>
    <row r="2598" spans="1:16">
      <c r="A2598" s="340"/>
      <c r="B2598" s="343"/>
      <c r="C2598" s="157">
        <v>26</v>
      </c>
      <c r="D2598" s="10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83">
        <f t="shared" si="150"/>
        <v>0</v>
      </c>
    </row>
    <row r="2599" spans="1:16">
      <c r="A2599" s="341"/>
      <c r="B2599" s="344"/>
      <c r="C2599" s="157">
        <v>27</v>
      </c>
      <c r="D2599" s="10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83">
        <f t="shared" si="150"/>
        <v>0</v>
      </c>
    </row>
    <row r="2600" spans="1:16">
      <c r="A2600" s="339">
        <v>727</v>
      </c>
      <c r="B2600" s="342" t="s">
        <v>370</v>
      </c>
      <c r="C2600" s="157">
        <v>11</v>
      </c>
      <c r="D2600" s="10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83">
        <f t="shared" si="150"/>
        <v>0</v>
      </c>
    </row>
    <row r="2601" spans="1:16">
      <c r="A2601" s="340"/>
      <c r="B2601" s="343"/>
      <c r="C2601" s="157">
        <v>12</v>
      </c>
      <c r="D2601" s="10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83">
        <f t="shared" si="150"/>
        <v>0</v>
      </c>
    </row>
    <row r="2602" spans="1:16">
      <c r="A2602" s="340"/>
      <c r="B2602" s="343"/>
      <c r="C2602" s="157">
        <v>13</v>
      </c>
      <c r="D2602" s="10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83">
        <f t="shared" si="150"/>
        <v>0</v>
      </c>
    </row>
    <row r="2603" spans="1:16">
      <c r="A2603" s="340"/>
      <c r="B2603" s="343"/>
      <c r="C2603" s="157">
        <v>14</v>
      </c>
      <c r="D2603" s="10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83">
        <f t="shared" si="150"/>
        <v>0</v>
      </c>
    </row>
    <row r="2604" spans="1:16">
      <c r="A2604" s="340"/>
      <c r="B2604" s="343"/>
      <c r="C2604" s="157">
        <v>15</v>
      </c>
      <c r="D2604" s="10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83">
        <f t="shared" si="150"/>
        <v>0</v>
      </c>
    </row>
    <row r="2605" spans="1:16">
      <c r="A2605" s="340"/>
      <c r="B2605" s="343"/>
      <c r="C2605" s="157">
        <v>16</v>
      </c>
      <c r="D2605" s="10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83">
        <f t="shared" si="150"/>
        <v>0</v>
      </c>
    </row>
    <row r="2606" spans="1:16">
      <c r="A2606" s="340"/>
      <c r="B2606" s="343"/>
      <c r="C2606" s="157">
        <v>17</v>
      </c>
      <c r="D2606" s="10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83">
        <f t="shared" si="150"/>
        <v>0</v>
      </c>
    </row>
    <row r="2607" spans="1:16">
      <c r="A2607" s="340"/>
      <c r="B2607" s="343"/>
      <c r="C2607" s="157">
        <v>25</v>
      </c>
      <c r="D2607" s="10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83">
        <f t="shared" si="150"/>
        <v>0</v>
      </c>
    </row>
    <row r="2608" spans="1:16">
      <c r="A2608" s="340"/>
      <c r="B2608" s="343"/>
      <c r="C2608" s="157">
        <v>26</v>
      </c>
      <c r="D2608" s="10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83">
        <f t="shared" si="150"/>
        <v>0</v>
      </c>
    </row>
    <row r="2609" spans="1:16">
      <c r="A2609" s="341"/>
      <c r="B2609" s="344"/>
      <c r="C2609" s="157">
        <v>27</v>
      </c>
      <c r="D2609" s="10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83">
        <f t="shared" si="150"/>
        <v>0</v>
      </c>
    </row>
    <row r="2610" spans="1:16">
      <c r="A2610" s="339">
        <v>728</v>
      </c>
      <c r="B2610" s="342" t="s">
        <v>371</v>
      </c>
      <c r="C2610" s="157">
        <v>11</v>
      </c>
      <c r="D2610" s="10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83">
        <f t="shared" si="150"/>
        <v>0</v>
      </c>
    </row>
    <row r="2611" spans="1:16">
      <c r="A2611" s="340"/>
      <c r="B2611" s="343"/>
      <c r="C2611" s="157">
        <v>12</v>
      </c>
      <c r="D2611" s="10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83">
        <f t="shared" si="150"/>
        <v>0</v>
      </c>
    </row>
    <row r="2612" spans="1:16">
      <c r="A2612" s="340"/>
      <c r="B2612" s="343"/>
      <c r="C2612" s="157">
        <v>13</v>
      </c>
      <c r="D2612" s="10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83">
        <f t="shared" si="150"/>
        <v>0</v>
      </c>
    </row>
    <row r="2613" spans="1:16">
      <c r="A2613" s="340"/>
      <c r="B2613" s="343"/>
      <c r="C2613" s="157">
        <v>14</v>
      </c>
      <c r="D2613" s="10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83">
        <f t="shared" si="150"/>
        <v>0</v>
      </c>
    </row>
    <row r="2614" spans="1:16">
      <c r="A2614" s="340"/>
      <c r="B2614" s="343"/>
      <c r="C2614" s="157">
        <v>15</v>
      </c>
      <c r="D2614" s="10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83">
        <f t="shared" si="150"/>
        <v>0</v>
      </c>
    </row>
    <row r="2615" spans="1:16">
      <c r="A2615" s="340"/>
      <c r="B2615" s="343"/>
      <c r="C2615" s="157">
        <v>16</v>
      </c>
      <c r="D2615" s="10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83">
        <f t="shared" si="150"/>
        <v>0</v>
      </c>
    </row>
    <row r="2616" spans="1:16">
      <c r="A2616" s="340"/>
      <c r="B2616" s="343"/>
      <c r="C2616" s="157">
        <v>17</v>
      </c>
      <c r="D2616" s="10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83">
        <f t="shared" si="150"/>
        <v>0</v>
      </c>
    </row>
    <row r="2617" spans="1:16">
      <c r="A2617" s="340"/>
      <c r="B2617" s="343"/>
      <c r="C2617" s="157">
        <v>25</v>
      </c>
      <c r="D2617" s="10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83">
        <f t="shared" si="150"/>
        <v>0</v>
      </c>
    </row>
    <row r="2618" spans="1:16">
      <c r="A2618" s="340"/>
      <c r="B2618" s="343"/>
      <c r="C2618" s="157">
        <v>26</v>
      </c>
      <c r="D2618" s="10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83">
        <f t="shared" si="150"/>
        <v>0</v>
      </c>
    </row>
    <row r="2619" spans="1:16">
      <c r="A2619" s="341"/>
      <c r="B2619" s="344"/>
      <c r="C2619" s="157">
        <v>27</v>
      </c>
      <c r="D2619" s="10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83">
        <f t="shared" si="150"/>
        <v>0</v>
      </c>
    </row>
    <row r="2620" spans="1:16">
      <c r="A2620" s="339">
        <v>729</v>
      </c>
      <c r="B2620" s="342" t="s">
        <v>372</v>
      </c>
      <c r="C2620" s="157">
        <v>11</v>
      </c>
      <c r="D2620" s="10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83">
        <f t="shared" si="150"/>
        <v>0</v>
      </c>
    </row>
    <row r="2621" spans="1:16">
      <c r="A2621" s="340"/>
      <c r="B2621" s="343"/>
      <c r="C2621" s="157">
        <v>12</v>
      </c>
      <c r="D2621" s="10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83">
        <f t="shared" si="150"/>
        <v>0</v>
      </c>
    </row>
    <row r="2622" spans="1:16">
      <c r="A2622" s="340"/>
      <c r="B2622" s="343"/>
      <c r="C2622" s="157">
        <v>13</v>
      </c>
      <c r="D2622" s="10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83">
        <f t="shared" si="150"/>
        <v>0</v>
      </c>
    </row>
    <row r="2623" spans="1:16">
      <c r="A2623" s="340"/>
      <c r="B2623" s="343"/>
      <c r="C2623" s="157">
        <v>14</v>
      </c>
      <c r="D2623" s="10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83">
        <f t="shared" si="150"/>
        <v>0</v>
      </c>
    </row>
    <row r="2624" spans="1:16">
      <c r="A2624" s="340"/>
      <c r="B2624" s="343"/>
      <c r="C2624" s="157">
        <v>15</v>
      </c>
      <c r="D2624" s="10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83">
        <f t="shared" si="150"/>
        <v>0</v>
      </c>
    </row>
    <row r="2625" spans="1:16">
      <c r="A2625" s="340"/>
      <c r="B2625" s="343"/>
      <c r="C2625" s="157">
        <v>16</v>
      </c>
      <c r="D2625" s="10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83">
        <f t="shared" si="150"/>
        <v>0</v>
      </c>
    </row>
    <row r="2626" spans="1:16">
      <c r="A2626" s="340"/>
      <c r="B2626" s="343"/>
      <c r="C2626" s="157">
        <v>17</v>
      </c>
      <c r="D2626" s="10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83">
        <f t="shared" si="150"/>
        <v>0</v>
      </c>
    </row>
    <row r="2627" spans="1:16">
      <c r="A2627" s="340"/>
      <c r="B2627" s="343"/>
      <c r="C2627" s="157">
        <v>25</v>
      </c>
      <c r="D2627" s="10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83">
        <f t="shared" si="150"/>
        <v>0</v>
      </c>
    </row>
    <row r="2628" spans="1:16">
      <c r="A2628" s="340"/>
      <c r="B2628" s="343"/>
      <c r="C2628" s="157">
        <v>26</v>
      </c>
      <c r="D2628" s="10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83">
        <f t="shared" si="150"/>
        <v>0</v>
      </c>
    </row>
    <row r="2629" spans="1:16">
      <c r="A2629" s="341"/>
      <c r="B2629" s="344"/>
      <c r="C2629" s="157">
        <v>27</v>
      </c>
      <c r="D2629" s="10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83">
        <f t="shared" si="150"/>
        <v>0</v>
      </c>
    </row>
    <row r="2630" spans="1:16">
      <c r="A2630" s="112">
        <v>7300</v>
      </c>
      <c r="B2630" s="347" t="s">
        <v>373</v>
      </c>
      <c r="C2630" s="348"/>
      <c r="D2630" s="110">
        <f t="shared" ref="D2630:P2630" si="151">SUM(D2631:D2690)</f>
        <v>0</v>
      </c>
      <c r="E2630" s="110">
        <f t="shared" si="151"/>
        <v>0</v>
      </c>
      <c r="F2630" s="110">
        <f t="shared" si="151"/>
        <v>0</v>
      </c>
      <c r="G2630" s="110">
        <f t="shared" si="151"/>
        <v>0</v>
      </c>
      <c r="H2630" s="110">
        <f t="shared" si="151"/>
        <v>0</v>
      </c>
      <c r="I2630" s="110">
        <f t="shared" si="151"/>
        <v>0</v>
      </c>
      <c r="J2630" s="110">
        <f t="shared" si="151"/>
        <v>0</v>
      </c>
      <c r="K2630" s="110">
        <f t="shared" si="151"/>
        <v>0</v>
      </c>
      <c r="L2630" s="110">
        <f t="shared" si="151"/>
        <v>0</v>
      </c>
      <c r="M2630" s="110">
        <f t="shared" si="151"/>
        <v>0</v>
      </c>
      <c r="N2630" s="110">
        <f t="shared" si="151"/>
        <v>0</v>
      </c>
      <c r="O2630" s="110">
        <f t="shared" si="151"/>
        <v>0</v>
      </c>
      <c r="P2630" s="110">
        <f t="shared" si="151"/>
        <v>0</v>
      </c>
    </row>
    <row r="2631" spans="1:16">
      <c r="A2631" s="339">
        <v>731</v>
      </c>
      <c r="B2631" s="342" t="s">
        <v>374</v>
      </c>
      <c r="C2631" s="157">
        <v>11</v>
      </c>
      <c r="D2631" s="10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83">
        <f t="shared" ref="P2631:P2690" si="152">SUM(D2631:O2631)</f>
        <v>0</v>
      </c>
    </row>
    <row r="2632" spans="1:16">
      <c r="A2632" s="340"/>
      <c r="B2632" s="343"/>
      <c r="C2632" s="157">
        <v>12</v>
      </c>
      <c r="D2632" s="10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83">
        <f t="shared" si="152"/>
        <v>0</v>
      </c>
    </row>
    <row r="2633" spans="1:16">
      <c r="A2633" s="340"/>
      <c r="B2633" s="343"/>
      <c r="C2633" s="157">
        <v>13</v>
      </c>
      <c r="D2633" s="10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83">
        <f t="shared" si="152"/>
        <v>0</v>
      </c>
    </row>
    <row r="2634" spans="1:16">
      <c r="A2634" s="340"/>
      <c r="B2634" s="343"/>
      <c r="C2634" s="157">
        <v>14</v>
      </c>
      <c r="D2634" s="10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83">
        <f t="shared" si="152"/>
        <v>0</v>
      </c>
    </row>
    <row r="2635" spans="1:16">
      <c r="A2635" s="340"/>
      <c r="B2635" s="343"/>
      <c r="C2635" s="157">
        <v>15</v>
      </c>
      <c r="D2635" s="10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83">
        <f t="shared" si="152"/>
        <v>0</v>
      </c>
    </row>
    <row r="2636" spans="1:16">
      <c r="A2636" s="340"/>
      <c r="B2636" s="343"/>
      <c r="C2636" s="157">
        <v>16</v>
      </c>
      <c r="D2636" s="10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83">
        <f t="shared" si="152"/>
        <v>0</v>
      </c>
    </row>
    <row r="2637" spans="1:16">
      <c r="A2637" s="340"/>
      <c r="B2637" s="343"/>
      <c r="C2637" s="157">
        <v>17</v>
      </c>
      <c r="D2637" s="10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83">
        <f t="shared" si="152"/>
        <v>0</v>
      </c>
    </row>
    <row r="2638" spans="1:16">
      <c r="A2638" s="340"/>
      <c r="B2638" s="343"/>
      <c r="C2638" s="157">
        <v>25</v>
      </c>
      <c r="D2638" s="10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83">
        <f t="shared" si="152"/>
        <v>0</v>
      </c>
    </row>
    <row r="2639" spans="1:16">
      <c r="A2639" s="340"/>
      <c r="B2639" s="343"/>
      <c r="C2639" s="157">
        <v>26</v>
      </c>
      <c r="D2639" s="10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83">
        <f t="shared" si="152"/>
        <v>0</v>
      </c>
    </row>
    <row r="2640" spans="1:16">
      <c r="A2640" s="341"/>
      <c r="B2640" s="344"/>
      <c r="C2640" s="157">
        <v>27</v>
      </c>
      <c r="D2640" s="10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83">
        <f t="shared" si="152"/>
        <v>0</v>
      </c>
    </row>
    <row r="2641" spans="1:16">
      <c r="A2641" s="339">
        <v>732</v>
      </c>
      <c r="B2641" s="342" t="s">
        <v>375</v>
      </c>
      <c r="C2641" s="157">
        <v>11</v>
      </c>
      <c r="D2641" s="10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83">
        <f t="shared" si="152"/>
        <v>0</v>
      </c>
    </row>
    <row r="2642" spans="1:16">
      <c r="A2642" s="340"/>
      <c r="B2642" s="343"/>
      <c r="C2642" s="157">
        <v>12</v>
      </c>
      <c r="D2642" s="10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83">
        <f t="shared" si="152"/>
        <v>0</v>
      </c>
    </row>
    <row r="2643" spans="1:16">
      <c r="A2643" s="340"/>
      <c r="B2643" s="343"/>
      <c r="C2643" s="157">
        <v>13</v>
      </c>
      <c r="D2643" s="10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83">
        <f t="shared" si="152"/>
        <v>0</v>
      </c>
    </row>
    <row r="2644" spans="1:16">
      <c r="A2644" s="340"/>
      <c r="B2644" s="343"/>
      <c r="C2644" s="157">
        <v>14</v>
      </c>
      <c r="D2644" s="10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83">
        <f t="shared" si="152"/>
        <v>0</v>
      </c>
    </row>
    <row r="2645" spans="1:16">
      <c r="A2645" s="340"/>
      <c r="B2645" s="343"/>
      <c r="C2645" s="157">
        <v>15</v>
      </c>
      <c r="D2645" s="10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83">
        <f t="shared" si="152"/>
        <v>0</v>
      </c>
    </row>
    <row r="2646" spans="1:16">
      <c r="A2646" s="340"/>
      <c r="B2646" s="343"/>
      <c r="C2646" s="157">
        <v>16</v>
      </c>
      <c r="D2646" s="10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83">
        <f t="shared" si="152"/>
        <v>0</v>
      </c>
    </row>
    <row r="2647" spans="1:16">
      <c r="A2647" s="340"/>
      <c r="B2647" s="343"/>
      <c r="C2647" s="157">
        <v>17</v>
      </c>
      <c r="D2647" s="10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83">
        <f t="shared" si="152"/>
        <v>0</v>
      </c>
    </row>
    <row r="2648" spans="1:16">
      <c r="A2648" s="340"/>
      <c r="B2648" s="343"/>
      <c r="C2648" s="157">
        <v>25</v>
      </c>
      <c r="D2648" s="10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83">
        <f t="shared" si="152"/>
        <v>0</v>
      </c>
    </row>
    <row r="2649" spans="1:16">
      <c r="A2649" s="340"/>
      <c r="B2649" s="343"/>
      <c r="C2649" s="157">
        <v>26</v>
      </c>
      <c r="D2649" s="10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83">
        <f t="shared" si="152"/>
        <v>0</v>
      </c>
    </row>
    <row r="2650" spans="1:16">
      <c r="A2650" s="341"/>
      <c r="B2650" s="344"/>
      <c r="C2650" s="157">
        <v>27</v>
      </c>
      <c r="D2650" s="10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83">
        <f t="shared" si="152"/>
        <v>0</v>
      </c>
    </row>
    <row r="2651" spans="1:16">
      <c r="A2651" s="339">
        <v>733</v>
      </c>
      <c r="B2651" s="342" t="s">
        <v>376</v>
      </c>
      <c r="C2651" s="157">
        <v>11</v>
      </c>
      <c r="D2651" s="10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83">
        <f t="shared" si="152"/>
        <v>0</v>
      </c>
    </row>
    <row r="2652" spans="1:16">
      <c r="A2652" s="340"/>
      <c r="B2652" s="343"/>
      <c r="C2652" s="157">
        <v>12</v>
      </c>
      <c r="D2652" s="10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83">
        <f t="shared" si="152"/>
        <v>0</v>
      </c>
    </row>
    <row r="2653" spans="1:16">
      <c r="A2653" s="340"/>
      <c r="B2653" s="343"/>
      <c r="C2653" s="157">
        <v>13</v>
      </c>
      <c r="D2653" s="10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83">
        <f t="shared" si="152"/>
        <v>0</v>
      </c>
    </row>
    <row r="2654" spans="1:16">
      <c r="A2654" s="340"/>
      <c r="B2654" s="343"/>
      <c r="C2654" s="157">
        <v>14</v>
      </c>
      <c r="D2654" s="10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83">
        <f t="shared" si="152"/>
        <v>0</v>
      </c>
    </row>
    <row r="2655" spans="1:16">
      <c r="A2655" s="340"/>
      <c r="B2655" s="343"/>
      <c r="C2655" s="157">
        <v>15</v>
      </c>
      <c r="D2655" s="10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83">
        <f t="shared" si="152"/>
        <v>0</v>
      </c>
    </row>
    <row r="2656" spans="1:16">
      <c r="A2656" s="340"/>
      <c r="B2656" s="343"/>
      <c r="C2656" s="157">
        <v>16</v>
      </c>
      <c r="D2656" s="10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83">
        <f t="shared" si="152"/>
        <v>0</v>
      </c>
    </row>
    <row r="2657" spans="1:16">
      <c r="A2657" s="340"/>
      <c r="B2657" s="343"/>
      <c r="C2657" s="157">
        <v>17</v>
      </c>
      <c r="D2657" s="10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83">
        <f t="shared" si="152"/>
        <v>0</v>
      </c>
    </row>
    <row r="2658" spans="1:16">
      <c r="A2658" s="340"/>
      <c r="B2658" s="343"/>
      <c r="C2658" s="157">
        <v>25</v>
      </c>
      <c r="D2658" s="10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83">
        <f t="shared" si="152"/>
        <v>0</v>
      </c>
    </row>
    <row r="2659" spans="1:16">
      <c r="A2659" s="340"/>
      <c r="B2659" s="343"/>
      <c r="C2659" s="157">
        <v>26</v>
      </c>
      <c r="D2659" s="10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83">
        <f t="shared" si="152"/>
        <v>0</v>
      </c>
    </row>
    <row r="2660" spans="1:16">
      <c r="A2660" s="341"/>
      <c r="B2660" s="344"/>
      <c r="C2660" s="157">
        <v>27</v>
      </c>
      <c r="D2660" s="10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83">
        <f t="shared" si="152"/>
        <v>0</v>
      </c>
    </row>
    <row r="2661" spans="1:16">
      <c r="A2661" s="339">
        <v>734</v>
      </c>
      <c r="B2661" s="342" t="s">
        <v>377</v>
      </c>
      <c r="C2661" s="157">
        <v>11</v>
      </c>
      <c r="D2661" s="10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83">
        <f t="shared" si="152"/>
        <v>0</v>
      </c>
    </row>
    <row r="2662" spans="1:16">
      <c r="A2662" s="340"/>
      <c r="B2662" s="343"/>
      <c r="C2662" s="157">
        <v>12</v>
      </c>
      <c r="D2662" s="10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83">
        <f t="shared" si="152"/>
        <v>0</v>
      </c>
    </row>
    <row r="2663" spans="1:16">
      <c r="A2663" s="340"/>
      <c r="B2663" s="343"/>
      <c r="C2663" s="157">
        <v>13</v>
      </c>
      <c r="D2663" s="10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83">
        <f t="shared" si="152"/>
        <v>0</v>
      </c>
    </row>
    <row r="2664" spans="1:16">
      <c r="A2664" s="340"/>
      <c r="B2664" s="343"/>
      <c r="C2664" s="157">
        <v>14</v>
      </c>
      <c r="D2664" s="10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83">
        <f t="shared" si="152"/>
        <v>0</v>
      </c>
    </row>
    <row r="2665" spans="1:16">
      <c r="A2665" s="340"/>
      <c r="B2665" s="343"/>
      <c r="C2665" s="157">
        <v>15</v>
      </c>
      <c r="D2665" s="10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83">
        <f t="shared" si="152"/>
        <v>0</v>
      </c>
    </row>
    <row r="2666" spans="1:16">
      <c r="A2666" s="340"/>
      <c r="B2666" s="343"/>
      <c r="C2666" s="157">
        <v>16</v>
      </c>
      <c r="D2666" s="10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83">
        <f t="shared" si="152"/>
        <v>0</v>
      </c>
    </row>
    <row r="2667" spans="1:16">
      <c r="A2667" s="340"/>
      <c r="B2667" s="343"/>
      <c r="C2667" s="157">
        <v>17</v>
      </c>
      <c r="D2667" s="10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83">
        <f t="shared" si="152"/>
        <v>0</v>
      </c>
    </row>
    <row r="2668" spans="1:16">
      <c r="A2668" s="340"/>
      <c r="B2668" s="343"/>
      <c r="C2668" s="157">
        <v>25</v>
      </c>
      <c r="D2668" s="10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83">
        <f t="shared" si="152"/>
        <v>0</v>
      </c>
    </row>
    <row r="2669" spans="1:16">
      <c r="A2669" s="340"/>
      <c r="B2669" s="343"/>
      <c r="C2669" s="157">
        <v>26</v>
      </c>
      <c r="D2669" s="10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83">
        <f t="shared" si="152"/>
        <v>0</v>
      </c>
    </row>
    <row r="2670" spans="1:16">
      <c r="A2670" s="341"/>
      <c r="B2670" s="344"/>
      <c r="C2670" s="157">
        <v>27</v>
      </c>
      <c r="D2670" s="10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83">
        <f t="shared" si="152"/>
        <v>0</v>
      </c>
    </row>
    <row r="2671" spans="1:16">
      <c r="A2671" s="339">
        <v>735</v>
      </c>
      <c r="B2671" s="342" t="s">
        <v>378</v>
      </c>
      <c r="C2671" s="157">
        <v>11</v>
      </c>
      <c r="D2671" s="10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83">
        <f t="shared" si="152"/>
        <v>0</v>
      </c>
    </row>
    <row r="2672" spans="1:16">
      <c r="A2672" s="340"/>
      <c r="B2672" s="343"/>
      <c r="C2672" s="157">
        <v>12</v>
      </c>
      <c r="D2672" s="10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83">
        <f t="shared" si="152"/>
        <v>0</v>
      </c>
    </row>
    <row r="2673" spans="1:16">
      <c r="A2673" s="340"/>
      <c r="B2673" s="343"/>
      <c r="C2673" s="157">
        <v>13</v>
      </c>
      <c r="D2673" s="10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83">
        <f t="shared" si="152"/>
        <v>0</v>
      </c>
    </row>
    <row r="2674" spans="1:16">
      <c r="A2674" s="340"/>
      <c r="B2674" s="343"/>
      <c r="C2674" s="157">
        <v>14</v>
      </c>
      <c r="D2674" s="10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83">
        <f t="shared" si="152"/>
        <v>0</v>
      </c>
    </row>
    <row r="2675" spans="1:16">
      <c r="A2675" s="340"/>
      <c r="B2675" s="343"/>
      <c r="C2675" s="157">
        <v>15</v>
      </c>
      <c r="D2675" s="10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83">
        <f t="shared" si="152"/>
        <v>0</v>
      </c>
    </row>
    <row r="2676" spans="1:16">
      <c r="A2676" s="340"/>
      <c r="B2676" s="343"/>
      <c r="C2676" s="157">
        <v>16</v>
      </c>
      <c r="D2676" s="10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83">
        <f t="shared" si="152"/>
        <v>0</v>
      </c>
    </row>
    <row r="2677" spans="1:16">
      <c r="A2677" s="340"/>
      <c r="B2677" s="343"/>
      <c r="C2677" s="157">
        <v>17</v>
      </c>
      <c r="D2677" s="10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83">
        <f t="shared" si="152"/>
        <v>0</v>
      </c>
    </row>
    <row r="2678" spans="1:16">
      <c r="A2678" s="340"/>
      <c r="B2678" s="343"/>
      <c r="C2678" s="157">
        <v>25</v>
      </c>
      <c r="D2678" s="10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83">
        <f t="shared" si="152"/>
        <v>0</v>
      </c>
    </row>
    <row r="2679" spans="1:16">
      <c r="A2679" s="340"/>
      <c r="B2679" s="343"/>
      <c r="C2679" s="157">
        <v>26</v>
      </c>
      <c r="D2679" s="10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83">
        <f t="shared" si="152"/>
        <v>0</v>
      </c>
    </row>
    <row r="2680" spans="1:16">
      <c r="A2680" s="341"/>
      <c r="B2680" s="344"/>
      <c r="C2680" s="157">
        <v>27</v>
      </c>
      <c r="D2680" s="10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83">
        <f t="shared" si="152"/>
        <v>0</v>
      </c>
    </row>
    <row r="2681" spans="1:16">
      <c r="A2681" s="339">
        <v>739</v>
      </c>
      <c r="B2681" s="342" t="s">
        <v>379</v>
      </c>
      <c r="C2681" s="157">
        <v>11</v>
      </c>
      <c r="D2681" s="10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83">
        <f t="shared" si="152"/>
        <v>0</v>
      </c>
    </row>
    <row r="2682" spans="1:16">
      <c r="A2682" s="340"/>
      <c r="B2682" s="343"/>
      <c r="C2682" s="157">
        <v>12</v>
      </c>
      <c r="D2682" s="10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83">
        <f t="shared" si="152"/>
        <v>0</v>
      </c>
    </row>
    <row r="2683" spans="1:16">
      <c r="A2683" s="340"/>
      <c r="B2683" s="343"/>
      <c r="C2683" s="157">
        <v>13</v>
      </c>
      <c r="D2683" s="10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83">
        <f t="shared" si="152"/>
        <v>0</v>
      </c>
    </row>
    <row r="2684" spans="1:16">
      <c r="A2684" s="340"/>
      <c r="B2684" s="343"/>
      <c r="C2684" s="157">
        <v>14</v>
      </c>
      <c r="D2684" s="10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83">
        <f t="shared" si="152"/>
        <v>0</v>
      </c>
    </row>
    <row r="2685" spans="1:16">
      <c r="A2685" s="340"/>
      <c r="B2685" s="343"/>
      <c r="C2685" s="157">
        <v>15</v>
      </c>
      <c r="D2685" s="10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83">
        <f t="shared" si="152"/>
        <v>0</v>
      </c>
    </row>
    <row r="2686" spans="1:16">
      <c r="A2686" s="340"/>
      <c r="B2686" s="343"/>
      <c r="C2686" s="157">
        <v>16</v>
      </c>
      <c r="D2686" s="10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83">
        <f t="shared" si="152"/>
        <v>0</v>
      </c>
    </row>
    <row r="2687" spans="1:16">
      <c r="A2687" s="340"/>
      <c r="B2687" s="343"/>
      <c r="C2687" s="157">
        <v>17</v>
      </c>
      <c r="D2687" s="10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83">
        <f t="shared" si="152"/>
        <v>0</v>
      </c>
    </row>
    <row r="2688" spans="1:16">
      <c r="A2688" s="340"/>
      <c r="B2688" s="343"/>
      <c r="C2688" s="157">
        <v>25</v>
      </c>
      <c r="D2688" s="10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83">
        <f t="shared" si="152"/>
        <v>0</v>
      </c>
    </row>
    <row r="2689" spans="1:16">
      <c r="A2689" s="340"/>
      <c r="B2689" s="343"/>
      <c r="C2689" s="157">
        <v>26</v>
      </c>
      <c r="D2689" s="10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83">
        <f t="shared" si="152"/>
        <v>0</v>
      </c>
    </row>
    <row r="2690" spans="1:16">
      <c r="A2690" s="341"/>
      <c r="B2690" s="344"/>
      <c r="C2690" s="157">
        <v>27</v>
      </c>
      <c r="D2690" s="10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83">
        <f t="shared" si="152"/>
        <v>0</v>
      </c>
    </row>
    <row r="2691" spans="1:16">
      <c r="A2691" s="112">
        <v>7400</v>
      </c>
      <c r="B2691" s="347" t="s">
        <v>380</v>
      </c>
      <c r="C2691" s="348"/>
      <c r="D2691" s="110">
        <f>SUM(D2692:D2754)</f>
        <v>0</v>
      </c>
      <c r="E2691" s="110">
        <f t="shared" ref="E2691:P2691" si="153">SUM(E2692:E2754)</f>
        <v>0</v>
      </c>
      <c r="F2691" s="110">
        <f t="shared" si="153"/>
        <v>0</v>
      </c>
      <c r="G2691" s="110">
        <f t="shared" si="153"/>
        <v>0</v>
      </c>
      <c r="H2691" s="110">
        <f t="shared" si="153"/>
        <v>0</v>
      </c>
      <c r="I2691" s="110">
        <f t="shared" si="153"/>
        <v>0</v>
      </c>
      <c r="J2691" s="110">
        <f t="shared" si="153"/>
        <v>0</v>
      </c>
      <c r="K2691" s="110">
        <f t="shared" si="153"/>
        <v>0</v>
      </c>
      <c r="L2691" s="110">
        <f t="shared" si="153"/>
        <v>0</v>
      </c>
      <c r="M2691" s="110">
        <f t="shared" si="153"/>
        <v>0</v>
      </c>
      <c r="N2691" s="110">
        <f t="shared" si="153"/>
        <v>0</v>
      </c>
      <c r="O2691" s="110">
        <f t="shared" si="153"/>
        <v>0</v>
      </c>
      <c r="P2691" s="110">
        <f t="shared" si="153"/>
        <v>0</v>
      </c>
    </row>
    <row r="2692" spans="1:16">
      <c r="A2692" s="339">
        <v>741</v>
      </c>
      <c r="B2692" s="342" t="s">
        <v>381</v>
      </c>
      <c r="C2692" s="157">
        <v>11</v>
      </c>
      <c r="D2692" s="10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83">
        <f t="shared" ref="P2692:P2754" si="154">SUM(D2692:O2692)</f>
        <v>0</v>
      </c>
    </row>
    <row r="2693" spans="1:16">
      <c r="A2693" s="340"/>
      <c r="B2693" s="343"/>
      <c r="C2693" s="157">
        <v>12</v>
      </c>
      <c r="D2693" s="10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83">
        <f t="shared" si="154"/>
        <v>0</v>
      </c>
    </row>
    <row r="2694" spans="1:16">
      <c r="A2694" s="340"/>
      <c r="B2694" s="343"/>
      <c r="C2694" s="157">
        <v>13</v>
      </c>
      <c r="D2694" s="10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83">
        <f t="shared" si="154"/>
        <v>0</v>
      </c>
    </row>
    <row r="2695" spans="1:16">
      <c r="A2695" s="340"/>
      <c r="B2695" s="343"/>
      <c r="C2695" s="157">
        <v>14</v>
      </c>
      <c r="D2695" s="10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83">
        <f t="shared" si="154"/>
        <v>0</v>
      </c>
    </row>
    <row r="2696" spans="1:16">
      <c r="A2696" s="340"/>
      <c r="B2696" s="343"/>
      <c r="C2696" s="157">
        <v>15</v>
      </c>
      <c r="D2696" s="10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83">
        <f t="shared" si="154"/>
        <v>0</v>
      </c>
    </row>
    <row r="2697" spans="1:16">
      <c r="A2697" s="340"/>
      <c r="B2697" s="343"/>
      <c r="C2697" s="157">
        <v>16</v>
      </c>
      <c r="D2697" s="10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83">
        <f t="shared" si="154"/>
        <v>0</v>
      </c>
    </row>
    <row r="2698" spans="1:16">
      <c r="A2698" s="340"/>
      <c r="B2698" s="343"/>
      <c r="C2698" s="157">
        <v>17</v>
      </c>
      <c r="D2698" s="10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83">
        <f t="shared" si="154"/>
        <v>0</v>
      </c>
    </row>
    <row r="2699" spans="1:16">
      <c r="A2699" s="340"/>
      <c r="B2699" s="343"/>
      <c r="C2699" s="157">
        <v>25</v>
      </c>
      <c r="D2699" s="10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83">
        <f t="shared" si="154"/>
        <v>0</v>
      </c>
    </row>
    <row r="2700" spans="1:16">
      <c r="A2700" s="340"/>
      <c r="B2700" s="343"/>
      <c r="C2700" s="157">
        <v>26</v>
      </c>
      <c r="D2700" s="10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83">
        <f t="shared" si="154"/>
        <v>0</v>
      </c>
    </row>
    <row r="2701" spans="1:16">
      <c r="A2701" s="341"/>
      <c r="B2701" s="344"/>
      <c r="C2701" s="157">
        <v>27</v>
      </c>
      <c r="D2701" s="10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83">
        <f t="shared" si="154"/>
        <v>0</v>
      </c>
    </row>
    <row r="2702" spans="1:16" ht="30">
      <c r="A2702" s="99">
        <v>742</v>
      </c>
      <c r="B2702" s="100" t="s">
        <v>382</v>
      </c>
      <c r="C2702" s="152"/>
      <c r="D2702" s="152"/>
      <c r="E2702" s="152"/>
      <c r="F2702" s="152"/>
      <c r="G2702" s="152"/>
      <c r="H2702" s="152"/>
      <c r="I2702" s="152"/>
      <c r="J2702" s="152"/>
      <c r="K2702" s="152"/>
      <c r="L2702" s="152"/>
      <c r="M2702" s="152"/>
      <c r="N2702" s="152"/>
      <c r="O2702" s="152"/>
      <c r="P2702" s="102">
        <f t="shared" si="154"/>
        <v>0</v>
      </c>
    </row>
    <row r="2703" spans="1:16" ht="30">
      <c r="A2703" s="99">
        <v>743</v>
      </c>
      <c r="B2703" s="100" t="s">
        <v>383</v>
      </c>
      <c r="C2703" s="152"/>
      <c r="D2703" s="152"/>
      <c r="E2703" s="152"/>
      <c r="F2703" s="152"/>
      <c r="G2703" s="152"/>
      <c r="H2703" s="152"/>
      <c r="I2703" s="152"/>
      <c r="J2703" s="152"/>
      <c r="K2703" s="152"/>
      <c r="L2703" s="152"/>
      <c r="M2703" s="152"/>
      <c r="N2703" s="152"/>
      <c r="O2703" s="152"/>
      <c r="P2703" s="102">
        <f t="shared" si="154"/>
        <v>0</v>
      </c>
    </row>
    <row r="2704" spans="1:16" ht="30">
      <c r="A2704" s="99">
        <v>744</v>
      </c>
      <c r="B2704" s="100" t="s">
        <v>384</v>
      </c>
      <c r="C2704" s="152"/>
      <c r="D2704" s="152"/>
      <c r="E2704" s="152"/>
      <c r="F2704" s="152"/>
      <c r="G2704" s="152"/>
      <c r="H2704" s="152"/>
      <c r="I2704" s="152"/>
      <c r="J2704" s="152"/>
      <c r="K2704" s="152"/>
      <c r="L2704" s="152"/>
      <c r="M2704" s="152"/>
      <c r="N2704" s="152"/>
      <c r="O2704" s="152"/>
      <c r="P2704" s="102">
        <f t="shared" si="154"/>
        <v>0</v>
      </c>
    </row>
    <row r="2705" spans="1:16">
      <c r="A2705" s="339">
        <v>745</v>
      </c>
      <c r="B2705" s="342" t="s">
        <v>385</v>
      </c>
      <c r="C2705" s="157">
        <v>11</v>
      </c>
      <c r="D2705" s="10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83">
        <f t="shared" si="154"/>
        <v>0</v>
      </c>
    </row>
    <row r="2706" spans="1:16">
      <c r="A2706" s="340"/>
      <c r="B2706" s="343"/>
      <c r="C2706" s="157">
        <v>12</v>
      </c>
      <c r="D2706" s="10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83">
        <f t="shared" si="154"/>
        <v>0</v>
      </c>
    </row>
    <row r="2707" spans="1:16">
      <c r="A2707" s="340"/>
      <c r="B2707" s="343"/>
      <c r="C2707" s="157">
        <v>13</v>
      </c>
      <c r="D2707" s="10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83">
        <f t="shared" si="154"/>
        <v>0</v>
      </c>
    </row>
    <row r="2708" spans="1:16">
      <c r="A2708" s="340"/>
      <c r="B2708" s="343"/>
      <c r="C2708" s="157">
        <v>14</v>
      </c>
      <c r="D2708" s="10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83">
        <f t="shared" si="154"/>
        <v>0</v>
      </c>
    </row>
    <row r="2709" spans="1:16">
      <c r="A2709" s="340"/>
      <c r="B2709" s="343"/>
      <c r="C2709" s="157">
        <v>15</v>
      </c>
      <c r="D2709" s="10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83">
        <f t="shared" si="154"/>
        <v>0</v>
      </c>
    </row>
    <row r="2710" spans="1:16">
      <c r="A2710" s="340"/>
      <c r="B2710" s="343"/>
      <c r="C2710" s="157">
        <v>16</v>
      </c>
      <c r="D2710" s="10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83">
        <f t="shared" si="154"/>
        <v>0</v>
      </c>
    </row>
    <row r="2711" spans="1:16">
      <c r="A2711" s="340"/>
      <c r="B2711" s="343"/>
      <c r="C2711" s="157">
        <v>17</v>
      </c>
      <c r="D2711" s="10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83">
        <f t="shared" si="154"/>
        <v>0</v>
      </c>
    </row>
    <row r="2712" spans="1:16">
      <c r="A2712" s="340"/>
      <c r="B2712" s="343"/>
      <c r="C2712" s="157">
        <v>25</v>
      </c>
      <c r="D2712" s="10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83">
        <f t="shared" si="154"/>
        <v>0</v>
      </c>
    </row>
    <row r="2713" spans="1:16">
      <c r="A2713" s="340"/>
      <c r="B2713" s="343"/>
      <c r="C2713" s="157">
        <v>26</v>
      </c>
      <c r="D2713" s="10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83">
        <f t="shared" si="154"/>
        <v>0</v>
      </c>
    </row>
    <row r="2714" spans="1:16">
      <c r="A2714" s="341"/>
      <c r="B2714" s="344"/>
      <c r="C2714" s="157">
        <v>27</v>
      </c>
      <c r="D2714" s="10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83">
        <f t="shared" si="154"/>
        <v>0</v>
      </c>
    </row>
    <row r="2715" spans="1:16">
      <c r="A2715" s="339">
        <v>746</v>
      </c>
      <c r="B2715" s="342" t="s">
        <v>386</v>
      </c>
      <c r="C2715" s="157">
        <v>11</v>
      </c>
      <c r="D2715" s="10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83">
        <f t="shared" si="154"/>
        <v>0</v>
      </c>
    </row>
    <row r="2716" spans="1:16">
      <c r="A2716" s="340"/>
      <c r="B2716" s="343"/>
      <c r="C2716" s="157">
        <v>12</v>
      </c>
      <c r="D2716" s="10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83">
        <f t="shared" si="154"/>
        <v>0</v>
      </c>
    </row>
    <row r="2717" spans="1:16">
      <c r="A2717" s="340"/>
      <c r="B2717" s="343"/>
      <c r="C2717" s="157">
        <v>13</v>
      </c>
      <c r="D2717" s="10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83">
        <f t="shared" si="154"/>
        <v>0</v>
      </c>
    </row>
    <row r="2718" spans="1:16">
      <c r="A2718" s="340"/>
      <c r="B2718" s="343"/>
      <c r="C2718" s="157">
        <v>14</v>
      </c>
      <c r="D2718" s="10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83">
        <f t="shared" si="154"/>
        <v>0</v>
      </c>
    </row>
    <row r="2719" spans="1:16">
      <c r="A2719" s="340"/>
      <c r="B2719" s="343"/>
      <c r="C2719" s="157">
        <v>15</v>
      </c>
      <c r="D2719" s="10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83">
        <f t="shared" si="154"/>
        <v>0</v>
      </c>
    </row>
    <row r="2720" spans="1:16">
      <c r="A2720" s="340"/>
      <c r="B2720" s="343"/>
      <c r="C2720" s="157">
        <v>16</v>
      </c>
      <c r="D2720" s="10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83">
        <f t="shared" si="154"/>
        <v>0</v>
      </c>
    </row>
    <row r="2721" spans="1:16">
      <c r="A2721" s="340"/>
      <c r="B2721" s="343"/>
      <c r="C2721" s="157">
        <v>17</v>
      </c>
      <c r="D2721" s="10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83">
        <f t="shared" si="154"/>
        <v>0</v>
      </c>
    </row>
    <row r="2722" spans="1:16">
      <c r="A2722" s="340"/>
      <c r="B2722" s="343"/>
      <c r="C2722" s="157">
        <v>25</v>
      </c>
      <c r="D2722" s="10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83">
        <f t="shared" si="154"/>
        <v>0</v>
      </c>
    </row>
    <row r="2723" spans="1:16">
      <c r="A2723" s="340"/>
      <c r="B2723" s="343"/>
      <c r="C2723" s="157">
        <v>26</v>
      </c>
      <c r="D2723" s="10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83">
        <f t="shared" si="154"/>
        <v>0</v>
      </c>
    </row>
    <row r="2724" spans="1:16">
      <c r="A2724" s="341"/>
      <c r="B2724" s="344"/>
      <c r="C2724" s="157">
        <v>27</v>
      </c>
      <c r="D2724" s="10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83">
        <f t="shared" si="154"/>
        <v>0</v>
      </c>
    </row>
    <row r="2725" spans="1:16">
      <c r="A2725" s="339">
        <v>747</v>
      </c>
      <c r="B2725" s="342" t="s">
        <v>387</v>
      </c>
      <c r="C2725" s="157">
        <v>11</v>
      </c>
      <c r="D2725" s="10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83">
        <f t="shared" si="154"/>
        <v>0</v>
      </c>
    </row>
    <row r="2726" spans="1:16">
      <c r="A2726" s="340"/>
      <c r="B2726" s="343"/>
      <c r="C2726" s="157">
        <v>12</v>
      </c>
      <c r="D2726" s="10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83">
        <f t="shared" si="154"/>
        <v>0</v>
      </c>
    </row>
    <row r="2727" spans="1:16">
      <c r="A2727" s="340"/>
      <c r="B2727" s="343"/>
      <c r="C2727" s="157">
        <v>13</v>
      </c>
      <c r="D2727" s="10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83">
        <f t="shared" si="154"/>
        <v>0</v>
      </c>
    </row>
    <row r="2728" spans="1:16">
      <c r="A2728" s="340"/>
      <c r="B2728" s="343"/>
      <c r="C2728" s="157">
        <v>14</v>
      </c>
      <c r="D2728" s="10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83">
        <f t="shared" si="154"/>
        <v>0</v>
      </c>
    </row>
    <row r="2729" spans="1:16">
      <c r="A2729" s="340"/>
      <c r="B2729" s="343"/>
      <c r="C2729" s="157">
        <v>15</v>
      </c>
      <c r="D2729" s="10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83">
        <f t="shared" si="154"/>
        <v>0</v>
      </c>
    </row>
    <row r="2730" spans="1:16">
      <c r="A2730" s="340"/>
      <c r="B2730" s="343"/>
      <c r="C2730" s="157">
        <v>16</v>
      </c>
      <c r="D2730" s="10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83">
        <f t="shared" si="154"/>
        <v>0</v>
      </c>
    </row>
    <row r="2731" spans="1:16">
      <c r="A2731" s="340"/>
      <c r="B2731" s="343"/>
      <c r="C2731" s="157">
        <v>17</v>
      </c>
      <c r="D2731" s="10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83">
        <f t="shared" si="154"/>
        <v>0</v>
      </c>
    </row>
    <row r="2732" spans="1:16">
      <c r="A2732" s="340"/>
      <c r="B2732" s="343"/>
      <c r="C2732" s="157">
        <v>25</v>
      </c>
      <c r="D2732" s="10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83">
        <f t="shared" si="154"/>
        <v>0</v>
      </c>
    </row>
    <row r="2733" spans="1:16">
      <c r="A2733" s="340"/>
      <c r="B2733" s="343"/>
      <c r="C2733" s="157">
        <v>26</v>
      </c>
      <c r="D2733" s="10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83">
        <f t="shared" si="154"/>
        <v>0</v>
      </c>
    </row>
    <row r="2734" spans="1:16">
      <c r="A2734" s="341"/>
      <c r="B2734" s="344"/>
      <c r="C2734" s="157">
        <v>27</v>
      </c>
      <c r="D2734" s="10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83">
        <f t="shared" si="154"/>
        <v>0</v>
      </c>
    </row>
    <row r="2735" spans="1:16">
      <c r="A2735" s="339">
        <v>748</v>
      </c>
      <c r="B2735" s="342" t="s">
        <v>388</v>
      </c>
      <c r="C2735" s="157">
        <v>11</v>
      </c>
      <c r="D2735" s="10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83">
        <f t="shared" si="154"/>
        <v>0</v>
      </c>
    </row>
    <row r="2736" spans="1:16">
      <c r="A2736" s="340"/>
      <c r="B2736" s="343"/>
      <c r="C2736" s="157">
        <v>12</v>
      </c>
      <c r="D2736" s="10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83">
        <f t="shared" si="154"/>
        <v>0</v>
      </c>
    </row>
    <row r="2737" spans="1:16">
      <c r="A2737" s="340"/>
      <c r="B2737" s="343"/>
      <c r="C2737" s="157">
        <v>13</v>
      </c>
      <c r="D2737" s="10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83">
        <f t="shared" si="154"/>
        <v>0</v>
      </c>
    </row>
    <row r="2738" spans="1:16">
      <c r="A2738" s="340"/>
      <c r="B2738" s="343"/>
      <c r="C2738" s="157">
        <v>14</v>
      </c>
      <c r="D2738" s="10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83">
        <f t="shared" si="154"/>
        <v>0</v>
      </c>
    </row>
    <row r="2739" spans="1:16">
      <c r="A2739" s="340"/>
      <c r="B2739" s="343"/>
      <c r="C2739" s="157">
        <v>15</v>
      </c>
      <c r="D2739" s="10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83">
        <f t="shared" si="154"/>
        <v>0</v>
      </c>
    </row>
    <row r="2740" spans="1:16">
      <c r="A2740" s="340"/>
      <c r="B2740" s="343"/>
      <c r="C2740" s="157">
        <v>16</v>
      </c>
      <c r="D2740" s="10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83">
        <f t="shared" si="154"/>
        <v>0</v>
      </c>
    </row>
    <row r="2741" spans="1:16">
      <c r="A2741" s="340"/>
      <c r="B2741" s="343"/>
      <c r="C2741" s="157">
        <v>17</v>
      </c>
      <c r="D2741" s="10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83">
        <f t="shared" si="154"/>
        <v>0</v>
      </c>
    </row>
    <row r="2742" spans="1:16">
      <c r="A2742" s="340"/>
      <c r="B2742" s="343"/>
      <c r="C2742" s="157">
        <v>25</v>
      </c>
      <c r="D2742" s="10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83">
        <f t="shared" si="154"/>
        <v>0</v>
      </c>
    </row>
    <row r="2743" spans="1:16">
      <c r="A2743" s="340"/>
      <c r="B2743" s="343"/>
      <c r="C2743" s="157">
        <v>26</v>
      </c>
      <c r="D2743" s="10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83">
        <f t="shared" si="154"/>
        <v>0</v>
      </c>
    </row>
    <row r="2744" spans="1:16">
      <c r="A2744" s="341"/>
      <c r="B2744" s="344"/>
      <c r="C2744" s="157">
        <v>27</v>
      </c>
      <c r="D2744" s="10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83">
        <f t="shared" si="154"/>
        <v>0</v>
      </c>
    </row>
    <row r="2745" spans="1:16">
      <c r="A2745" s="339">
        <v>749</v>
      </c>
      <c r="B2745" s="342" t="s">
        <v>389</v>
      </c>
      <c r="C2745" s="157">
        <v>11</v>
      </c>
      <c r="D2745" s="10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83">
        <f t="shared" si="154"/>
        <v>0</v>
      </c>
    </row>
    <row r="2746" spans="1:16">
      <c r="A2746" s="340"/>
      <c r="B2746" s="343"/>
      <c r="C2746" s="157">
        <v>12</v>
      </c>
      <c r="D2746" s="10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83">
        <f t="shared" si="154"/>
        <v>0</v>
      </c>
    </row>
    <row r="2747" spans="1:16">
      <c r="A2747" s="340"/>
      <c r="B2747" s="343"/>
      <c r="C2747" s="157">
        <v>13</v>
      </c>
      <c r="D2747" s="10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83">
        <f t="shared" si="154"/>
        <v>0</v>
      </c>
    </row>
    <row r="2748" spans="1:16">
      <c r="A2748" s="340"/>
      <c r="B2748" s="343"/>
      <c r="C2748" s="157">
        <v>14</v>
      </c>
      <c r="D2748" s="10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83">
        <f t="shared" si="154"/>
        <v>0</v>
      </c>
    </row>
    <row r="2749" spans="1:16">
      <c r="A2749" s="340"/>
      <c r="B2749" s="343"/>
      <c r="C2749" s="157">
        <v>15</v>
      </c>
      <c r="D2749" s="10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83">
        <f t="shared" si="154"/>
        <v>0</v>
      </c>
    </row>
    <row r="2750" spans="1:16">
      <c r="A2750" s="340"/>
      <c r="B2750" s="343"/>
      <c r="C2750" s="157">
        <v>16</v>
      </c>
      <c r="D2750" s="10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83">
        <f t="shared" si="154"/>
        <v>0</v>
      </c>
    </row>
    <row r="2751" spans="1:16">
      <c r="A2751" s="340"/>
      <c r="B2751" s="343"/>
      <c r="C2751" s="157">
        <v>17</v>
      </c>
      <c r="D2751" s="10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83">
        <f t="shared" si="154"/>
        <v>0</v>
      </c>
    </row>
    <row r="2752" spans="1:16">
      <c r="A2752" s="340"/>
      <c r="B2752" s="343"/>
      <c r="C2752" s="157">
        <v>25</v>
      </c>
      <c r="D2752" s="10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83">
        <f t="shared" si="154"/>
        <v>0</v>
      </c>
    </row>
    <row r="2753" spans="1:16">
      <c r="A2753" s="340"/>
      <c r="B2753" s="343"/>
      <c r="C2753" s="157">
        <v>26</v>
      </c>
      <c r="D2753" s="10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83">
        <f t="shared" si="154"/>
        <v>0</v>
      </c>
    </row>
    <row r="2754" spans="1:16">
      <c r="A2754" s="341"/>
      <c r="B2754" s="344"/>
      <c r="C2754" s="157">
        <v>27</v>
      </c>
      <c r="D2754" s="10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83">
        <f t="shared" si="154"/>
        <v>0</v>
      </c>
    </row>
    <row r="2755" spans="1:16">
      <c r="A2755" s="112">
        <v>7500</v>
      </c>
      <c r="B2755" s="347" t="s">
        <v>390</v>
      </c>
      <c r="C2755" s="348"/>
      <c r="D2755" s="110">
        <f>SUM(D2756:D2800)</f>
        <v>0</v>
      </c>
      <c r="E2755" s="110">
        <f t="shared" ref="E2755:P2755" si="155">SUM(E2756:E2800)</f>
        <v>0</v>
      </c>
      <c r="F2755" s="110">
        <f t="shared" si="155"/>
        <v>0</v>
      </c>
      <c r="G2755" s="110">
        <f t="shared" si="155"/>
        <v>0</v>
      </c>
      <c r="H2755" s="110">
        <f t="shared" si="155"/>
        <v>0</v>
      </c>
      <c r="I2755" s="110">
        <f t="shared" si="155"/>
        <v>0</v>
      </c>
      <c r="J2755" s="110">
        <f t="shared" si="155"/>
        <v>0</v>
      </c>
      <c r="K2755" s="110">
        <f t="shared" si="155"/>
        <v>0</v>
      </c>
      <c r="L2755" s="110">
        <f t="shared" si="155"/>
        <v>0</v>
      </c>
      <c r="M2755" s="110">
        <f t="shared" si="155"/>
        <v>0</v>
      </c>
      <c r="N2755" s="110">
        <f t="shared" si="155"/>
        <v>0</v>
      </c>
      <c r="O2755" s="110">
        <f t="shared" si="155"/>
        <v>0</v>
      </c>
      <c r="P2755" s="110">
        <f t="shared" si="155"/>
        <v>0</v>
      </c>
    </row>
    <row r="2756" spans="1:16">
      <c r="A2756" s="339">
        <v>751</v>
      </c>
      <c r="B2756" s="342" t="s">
        <v>391</v>
      </c>
      <c r="C2756" s="157">
        <v>11</v>
      </c>
      <c r="D2756" s="10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83">
        <f t="shared" ref="P2756:P2800" si="156">SUM(D2756:O2756)</f>
        <v>0</v>
      </c>
    </row>
    <row r="2757" spans="1:16">
      <c r="A2757" s="340"/>
      <c r="B2757" s="343"/>
      <c r="C2757" s="157">
        <v>12</v>
      </c>
      <c r="D2757" s="10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83">
        <f t="shared" si="156"/>
        <v>0</v>
      </c>
    </row>
    <row r="2758" spans="1:16">
      <c r="A2758" s="340"/>
      <c r="B2758" s="343"/>
      <c r="C2758" s="157">
        <v>13</v>
      </c>
      <c r="D2758" s="10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83">
        <f t="shared" si="156"/>
        <v>0</v>
      </c>
    </row>
    <row r="2759" spans="1:16">
      <c r="A2759" s="340"/>
      <c r="B2759" s="343"/>
      <c r="C2759" s="157">
        <v>14</v>
      </c>
      <c r="D2759" s="10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83">
        <f t="shared" si="156"/>
        <v>0</v>
      </c>
    </row>
    <row r="2760" spans="1:16">
      <c r="A2760" s="340"/>
      <c r="B2760" s="343"/>
      <c r="C2760" s="157">
        <v>15</v>
      </c>
      <c r="D2760" s="10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83">
        <f t="shared" si="156"/>
        <v>0</v>
      </c>
    </row>
    <row r="2761" spans="1:16">
      <c r="A2761" s="340"/>
      <c r="B2761" s="343"/>
      <c r="C2761" s="157">
        <v>16</v>
      </c>
      <c r="D2761" s="10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83">
        <f t="shared" si="156"/>
        <v>0</v>
      </c>
    </row>
    <row r="2762" spans="1:16">
      <c r="A2762" s="340"/>
      <c r="B2762" s="343"/>
      <c r="C2762" s="157">
        <v>17</v>
      </c>
      <c r="D2762" s="10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83">
        <f t="shared" si="156"/>
        <v>0</v>
      </c>
    </row>
    <row r="2763" spans="1:16">
      <c r="A2763" s="340"/>
      <c r="B2763" s="343"/>
      <c r="C2763" s="157">
        <v>25</v>
      </c>
      <c r="D2763" s="10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83">
        <f t="shared" si="156"/>
        <v>0</v>
      </c>
    </row>
    <row r="2764" spans="1:16">
      <c r="A2764" s="340"/>
      <c r="B2764" s="343"/>
      <c r="C2764" s="157">
        <v>26</v>
      </c>
      <c r="D2764" s="10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83">
        <f t="shared" si="156"/>
        <v>0</v>
      </c>
    </row>
    <row r="2765" spans="1:16">
      <c r="A2765" s="341"/>
      <c r="B2765" s="344"/>
      <c r="C2765" s="157">
        <v>27</v>
      </c>
      <c r="D2765" s="10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83">
        <f t="shared" si="156"/>
        <v>0</v>
      </c>
    </row>
    <row r="2766" spans="1:16">
      <c r="A2766" s="99">
        <v>752</v>
      </c>
      <c r="B2766" s="100" t="s">
        <v>392</v>
      </c>
      <c r="C2766" s="152"/>
      <c r="D2766" s="152"/>
      <c r="E2766" s="152"/>
      <c r="F2766" s="152"/>
      <c r="G2766" s="152"/>
      <c r="H2766" s="152"/>
      <c r="I2766" s="152"/>
      <c r="J2766" s="152"/>
      <c r="K2766" s="152"/>
      <c r="L2766" s="152"/>
      <c r="M2766" s="152"/>
      <c r="N2766" s="152"/>
      <c r="O2766" s="152"/>
      <c r="P2766" s="102">
        <f t="shared" si="156"/>
        <v>0</v>
      </c>
    </row>
    <row r="2767" spans="1:16">
      <c r="A2767" s="99">
        <v>753</v>
      </c>
      <c r="B2767" s="100" t="s">
        <v>393</v>
      </c>
      <c r="C2767" s="152"/>
      <c r="D2767" s="152"/>
      <c r="E2767" s="152"/>
      <c r="F2767" s="152"/>
      <c r="G2767" s="152"/>
      <c r="H2767" s="152"/>
      <c r="I2767" s="152"/>
      <c r="J2767" s="152"/>
      <c r="K2767" s="152"/>
      <c r="L2767" s="152"/>
      <c r="M2767" s="152"/>
      <c r="N2767" s="152"/>
      <c r="O2767" s="152"/>
      <c r="P2767" s="102">
        <f t="shared" si="156"/>
        <v>0</v>
      </c>
    </row>
    <row r="2768" spans="1:16">
      <c r="A2768" s="339">
        <v>754</v>
      </c>
      <c r="B2768" s="342" t="s">
        <v>394</v>
      </c>
      <c r="C2768" s="157">
        <v>11</v>
      </c>
      <c r="D2768" s="10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83">
        <f t="shared" si="156"/>
        <v>0</v>
      </c>
    </row>
    <row r="2769" spans="1:16">
      <c r="A2769" s="340"/>
      <c r="B2769" s="343"/>
      <c r="C2769" s="157">
        <v>12</v>
      </c>
      <c r="D2769" s="10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83">
        <f t="shared" si="156"/>
        <v>0</v>
      </c>
    </row>
    <row r="2770" spans="1:16">
      <c r="A2770" s="340"/>
      <c r="B2770" s="343"/>
      <c r="C2770" s="157">
        <v>13</v>
      </c>
      <c r="D2770" s="10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83">
        <f t="shared" si="156"/>
        <v>0</v>
      </c>
    </row>
    <row r="2771" spans="1:16">
      <c r="A2771" s="340"/>
      <c r="B2771" s="343"/>
      <c r="C2771" s="157">
        <v>14</v>
      </c>
      <c r="D2771" s="10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83">
        <f t="shared" si="156"/>
        <v>0</v>
      </c>
    </row>
    <row r="2772" spans="1:16">
      <c r="A2772" s="340"/>
      <c r="B2772" s="343"/>
      <c r="C2772" s="157">
        <v>15</v>
      </c>
      <c r="D2772" s="10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83">
        <f t="shared" si="156"/>
        <v>0</v>
      </c>
    </row>
    <row r="2773" spans="1:16">
      <c r="A2773" s="340"/>
      <c r="B2773" s="343"/>
      <c r="C2773" s="157">
        <v>16</v>
      </c>
      <c r="D2773" s="10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83">
        <f t="shared" si="156"/>
        <v>0</v>
      </c>
    </row>
    <row r="2774" spans="1:16">
      <c r="A2774" s="340"/>
      <c r="B2774" s="343"/>
      <c r="C2774" s="157">
        <v>17</v>
      </c>
      <c r="D2774" s="10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83">
        <f t="shared" si="156"/>
        <v>0</v>
      </c>
    </row>
    <row r="2775" spans="1:16">
      <c r="A2775" s="340"/>
      <c r="B2775" s="343"/>
      <c r="C2775" s="157">
        <v>25</v>
      </c>
      <c r="D2775" s="10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83">
        <f t="shared" si="156"/>
        <v>0</v>
      </c>
    </row>
    <row r="2776" spans="1:16">
      <c r="A2776" s="340"/>
      <c r="B2776" s="343"/>
      <c r="C2776" s="157">
        <v>26</v>
      </c>
      <c r="D2776" s="10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83">
        <f t="shared" si="156"/>
        <v>0</v>
      </c>
    </row>
    <row r="2777" spans="1:16">
      <c r="A2777" s="341"/>
      <c r="B2777" s="344"/>
      <c r="C2777" s="157">
        <v>27</v>
      </c>
      <c r="D2777" s="10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83">
        <f t="shared" si="156"/>
        <v>0</v>
      </c>
    </row>
    <row r="2778" spans="1:16">
      <c r="A2778" s="99">
        <v>755</v>
      </c>
      <c r="B2778" s="100" t="s">
        <v>395</v>
      </c>
      <c r="C2778" s="152"/>
      <c r="D2778" s="152"/>
      <c r="E2778" s="152"/>
      <c r="F2778" s="152"/>
      <c r="G2778" s="152"/>
      <c r="H2778" s="152"/>
      <c r="I2778" s="152"/>
      <c r="J2778" s="152"/>
      <c r="K2778" s="152"/>
      <c r="L2778" s="152"/>
      <c r="M2778" s="152"/>
      <c r="N2778" s="152"/>
      <c r="O2778" s="152"/>
      <c r="P2778" s="102">
        <f t="shared" si="156"/>
        <v>0</v>
      </c>
    </row>
    <row r="2779" spans="1:16">
      <c r="A2779" s="99">
        <v>756</v>
      </c>
      <c r="B2779" s="100" t="s">
        <v>396</v>
      </c>
      <c r="C2779" s="152"/>
      <c r="D2779" s="152"/>
      <c r="E2779" s="152"/>
      <c r="F2779" s="152"/>
      <c r="G2779" s="152"/>
      <c r="H2779" s="152"/>
      <c r="I2779" s="152"/>
      <c r="J2779" s="152"/>
      <c r="K2779" s="152"/>
      <c r="L2779" s="152"/>
      <c r="M2779" s="152"/>
      <c r="N2779" s="152"/>
      <c r="O2779" s="152"/>
      <c r="P2779" s="102">
        <f t="shared" si="156"/>
        <v>0</v>
      </c>
    </row>
    <row r="2780" spans="1:16">
      <c r="A2780" s="339">
        <v>757</v>
      </c>
      <c r="B2780" s="342" t="s">
        <v>397</v>
      </c>
      <c r="C2780" s="157">
        <v>11</v>
      </c>
      <c r="D2780" s="10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83">
        <f t="shared" si="156"/>
        <v>0</v>
      </c>
    </row>
    <row r="2781" spans="1:16">
      <c r="A2781" s="340"/>
      <c r="B2781" s="343"/>
      <c r="C2781" s="157">
        <v>12</v>
      </c>
      <c r="D2781" s="10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83">
        <f t="shared" si="156"/>
        <v>0</v>
      </c>
    </row>
    <row r="2782" spans="1:16">
      <c r="A2782" s="340"/>
      <c r="B2782" s="343"/>
      <c r="C2782" s="157">
        <v>13</v>
      </c>
      <c r="D2782" s="10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83">
        <f t="shared" si="156"/>
        <v>0</v>
      </c>
    </row>
    <row r="2783" spans="1:16">
      <c r="A2783" s="340"/>
      <c r="B2783" s="343"/>
      <c r="C2783" s="157">
        <v>14</v>
      </c>
      <c r="D2783" s="10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83">
        <f t="shared" si="156"/>
        <v>0</v>
      </c>
    </row>
    <row r="2784" spans="1:16">
      <c r="A2784" s="340"/>
      <c r="B2784" s="343"/>
      <c r="C2784" s="157">
        <v>15</v>
      </c>
      <c r="D2784" s="10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83">
        <f t="shared" si="156"/>
        <v>0</v>
      </c>
    </row>
    <row r="2785" spans="1:16">
      <c r="A2785" s="340"/>
      <c r="B2785" s="343"/>
      <c r="C2785" s="157">
        <v>16</v>
      </c>
      <c r="D2785" s="10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83">
        <f t="shared" si="156"/>
        <v>0</v>
      </c>
    </row>
    <row r="2786" spans="1:16">
      <c r="A2786" s="340"/>
      <c r="B2786" s="343"/>
      <c r="C2786" s="157">
        <v>17</v>
      </c>
      <c r="D2786" s="10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83">
        <f t="shared" si="156"/>
        <v>0</v>
      </c>
    </row>
    <row r="2787" spans="1:16">
      <c r="A2787" s="340"/>
      <c r="B2787" s="343"/>
      <c r="C2787" s="157">
        <v>25</v>
      </c>
      <c r="D2787" s="10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83">
        <f t="shared" si="156"/>
        <v>0</v>
      </c>
    </row>
    <row r="2788" spans="1:16">
      <c r="A2788" s="340"/>
      <c r="B2788" s="343"/>
      <c r="C2788" s="157">
        <v>26</v>
      </c>
      <c r="D2788" s="10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83">
        <f t="shared" si="156"/>
        <v>0</v>
      </c>
    </row>
    <row r="2789" spans="1:16">
      <c r="A2789" s="341"/>
      <c r="B2789" s="344"/>
      <c r="C2789" s="157">
        <v>27</v>
      </c>
      <c r="D2789" s="10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83">
        <f t="shared" si="156"/>
        <v>0</v>
      </c>
    </row>
    <row r="2790" spans="1:16">
      <c r="A2790" s="99">
        <v>758</v>
      </c>
      <c r="B2790" s="100" t="s">
        <v>398</v>
      </c>
      <c r="C2790" s="152"/>
      <c r="D2790" s="152"/>
      <c r="E2790" s="152"/>
      <c r="F2790" s="152"/>
      <c r="G2790" s="152"/>
      <c r="H2790" s="152"/>
      <c r="I2790" s="152"/>
      <c r="J2790" s="152"/>
      <c r="K2790" s="152"/>
      <c r="L2790" s="152"/>
      <c r="M2790" s="152"/>
      <c r="N2790" s="152"/>
      <c r="O2790" s="152"/>
      <c r="P2790" s="102">
        <f>SUM(D2790:O2790)</f>
        <v>0</v>
      </c>
    </row>
    <row r="2791" spans="1:16">
      <c r="A2791" s="339">
        <v>759</v>
      </c>
      <c r="B2791" s="342" t="s">
        <v>714</v>
      </c>
      <c r="C2791" s="157">
        <v>11</v>
      </c>
      <c r="D2791" s="10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83">
        <f t="shared" si="156"/>
        <v>0</v>
      </c>
    </row>
    <row r="2792" spans="1:16">
      <c r="A2792" s="340"/>
      <c r="B2792" s="343"/>
      <c r="C2792" s="157">
        <v>12</v>
      </c>
      <c r="D2792" s="10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83">
        <f t="shared" si="156"/>
        <v>0</v>
      </c>
    </row>
    <row r="2793" spans="1:16">
      <c r="A2793" s="340"/>
      <c r="B2793" s="343"/>
      <c r="C2793" s="157">
        <v>13</v>
      </c>
      <c r="D2793" s="10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83">
        <f t="shared" si="156"/>
        <v>0</v>
      </c>
    </row>
    <row r="2794" spans="1:16">
      <c r="A2794" s="340"/>
      <c r="B2794" s="343"/>
      <c r="C2794" s="157">
        <v>14</v>
      </c>
      <c r="D2794" s="10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83">
        <f t="shared" si="156"/>
        <v>0</v>
      </c>
    </row>
    <row r="2795" spans="1:16">
      <c r="A2795" s="340"/>
      <c r="B2795" s="343"/>
      <c r="C2795" s="157">
        <v>15</v>
      </c>
      <c r="D2795" s="10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83">
        <f t="shared" si="156"/>
        <v>0</v>
      </c>
    </row>
    <row r="2796" spans="1:16">
      <c r="A2796" s="340"/>
      <c r="B2796" s="343"/>
      <c r="C2796" s="157">
        <v>16</v>
      </c>
      <c r="D2796" s="10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83">
        <f t="shared" si="156"/>
        <v>0</v>
      </c>
    </row>
    <row r="2797" spans="1:16">
      <c r="A2797" s="340"/>
      <c r="B2797" s="343"/>
      <c r="C2797" s="157">
        <v>17</v>
      </c>
      <c r="D2797" s="10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83">
        <f t="shared" si="156"/>
        <v>0</v>
      </c>
    </row>
    <row r="2798" spans="1:16">
      <c r="A2798" s="340"/>
      <c r="B2798" s="343"/>
      <c r="C2798" s="157">
        <v>25</v>
      </c>
      <c r="D2798" s="10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83">
        <f t="shared" si="156"/>
        <v>0</v>
      </c>
    </row>
    <row r="2799" spans="1:16">
      <c r="A2799" s="340"/>
      <c r="B2799" s="343"/>
      <c r="C2799" s="157">
        <v>26</v>
      </c>
      <c r="D2799" s="10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83">
        <f t="shared" si="156"/>
        <v>0</v>
      </c>
    </row>
    <row r="2800" spans="1:16">
      <c r="A2800" s="341"/>
      <c r="B2800" s="344"/>
      <c r="C2800" s="157">
        <v>27</v>
      </c>
      <c r="D2800" s="10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83">
        <f t="shared" si="156"/>
        <v>0</v>
      </c>
    </row>
    <row r="2801" spans="1:16">
      <c r="A2801" s="112">
        <v>7600</v>
      </c>
      <c r="B2801" s="347" t="s">
        <v>399</v>
      </c>
      <c r="C2801" s="348"/>
      <c r="D2801" s="110">
        <f>SUM(D2802:D2821)</f>
        <v>0</v>
      </c>
      <c r="E2801" s="110">
        <f t="shared" ref="E2801:P2801" si="157">SUM(E2802:E2821)</f>
        <v>0</v>
      </c>
      <c r="F2801" s="110">
        <f t="shared" si="157"/>
        <v>0</v>
      </c>
      <c r="G2801" s="110">
        <f t="shared" si="157"/>
        <v>0</v>
      </c>
      <c r="H2801" s="110">
        <f t="shared" si="157"/>
        <v>0</v>
      </c>
      <c r="I2801" s="110">
        <f t="shared" si="157"/>
        <v>0</v>
      </c>
      <c r="J2801" s="110">
        <f t="shared" si="157"/>
        <v>0</v>
      </c>
      <c r="K2801" s="110">
        <f t="shared" si="157"/>
        <v>0</v>
      </c>
      <c r="L2801" s="110">
        <f t="shared" si="157"/>
        <v>0</v>
      </c>
      <c r="M2801" s="110">
        <f t="shared" si="157"/>
        <v>0</v>
      </c>
      <c r="N2801" s="110">
        <f t="shared" si="157"/>
        <v>0</v>
      </c>
      <c r="O2801" s="110">
        <f t="shared" si="157"/>
        <v>0</v>
      </c>
      <c r="P2801" s="110">
        <f t="shared" si="157"/>
        <v>0</v>
      </c>
    </row>
    <row r="2802" spans="1:16">
      <c r="A2802" s="339">
        <v>761</v>
      </c>
      <c r="B2802" s="342" t="s">
        <v>400</v>
      </c>
      <c r="C2802" s="157">
        <v>11</v>
      </c>
      <c r="D2802" s="10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83">
        <f>SUM(D2802:O2802)</f>
        <v>0</v>
      </c>
    </row>
    <row r="2803" spans="1:16">
      <c r="A2803" s="340"/>
      <c r="B2803" s="343"/>
      <c r="C2803" s="157">
        <v>12</v>
      </c>
      <c r="D2803" s="10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83">
        <f t="shared" ref="P2803:P2804" si="158">SUM(D2803:O2803)</f>
        <v>0</v>
      </c>
    </row>
    <row r="2804" spans="1:16">
      <c r="A2804" s="340"/>
      <c r="B2804" s="343"/>
      <c r="C2804" s="157">
        <v>13</v>
      </c>
      <c r="D2804" s="10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83">
        <f t="shared" si="158"/>
        <v>0</v>
      </c>
    </row>
    <row r="2805" spans="1:16">
      <c r="A2805" s="340"/>
      <c r="B2805" s="343"/>
      <c r="C2805" s="157">
        <v>14</v>
      </c>
      <c r="D2805" s="10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83">
        <f t="shared" ref="P2805:P2821" si="159">SUM(D2805:O2805)</f>
        <v>0</v>
      </c>
    </row>
    <row r="2806" spans="1:16">
      <c r="A2806" s="340"/>
      <c r="B2806" s="343"/>
      <c r="C2806" s="157">
        <v>15</v>
      </c>
      <c r="D2806" s="10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83">
        <f t="shared" si="159"/>
        <v>0</v>
      </c>
    </row>
    <row r="2807" spans="1:16">
      <c r="A2807" s="340"/>
      <c r="B2807" s="343"/>
      <c r="C2807" s="157">
        <v>16</v>
      </c>
      <c r="D2807" s="10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83">
        <f t="shared" si="159"/>
        <v>0</v>
      </c>
    </row>
    <row r="2808" spans="1:16">
      <c r="A2808" s="340"/>
      <c r="B2808" s="343"/>
      <c r="C2808" s="157">
        <v>17</v>
      </c>
      <c r="D2808" s="10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83">
        <f t="shared" si="159"/>
        <v>0</v>
      </c>
    </row>
    <row r="2809" spans="1:16">
      <c r="A2809" s="340"/>
      <c r="B2809" s="343"/>
      <c r="C2809" s="157">
        <v>25</v>
      </c>
      <c r="D2809" s="10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83">
        <f t="shared" si="159"/>
        <v>0</v>
      </c>
    </row>
    <row r="2810" spans="1:16">
      <c r="A2810" s="340"/>
      <c r="B2810" s="343"/>
      <c r="C2810" s="157">
        <v>26</v>
      </c>
      <c r="D2810" s="10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83">
        <f t="shared" si="159"/>
        <v>0</v>
      </c>
    </row>
    <row r="2811" spans="1:16">
      <c r="A2811" s="341"/>
      <c r="B2811" s="344"/>
      <c r="C2811" s="157">
        <v>27</v>
      </c>
      <c r="D2811" s="10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83">
        <f t="shared" si="159"/>
        <v>0</v>
      </c>
    </row>
    <row r="2812" spans="1:16">
      <c r="A2812" s="339">
        <v>762</v>
      </c>
      <c r="B2812" s="342" t="s">
        <v>401</v>
      </c>
      <c r="C2812" s="157">
        <v>11</v>
      </c>
      <c r="D2812" s="10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83">
        <f t="shared" si="159"/>
        <v>0</v>
      </c>
    </row>
    <row r="2813" spans="1:16">
      <c r="A2813" s="340"/>
      <c r="B2813" s="343"/>
      <c r="C2813" s="157">
        <v>12</v>
      </c>
      <c r="D2813" s="10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83">
        <f t="shared" si="159"/>
        <v>0</v>
      </c>
    </row>
    <row r="2814" spans="1:16">
      <c r="A2814" s="340"/>
      <c r="B2814" s="343"/>
      <c r="C2814" s="157">
        <v>13</v>
      </c>
      <c r="D2814" s="10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83">
        <f t="shared" si="159"/>
        <v>0</v>
      </c>
    </row>
    <row r="2815" spans="1:16">
      <c r="A2815" s="340"/>
      <c r="B2815" s="343"/>
      <c r="C2815" s="157">
        <v>14</v>
      </c>
      <c r="D2815" s="10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83">
        <f t="shared" si="159"/>
        <v>0</v>
      </c>
    </row>
    <row r="2816" spans="1:16">
      <c r="A2816" s="340"/>
      <c r="B2816" s="343"/>
      <c r="C2816" s="157">
        <v>15</v>
      </c>
      <c r="D2816" s="10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83">
        <f t="shared" si="159"/>
        <v>0</v>
      </c>
    </row>
    <row r="2817" spans="1:16">
      <c r="A2817" s="340"/>
      <c r="B2817" s="343"/>
      <c r="C2817" s="157">
        <v>16</v>
      </c>
      <c r="D2817" s="10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83">
        <f t="shared" si="159"/>
        <v>0</v>
      </c>
    </row>
    <row r="2818" spans="1:16">
      <c r="A2818" s="340"/>
      <c r="B2818" s="343"/>
      <c r="C2818" s="157">
        <v>17</v>
      </c>
      <c r="D2818" s="10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83">
        <f t="shared" si="159"/>
        <v>0</v>
      </c>
    </row>
    <row r="2819" spans="1:16">
      <c r="A2819" s="340"/>
      <c r="B2819" s="343"/>
      <c r="C2819" s="157">
        <v>25</v>
      </c>
      <c r="D2819" s="10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83">
        <f t="shared" si="159"/>
        <v>0</v>
      </c>
    </row>
    <row r="2820" spans="1:16">
      <c r="A2820" s="340"/>
      <c r="B2820" s="343"/>
      <c r="C2820" s="157">
        <v>26</v>
      </c>
      <c r="D2820" s="10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83">
        <f t="shared" si="159"/>
        <v>0</v>
      </c>
    </row>
    <row r="2821" spans="1:16">
      <c r="A2821" s="341"/>
      <c r="B2821" s="344"/>
      <c r="C2821" s="157">
        <v>27</v>
      </c>
      <c r="D2821" s="10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83">
        <f t="shared" si="159"/>
        <v>0</v>
      </c>
    </row>
    <row r="2822" spans="1:16">
      <c r="A2822" s="112">
        <v>7900</v>
      </c>
      <c r="B2822" s="347" t="s">
        <v>402</v>
      </c>
      <c r="C2822" s="348"/>
      <c r="D2822" s="110">
        <f>SUM(D2823:D2852)</f>
        <v>0</v>
      </c>
      <c r="E2822" s="110">
        <f t="shared" ref="E2822:P2822" si="160">SUM(E2823:E2852)</f>
        <v>0</v>
      </c>
      <c r="F2822" s="110">
        <f t="shared" si="160"/>
        <v>0</v>
      </c>
      <c r="G2822" s="110">
        <f t="shared" si="160"/>
        <v>0</v>
      </c>
      <c r="H2822" s="110">
        <f t="shared" si="160"/>
        <v>0</v>
      </c>
      <c r="I2822" s="110">
        <f t="shared" si="160"/>
        <v>0</v>
      </c>
      <c r="J2822" s="110">
        <f t="shared" si="160"/>
        <v>0</v>
      </c>
      <c r="K2822" s="110">
        <f t="shared" si="160"/>
        <v>0</v>
      </c>
      <c r="L2822" s="110">
        <f t="shared" si="160"/>
        <v>0</v>
      </c>
      <c r="M2822" s="110">
        <f t="shared" si="160"/>
        <v>0</v>
      </c>
      <c r="N2822" s="110">
        <f t="shared" si="160"/>
        <v>0</v>
      </c>
      <c r="O2822" s="110">
        <f t="shared" si="160"/>
        <v>0</v>
      </c>
      <c r="P2822" s="110">
        <f t="shared" si="160"/>
        <v>0</v>
      </c>
    </row>
    <row r="2823" spans="1:16">
      <c r="A2823" s="339">
        <v>791</v>
      </c>
      <c r="B2823" s="342" t="s">
        <v>715</v>
      </c>
      <c r="C2823" s="157">
        <v>11</v>
      </c>
      <c r="D2823" s="10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83">
        <f>SUM(D2823:O2823)</f>
        <v>0</v>
      </c>
    </row>
    <row r="2824" spans="1:16">
      <c r="A2824" s="340"/>
      <c r="B2824" s="343"/>
      <c r="C2824" s="157">
        <v>12</v>
      </c>
      <c r="D2824" s="10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83">
        <f t="shared" ref="P2824:P2825" si="161">SUM(D2824:O2824)</f>
        <v>0</v>
      </c>
    </row>
    <row r="2825" spans="1:16">
      <c r="A2825" s="340"/>
      <c r="B2825" s="343"/>
      <c r="C2825" s="157">
        <v>13</v>
      </c>
      <c r="D2825" s="10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83">
        <f t="shared" si="161"/>
        <v>0</v>
      </c>
    </row>
    <row r="2826" spans="1:16">
      <c r="A2826" s="340"/>
      <c r="B2826" s="343"/>
      <c r="C2826" s="157">
        <v>14</v>
      </c>
      <c r="D2826" s="10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83">
        <f t="shared" ref="P2826:P2852" si="162">SUM(D2826:O2826)</f>
        <v>0</v>
      </c>
    </row>
    <row r="2827" spans="1:16">
      <c r="A2827" s="340"/>
      <c r="B2827" s="343"/>
      <c r="C2827" s="157">
        <v>15</v>
      </c>
      <c r="D2827" s="10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83">
        <f t="shared" si="162"/>
        <v>0</v>
      </c>
    </row>
    <row r="2828" spans="1:16">
      <c r="A2828" s="340"/>
      <c r="B2828" s="343"/>
      <c r="C2828" s="157">
        <v>16</v>
      </c>
      <c r="D2828" s="10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83">
        <f t="shared" si="162"/>
        <v>0</v>
      </c>
    </row>
    <row r="2829" spans="1:16">
      <c r="A2829" s="340"/>
      <c r="B2829" s="343"/>
      <c r="C2829" s="157">
        <v>17</v>
      </c>
      <c r="D2829" s="10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83">
        <f t="shared" si="162"/>
        <v>0</v>
      </c>
    </row>
    <row r="2830" spans="1:16">
      <c r="A2830" s="340"/>
      <c r="B2830" s="343"/>
      <c r="C2830" s="157">
        <v>25</v>
      </c>
      <c r="D2830" s="10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83">
        <f t="shared" si="162"/>
        <v>0</v>
      </c>
    </row>
    <row r="2831" spans="1:16">
      <c r="A2831" s="340"/>
      <c r="B2831" s="343"/>
      <c r="C2831" s="157">
        <v>26</v>
      </c>
      <c r="D2831" s="10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83">
        <f t="shared" si="162"/>
        <v>0</v>
      </c>
    </row>
    <row r="2832" spans="1:16">
      <c r="A2832" s="341"/>
      <c r="B2832" s="344"/>
      <c r="C2832" s="157">
        <v>27</v>
      </c>
      <c r="D2832" s="10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83">
        <f t="shared" si="162"/>
        <v>0</v>
      </c>
    </row>
    <row r="2833" spans="1:16">
      <c r="A2833" s="339">
        <v>792</v>
      </c>
      <c r="B2833" s="342" t="s">
        <v>403</v>
      </c>
      <c r="C2833" s="157">
        <v>11</v>
      </c>
      <c r="D2833" s="10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83">
        <f t="shared" si="162"/>
        <v>0</v>
      </c>
    </row>
    <row r="2834" spans="1:16">
      <c r="A2834" s="340"/>
      <c r="B2834" s="343"/>
      <c r="C2834" s="157">
        <v>12</v>
      </c>
      <c r="D2834" s="10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83">
        <f t="shared" si="162"/>
        <v>0</v>
      </c>
    </row>
    <row r="2835" spans="1:16">
      <c r="A2835" s="340"/>
      <c r="B2835" s="343"/>
      <c r="C2835" s="157">
        <v>13</v>
      </c>
      <c r="D2835" s="101"/>
      <c r="E2835" s="31"/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83">
        <f t="shared" si="162"/>
        <v>0</v>
      </c>
    </row>
    <row r="2836" spans="1:16">
      <c r="A2836" s="340"/>
      <c r="B2836" s="343"/>
      <c r="C2836" s="157">
        <v>14</v>
      </c>
      <c r="D2836" s="10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83">
        <f t="shared" si="162"/>
        <v>0</v>
      </c>
    </row>
    <row r="2837" spans="1:16">
      <c r="A2837" s="340"/>
      <c r="B2837" s="343"/>
      <c r="C2837" s="157">
        <v>15</v>
      </c>
      <c r="D2837" s="10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83">
        <f t="shared" si="162"/>
        <v>0</v>
      </c>
    </row>
    <row r="2838" spans="1:16">
      <c r="A2838" s="340"/>
      <c r="B2838" s="343"/>
      <c r="C2838" s="157">
        <v>16</v>
      </c>
      <c r="D2838" s="10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83">
        <f t="shared" si="162"/>
        <v>0</v>
      </c>
    </row>
    <row r="2839" spans="1:16">
      <c r="A2839" s="340"/>
      <c r="B2839" s="343"/>
      <c r="C2839" s="157">
        <v>17</v>
      </c>
      <c r="D2839" s="10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83">
        <f t="shared" si="162"/>
        <v>0</v>
      </c>
    </row>
    <row r="2840" spans="1:16">
      <c r="A2840" s="340"/>
      <c r="B2840" s="343"/>
      <c r="C2840" s="157">
        <v>25</v>
      </c>
      <c r="D2840" s="10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83">
        <f t="shared" si="162"/>
        <v>0</v>
      </c>
    </row>
    <row r="2841" spans="1:16">
      <c r="A2841" s="340"/>
      <c r="B2841" s="343"/>
      <c r="C2841" s="157">
        <v>26</v>
      </c>
      <c r="D2841" s="10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83">
        <f t="shared" si="162"/>
        <v>0</v>
      </c>
    </row>
    <row r="2842" spans="1:16">
      <c r="A2842" s="341"/>
      <c r="B2842" s="344"/>
      <c r="C2842" s="157">
        <v>27</v>
      </c>
      <c r="D2842" s="10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83">
        <f t="shared" si="162"/>
        <v>0</v>
      </c>
    </row>
    <row r="2843" spans="1:16">
      <c r="A2843" s="339">
        <v>799</v>
      </c>
      <c r="B2843" s="342" t="s">
        <v>404</v>
      </c>
      <c r="C2843" s="157">
        <v>11</v>
      </c>
      <c r="D2843" s="101"/>
      <c r="E2843" s="31"/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83">
        <f t="shared" si="162"/>
        <v>0</v>
      </c>
    </row>
    <row r="2844" spans="1:16">
      <c r="A2844" s="340"/>
      <c r="B2844" s="343"/>
      <c r="C2844" s="157">
        <v>12</v>
      </c>
      <c r="D2844" s="10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83">
        <f t="shared" si="162"/>
        <v>0</v>
      </c>
    </row>
    <row r="2845" spans="1:16">
      <c r="A2845" s="340"/>
      <c r="B2845" s="343"/>
      <c r="C2845" s="157">
        <v>13</v>
      </c>
      <c r="D2845" s="101"/>
      <c r="E2845" s="31"/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83">
        <f t="shared" si="162"/>
        <v>0</v>
      </c>
    </row>
    <row r="2846" spans="1:16">
      <c r="A2846" s="340"/>
      <c r="B2846" s="343"/>
      <c r="C2846" s="157">
        <v>14</v>
      </c>
      <c r="D2846" s="10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83">
        <f t="shared" si="162"/>
        <v>0</v>
      </c>
    </row>
    <row r="2847" spans="1:16">
      <c r="A2847" s="340"/>
      <c r="B2847" s="343"/>
      <c r="C2847" s="157">
        <v>15</v>
      </c>
      <c r="D2847" s="10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83">
        <f t="shared" si="162"/>
        <v>0</v>
      </c>
    </row>
    <row r="2848" spans="1:16">
      <c r="A2848" s="340"/>
      <c r="B2848" s="343"/>
      <c r="C2848" s="157">
        <v>16</v>
      </c>
      <c r="D2848" s="10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83">
        <f t="shared" si="162"/>
        <v>0</v>
      </c>
    </row>
    <row r="2849" spans="1:16">
      <c r="A2849" s="340"/>
      <c r="B2849" s="343"/>
      <c r="C2849" s="157">
        <v>17</v>
      </c>
      <c r="D2849" s="10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83">
        <f t="shared" si="162"/>
        <v>0</v>
      </c>
    </row>
    <row r="2850" spans="1:16">
      <c r="A2850" s="340"/>
      <c r="B2850" s="343"/>
      <c r="C2850" s="157">
        <v>25</v>
      </c>
      <c r="D2850" s="10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83">
        <f t="shared" si="162"/>
        <v>0</v>
      </c>
    </row>
    <row r="2851" spans="1:16">
      <c r="A2851" s="340"/>
      <c r="B2851" s="343"/>
      <c r="C2851" s="157">
        <v>26</v>
      </c>
      <c r="D2851" s="10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83">
        <f t="shared" si="162"/>
        <v>0</v>
      </c>
    </row>
    <row r="2852" spans="1:16">
      <c r="A2852" s="341"/>
      <c r="B2852" s="344"/>
      <c r="C2852" s="157">
        <v>27</v>
      </c>
      <c r="D2852" s="10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83">
        <f t="shared" si="162"/>
        <v>0</v>
      </c>
    </row>
    <row r="2853" spans="1:16">
      <c r="A2853" s="114">
        <v>8000</v>
      </c>
      <c r="B2853" s="349" t="s">
        <v>405</v>
      </c>
      <c r="C2853" s="350"/>
      <c r="D2853" s="115">
        <f>D2854+D2870+D2876</f>
        <v>0</v>
      </c>
      <c r="E2853" s="116">
        <f t="shared" ref="E2853:P2853" si="163">E2854+E2870+E2876</f>
        <v>0</v>
      </c>
      <c r="F2853" s="116">
        <f t="shared" si="163"/>
        <v>0</v>
      </c>
      <c r="G2853" s="116">
        <f t="shared" si="163"/>
        <v>0</v>
      </c>
      <c r="H2853" s="116">
        <f t="shared" si="163"/>
        <v>0</v>
      </c>
      <c r="I2853" s="116">
        <f t="shared" si="163"/>
        <v>0</v>
      </c>
      <c r="J2853" s="116">
        <f t="shared" si="163"/>
        <v>0</v>
      </c>
      <c r="K2853" s="116">
        <f t="shared" si="163"/>
        <v>0</v>
      </c>
      <c r="L2853" s="116">
        <f t="shared" si="163"/>
        <v>0</v>
      </c>
      <c r="M2853" s="116">
        <f t="shared" si="163"/>
        <v>0</v>
      </c>
      <c r="N2853" s="116">
        <f t="shared" si="163"/>
        <v>0</v>
      </c>
      <c r="O2853" s="116">
        <f t="shared" si="163"/>
        <v>0</v>
      </c>
      <c r="P2853" s="116">
        <f t="shared" si="163"/>
        <v>0</v>
      </c>
    </row>
    <row r="2854" spans="1:16">
      <c r="A2854" s="112">
        <v>8100</v>
      </c>
      <c r="B2854" s="347" t="s">
        <v>406</v>
      </c>
      <c r="C2854" s="348"/>
      <c r="D2854" s="110">
        <f>SUM(D2855:D2869)</f>
        <v>0</v>
      </c>
      <c r="E2854" s="110">
        <f t="shared" ref="E2854:P2854" si="164">SUM(E2855:E2869)</f>
        <v>0</v>
      </c>
      <c r="F2854" s="110">
        <f t="shared" si="164"/>
        <v>0</v>
      </c>
      <c r="G2854" s="110">
        <f t="shared" si="164"/>
        <v>0</v>
      </c>
      <c r="H2854" s="110">
        <f t="shared" si="164"/>
        <v>0</v>
      </c>
      <c r="I2854" s="110">
        <f t="shared" si="164"/>
        <v>0</v>
      </c>
      <c r="J2854" s="110">
        <f t="shared" si="164"/>
        <v>0</v>
      </c>
      <c r="K2854" s="110">
        <f t="shared" si="164"/>
        <v>0</v>
      </c>
      <c r="L2854" s="110">
        <f t="shared" si="164"/>
        <v>0</v>
      </c>
      <c r="M2854" s="110">
        <f t="shared" si="164"/>
        <v>0</v>
      </c>
      <c r="N2854" s="110">
        <f t="shared" si="164"/>
        <v>0</v>
      </c>
      <c r="O2854" s="110">
        <f t="shared" si="164"/>
        <v>0</v>
      </c>
      <c r="P2854" s="110">
        <f t="shared" si="164"/>
        <v>0</v>
      </c>
    </row>
    <row r="2855" spans="1:16">
      <c r="A2855" s="99">
        <v>811</v>
      </c>
      <c r="B2855" s="100" t="s">
        <v>407</v>
      </c>
      <c r="C2855" s="152"/>
      <c r="D2855" s="152"/>
      <c r="E2855" s="152"/>
      <c r="F2855" s="152"/>
      <c r="G2855" s="152"/>
      <c r="H2855" s="152"/>
      <c r="I2855" s="152"/>
      <c r="J2855" s="152"/>
      <c r="K2855" s="152"/>
      <c r="L2855" s="152"/>
      <c r="M2855" s="152"/>
      <c r="N2855" s="152"/>
      <c r="O2855" s="152"/>
      <c r="P2855" s="102">
        <f t="shared" ref="P2855:P2869" si="165">SUM(D2855:O2855)</f>
        <v>0</v>
      </c>
    </row>
    <row r="2856" spans="1:16">
      <c r="A2856" s="99">
        <v>812</v>
      </c>
      <c r="B2856" s="100" t="s">
        <v>408</v>
      </c>
      <c r="C2856" s="152"/>
      <c r="D2856" s="152"/>
      <c r="E2856" s="152"/>
      <c r="F2856" s="152"/>
      <c r="G2856" s="152"/>
      <c r="H2856" s="152"/>
      <c r="I2856" s="152"/>
      <c r="J2856" s="152"/>
      <c r="K2856" s="152"/>
      <c r="L2856" s="152"/>
      <c r="M2856" s="152"/>
      <c r="N2856" s="152"/>
      <c r="O2856" s="152"/>
      <c r="P2856" s="102">
        <f t="shared" si="165"/>
        <v>0</v>
      </c>
    </row>
    <row r="2857" spans="1:16">
      <c r="A2857" s="99">
        <v>813</v>
      </c>
      <c r="B2857" s="100" t="s">
        <v>409</v>
      </c>
      <c r="C2857" s="152"/>
      <c r="D2857" s="152"/>
      <c r="E2857" s="152"/>
      <c r="F2857" s="152"/>
      <c r="G2857" s="152"/>
      <c r="H2857" s="152"/>
      <c r="I2857" s="152"/>
      <c r="J2857" s="152"/>
      <c r="K2857" s="152"/>
      <c r="L2857" s="152"/>
      <c r="M2857" s="152"/>
      <c r="N2857" s="152"/>
      <c r="O2857" s="152"/>
      <c r="P2857" s="102">
        <f t="shared" si="165"/>
        <v>0</v>
      </c>
    </row>
    <row r="2858" spans="1:16">
      <c r="A2858" s="99">
        <v>814</v>
      </c>
      <c r="B2858" s="100" t="s">
        <v>410</v>
      </c>
      <c r="C2858" s="152"/>
      <c r="D2858" s="152"/>
      <c r="E2858" s="152"/>
      <c r="F2858" s="152"/>
      <c r="G2858" s="152"/>
      <c r="H2858" s="152"/>
      <c r="I2858" s="152"/>
      <c r="J2858" s="152"/>
      <c r="K2858" s="152"/>
      <c r="L2858" s="152"/>
      <c r="M2858" s="152"/>
      <c r="N2858" s="152"/>
      <c r="O2858" s="152"/>
      <c r="P2858" s="102">
        <f t="shared" si="165"/>
        <v>0</v>
      </c>
    </row>
    <row r="2859" spans="1:16">
      <c r="A2859" s="99">
        <v>815</v>
      </c>
      <c r="B2859" s="100" t="s">
        <v>411</v>
      </c>
      <c r="C2859" s="152"/>
      <c r="D2859" s="152"/>
      <c r="E2859" s="152"/>
      <c r="F2859" s="152"/>
      <c r="G2859" s="152"/>
      <c r="H2859" s="152"/>
      <c r="I2859" s="152"/>
      <c r="J2859" s="152"/>
      <c r="K2859" s="152"/>
      <c r="L2859" s="152"/>
      <c r="M2859" s="152"/>
      <c r="N2859" s="152"/>
      <c r="O2859" s="152"/>
      <c r="P2859" s="102">
        <f t="shared" si="165"/>
        <v>0</v>
      </c>
    </row>
    <row r="2860" spans="1:16">
      <c r="A2860" s="339">
        <v>816</v>
      </c>
      <c r="B2860" s="342" t="s">
        <v>412</v>
      </c>
      <c r="C2860" s="157">
        <v>11</v>
      </c>
      <c r="D2860" s="10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83">
        <f t="shared" si="165"/>
        <v>0</v>
      </c>
    </row>
    <row r="2861" spans="1:16">
      <c r="A2861" s="340"/>
      <c r="B2861" s="343"/>
      <c r="C2861" s="157">
        <v>12</v>
      </c>
      <c r="D2861" s="10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83">
        <f t="shared" si="165"/>
        <v>0</v>
      </c>
    </row>
    <row r="2862" spans="1:16">
      <c r="A2862" s="340"/>
      <c r="B2862" s="343"/>
      <c r="C2862" s="157">
        <v>13</v>
      </c>
      <c r="D2862" s="10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83">
        <f t="shared" si="165"/>
        <v>0</v>
      </c>
    </row>
    <row r="2863" spans="1:16">
      <c r="A2863" s="340"/>
      <c r="B2863" s="343"/>
      <c r="C2863" s="157">
        <v>14</v>
      </c>
      <c r="D2863" s="101"/>
      <c r="E2863" s="31"/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83">
        <f t="shared" si="165"/>
        <v>0</v>
      </c>
    </row>
    <row r="2864" spans="1:16">
      <c r="A2864" s="340"/>
      <c r="B2864" s="343"/>
      <c r="C2864" s="157">
        <v>15</v>
      </c>
      <c r="D2864" s="10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83">
        <f t="shared" si="165"/>
        <v>0</v>
      </c>
    </row>
    <row r="2865" spans="1:16">
      <c r="A2865" s="340"/>
      <c r="B2865" s="343"/>
      <c r="C2865" s="157">
        <v>16</v>
      </c>
      <c r="D2865" s="101"/>
      <c r="E2865" s="31"/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83">
        <f t="shared" si="165"/>
        <v>0</v>
      </c>
    </row>
    <row r="2866" spans="1:16">
      <c r="A2866" s="340"/>
      <c r="B2866" s="343"/>
      <c r="C2866" s="157">
        <v>17</v>
      </c>
      <c r="D2866" s="10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83">
        <f t="shared" si="165"/>
        <v>0</v>
      </c>
    </row>
    <row r="2867" spans="1:16">
      <c r="A2867" s="340"/>
      <c r="B2867" s="343"/>
      <c r="C2867" s="157">
        <v>25</v>
      </c>
      <c r="D2867" s="10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83">
        <f t="shared" si="165"/>
        <v>0</v>
      </c>
    </row>
    <row r="2868" spans="1:16">
      <c r="A2868" s="340"/>
      <c r="B2868" s="343"/>
      <c r="C2868" s="157">
        <v>26</v>
      </c>
      <c r="D2868" s="10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83">
        <f t="shared" si="165"/>
        <v>0</v>
      </c>
    </row>
    <row r="2869" spans="1:16">
      <c r="A2869" s="341"/>
      <c r="B2869" s="344"/>
      <c r="C2869" s="157">
        <v>27</v>
      </c>
      <c r="D2869" s="10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83">
        <f t="shared" si="165"/>
        <v>0</v>
      </c>
    </row>
    <row r="2870" spans="1:16">
      <c r="A2870" s="112">
        <v>8300</v>
      </c>
      <c r="B2870" s="347" t="s">
        <v>413</v>
      </c>
      <c r="C2870" s="348"/>
      <c r="D2870" s="110">
        <f>SUM(D2871:D2875)</f>
        <v>0</v>
      </c>
      <c r="E2870" s="111">
        <f t="shared" ref="E2870:P2870" si="166">SUM(E2871:E2875)</f>
        <v>0</v>
      </c>
      <c r="F2870" s="111">
        <f t="shared" si="166"/>
        <v>0</v>
      </c>
      <c r="G2870" s="111">
        <f t="shared" si="166"/>
        <v>0</v>
      </c>
      <c r="H2870" s="111">
        <f t="shared" si="166"/>
        <v>0</v>
      </c>
      <c r="I2870" s="111">
        <f t="shared" si="166"/>
        <v>0</v>
      </c>
      <c r="J2870" s="111">
        <f t="shared" si="166"/>
        <v>0</v>
      </c>
      <c r="K2870" s="111">
        <f t="shared" si="166"/>
        <v>0</v>
      </c>
      <c r="L2870" s="111">
        <f t="shared" si="166"/>
        <v>0</v>
      </c>
      <c r="M2870" s="111">
        <f t="shared" si="166"/>
        <v>0</v>
      </c>
      <c r="N2870" s="111">
        <f t="shared" si="166"/>
        <v>0</v>
      </c>
      <c r="O2870" s="111">
        <f t="shared" si="166"/>
        <v>0</v>
      </c>
      <c r="P2870" s="111">
        <f t="shared" si="166"/>
        <v>0</v>
      </c>
    </row>
    <row r="2871" spans="1:16">
      <c r="A2871" s="99">
        <v>831</v>
      </c>
      <c r="B2871" s="100" t="s">
        <v>414</v>
      </c>
      <c r="C2871" s="152"/>
      <c r="D2871" s="152"/>
      <c r="E2871" s="152"/>
      <c r="F2871" s="152"/>
      <c r="G2871" s="152"/>
      <c r="H2871" s="152"/>
      <c r="I2871" s="152"/>
      <c r="J2871" s="152"/>
      <c r="K2871" s="152"/>
      <c r="L2871" s="152"/>
      <c r="M2871" s="152"/>
      <c r="N2871" s="152"/>
      <c r="O2871" s="152"/>
      <c r="P2871" s="102">
        <f t="shared" ref="P2871:P2875" si="167">SUM(D2871:O2871)</f>
        <v>0</v>
      </c>
    </row>
    <row r="2872" spans="1:16">
      <c r="A2872" s="99">
        <v>832</v>
      </c>
      <c r="B2872" s="100" t="s">
        <v>415</v>
      </c>
      <c r="C2872" s="152"/>
      <c r="D2872" s="152"/>
      <c r="E2872" s="152"/>
      <c r="F2872" s="152"/>
      <c r="G2872" s="152"/>
      <c r="H2872" s="152"/>
      <c r="I2872" s="152"/>
      <c r="J2872" s="152"/>
      <c r="K2872" s="152"/>
      <c r="L2872" s="152"/>
      <c r="M2872" s="152"/>
      <c r="N2872" s="152"/>
      <c r="O2872" s="152"/>
      <c r="P2872" s="102">
        <f t="shared" si="167"/>
        <v>0</v>
      </c>
    </row>
    <row r="2873" spans="1:16">
      <c r="A2873" s="99">
        <v>833</v>
      </c>
      <c r="B2873" s="100" t="s">
        <v>416</v>
      </c>
      <c r="C2873" s="152"/>
      <c r="D2873" s="152"/>
      <c r="E2873" s="152"/>
      <c r="F2873" s="152"/>
      <c r="G2873" s="152"/>
      <c r="H2873" s="152"/>
      <c r="I2873" s="152"/>
      <c r="J2873" s="152"/>
      <c r="K2873" s="152"/>
      <c r="L2873" s="152"/>
      <c r="M2873" s="152"/>
      <c r="N2873" s="152"/>
      <c r="O2873" s="152"/>
      <c r="P2873" s="102">
        <f t="shared" si="167"/>
        <v>0</v>
      </c>
    </row>
    <row r="2874" spans="1:16" ht="15" customHeight="1">
      <c r="A2874" s="99">
        <v>834</v>
      </c>
      <c r="B2874" s="100" t="s">
        <v>417</v>
      </c>
      <c r="C2874" s="152"/>
      <c r="D2874" s="152"/>
      <c r="E2874" s="152"/>
      <c r="F2874" s="152"/>
      <c r="G2874" s="152"/>
      <c r="H2874" s="152"/>
      <c r="I2874" s="152"/>
      <c r="J2874" s="152"/>
      <c r="K2874" s="152"/>
      <c r="L2874" s="152"/>
      <c r="M2874" s="152"/>
      <c r="N2874" s="152"/>
      <c r="O2874" s="152"/>
      <c r="P2874" s="102">
        <f t="shared" si="167"/>
        <v>0</v>
      </c>
    </row>
    <row r="2875" spans="1:16" ht="30">
      <c r="A2875" s="99">
        <v>835</v>
      </c>
      <c r="B2875" s="100" t="s">
        <v>418</v>
      </c>
      <c r="C2875" s="152"/>
      <c r="D2875" s="152"/>
      <c r="E2875" s="152"/>
      <c r="F2875" s="152"/>
      <c r="G2875" s="152"/>
      <c r="H2875" s="152"/>
      <c r="I2875" s="152"/>
      <c r="J2875" s="152"/>
      <c r="K2875" s="152"/>
      <c r="L2875" s="152"/>
      <c r="M2875" s="152"/>
      <c r="N2875" s="152"/>
      <c r="O2875" s="152"/>
      <c r="P2875" s="102">
        <f t="shared" si="167"/>
        <v>0</v>
      </c>
    </row>
    <row r="2876" spans="1:16">
      <c r="A2876" s="112">
        <v>8500</v>
      </c>
      <c r="B2876" s="347" t="s">
        <v>419</v>
      </c>
      <c r="C2876" s="348"/>
      <c r="D2876" s="110">
        <f>SUM(D2877:D2906)</f>
        <v>0</v>
      </c>
      <c r="E2876" s="110">
        <f t="shared" ref="E2876:P2876" si="168">SUM(E2877:E2906)</f>
        <v>0</v>
      </c>
      <c r="F2876" s="110">
        <f t="shared" si="168"/>
        <v>0</v>
      </c>
      <c r="G2876" s="110">
        <f t="shared" si="168"/>
        <v>0</v>
      </c>
      <c r="H2876" s="110">
        <f t="shared" si="168"/>
        <v>0</v>
      </c>
      <c r="I2876" s="110">
        <f t="shared" si="168"/>
        <v>0</v>
      </c>
      <c r="J2876" s="110">
        <f t="shared" si="168"/>
        <v>0</v>
      </c>
      <c r="K2876" s="110">
        <f t="shared" si="168"/>
        <v>0</v>
      </c>
      <c r="L2876" s="110">
        <f t="shared" si="168"/>
        <v>0</v>
      </c>
      <c r="M2876" s="110">
        <f t="shared" si="168"/>
        <v>0</v>
      </c>
      <c r="N2876" s="110">
        <f t="shared" si="168"/>
        <v>0</v>
      </c>
      <c r="O2876" s="110">
        <f t="shared" si="168"/>
        <v>0</v>
      </c>
      <c r="P2876" s="110">
        <f t="shared" si="168"/>
        <v>0</v>
      </c>
    </row>
    <row r="2877" spans="1:16">
      <c r="A2877" s="339">
        <v>851</v>
      </c>
      <c r="B2877" s="342" t="s">
        <v>420</v>
      </c>
      <c r="C2877" s="157">
        <v>11</v>
      </c>
      <c r="D2877" s="10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83">
        <f>SUM(D2877:O2877)</f>
        <v>0</v>
      </c>
    </row>
    <row r="2878" spans="1:16">
      <c r="A2878" s="340"/>
      <c r="B2878" s="343"/>
      <c r="C2878" s="157">
        <v>12</v>
      </c>
      <c r="D2878" s="10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83">
        <f t="shared" ref="P2878:P2906" si="169">SUM(D2878:O2878)</f>
        <v>0</v>
      </c>
    </row>
    <row r="2879" spans="1:16">
      <c r="A2879" s="340"/>
      <c r="B2879" s="343"/>
      <c r="C2879" s="157">
        <v>13</v>
      </c>
      <c r="D2879" s="10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83">
        <f t="shared" si="169"/>
        <v>0</v>
      </c>
    </row>
    <row r="2880" spans="1:16">
      <c r="A2880" s="340"/>
      <c r="B2880" s="343"/>
      <c r="C2880" s="157">
        <v>14</v>
      </c>
      <c r="D2880" s="10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83">
        <f t="shared" si="169"/>
        <v>0</v>
      </c>
    </row>
    <row r="2881" spans="1:16">
      <c r="A2881" s="340"/>
      <c r="B2881" s="343"/>
      <c r="C2881" s="157">
        <v>15</v>
      </c>
      <c r="D2881" s="10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83">
        <f t="shared" si="169"/>
        <v>0</v>
      </c>
    </row>
    <row r="2882" spans="1:16">
      <c r="A2882" s="340"/>
      <c r="B2882" s="343"/>
      <c r="C2882" s="157">
        <v>16</v>
      </c>
      <c r="D2882" s="10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83">
        <f t="shared" si="169"/>
        <v>0</v>
      </c>
    </row>
    <row r="2883" spans="1:16">
      <c r="A2883" s="340"/>
      <c r="B2883" s="343"/>
      <c r="C2883" s="157">
        <v>17</v>
      </c>
      <c r="D2883" s="101"/>
      <c r="E2883" s="31"/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83">
        <f t="shared" si="169"/>
        <v>0</v>
      </c>
    </row>
    <row r="2884" spans="1:16">
      <c r="A2884" s="340"/>
      <c r="B2884" s="343"/>
      <c r="C2884" s="157">
        <v>25</v>
      </c>
      <c r="D2884" s="10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83">
        <f t="shared" si="169"/>
        <v>0</v>
      </c>
    </row>
    <row r="2885" spans="1:16">
      <c r="A2885" s="340"/>
      <c r="B2885" s="343"/>
      <c r="C2885" s="157">
        <v>26</v>
      </c>
      <c r="D2885" s="101"/>
      <c r="E2885" s="31"/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83">
        <f t="shared" si="169"/>
        <v>0</v>
      </c>
    </row>
    <row r="2886" spans="1:16">
      <c r="A2886" s="341"/>
      <c r="B2886" s="344"/>
      <c r="C2886" s="157">
        <v>27</v>
      </c>
      <c r="D2886" s="10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83">
        <f t="shared" si="169"/>
        <v>0</v>
      </c>
    </row>
    <row r="2887" spans="1:16">
      <c r="A2887" s="339">
        <v>852</v>
      </c>
      <c r="B2887" s="342" t="s">
        <v>421</v>
      </c>
      <c r="C2887" s="157">
        <v>11</v>
      </c>
      <c r="D2887" s="10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83">
        <f t="shared" si="169"/>
        <v>0</v>
      </c>
    </row>
    <row r="2888" spans="1:16">
      <c r="A2888" s="340"/>
      <c r="B2888" s="343"/>
      <c r="C2888" s="157">
        <v>12</v>
      </c>
      <c r="D2888" s="10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83">
        <f t="shared" si="169"/>
        <v>0</v>
      </c>
    </row>
    <row r="2889" spans="1:16">
      <c r="A2889" s="340"/>
      <c r="B2889" s="343"/>
      <c r="C2889" s="157">
        <v>13</v>
      </c>
      <c r="D2889" s="10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83">
        <f t="shared" si="169"/>
        <v>0</v>
      </c>
    </row>
    <row r="2890" spans="1:16">
      <c r="A2890" s="340"/>
      <c r="B2890" s="343"/>
      <c r="C2890" s="157">
        <v>14</v>
      </c>
      <c r="D2890" s="10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83">
        <f t="shared" si="169"/>
        <v>0</v>
      </c>
    </row>
    <row r="2891" spans="1:16">
      <c r="A2891" s="340"/>
      <c r="B2891" s="343"/>
      <c r="C2891" s="157">
        <v>15</v>
      </c>
      <c r="D2891" s="10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83">
        <f t="shared" si="169"/>
        <v>0</v>
      </c>
    </row>
    <row r="2892" spans="1:16">
      <c r="A2892" s="340"/>
      <c r="B2892" s="343"/>
      <c r="C2892" s="157">
        <v>16</v>
      </c>
      <c r="D2892" s="10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83">
        <f t="shared" si="169"/>
        <v>0</v>
      </c>
    </row>
    <row r="2893" spans="1:16">
      <c r="A2893" s="340"/>
      <c r="B2893" s="343"/>
      <c r="C2893" s="157">
        <v>17</v>
      </c>
      <c r="D2893" s="101"/>
      <c r="E2893" s="31"/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83">
        <f t="shared" si="169"/>
        <v>0</v>
      </c>
    </row>
    <row r="2894" spans="1:16">
      <c r="A2894" s="340"/>
      <c r="B2894" s="343"/>
      <c r="C2894" s="157">
        <v>25</v>
      </c>
      <c r="D2894" s="10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83">
        <f t="shared" si="169"/>
        <v>0</v>
      </c>
    </row>
    <row r="2895" spans="1:16">
      <c r="A2895" s="340"/>
      <c r="B2895" s="343"/>
      <c r="C2895" s="157">
        <v>26</v>
      </c>
      <c r="D2895" s="101"/>
      <c r="E2895" s="31"/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83">
        <f t="shared" si="169"/>
        <v>0</v>
      </c>
    </row>
    <row r="2896" spans="1:16">
      <c r="A2896" s="341"/>
      <c r="B2896" s="344"/>
      <c r="C2896" s="157">
        <v>27</v>
      </c>
      <c r="D2896" s="10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83">
        <f t="shared" si="169"/>
        <v>0</v>
      </c>
    </row>
    <row r="2897" spans="1:16">
      <c r="A2897" s="339">
        <v>853</v>
      </c>
      <c r="B2897" s="342" t="s">
        <v>422</v>
      </c>
      <c r="C2897" s="157">
        <v>11</v>
      </c>
      <c r="D2897" s="10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83">
        <f t="shared" si="169"/>
        <v>0</v>
      </c>
    </row>
    <row r="2898" spans="1:16">
      <c r="A2898" s="340"/>
      <c r="B2898" s="343"/>
      <c r="C2898" s="157">
        <v>12</v>
      </c>
      <c r="D2898" s="10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83">
        <f t="shared" si="169"/>
        <v>0</v>
      </c>
    </row>
    <row r="2899" spans="1:16">
      <c r="A2899" s="340"/>
      <c r="B2899" s="343"/>
      <c r="C2899" s="157">
        <v>13</v>
      </c>
      <c r="D2899" s="10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83">
        <f t="shared" si="169"/>
        <v>0</v>
      </c>
    </row>
    <row r="2900" spans="1:16">
      <c r="A2900" s="340"/>
      <c r="B2900" s="343"/>
      <c r="C2900" s="157">
        <v>14</v>
      </c>
      <c r="D2900" s="10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83">
        <f t="shared" si="169"/>
        <v>0</v>
      </c>
    </row>
    <row r="2901" spans="1:16">
      <c r="A2901" s="340"/>
      <c r="B2901" s="343"/>
      <c r="C2901" s="157">
        <v>15</v>
      </c>
      <c r="D2901" s="10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83">
        <f t="shared" si="169"/>
        <v>0</v>
      </c>
    </row>
    <row r="2902" spans="1:16">
      <c r="A2902" s="340"/>
      <c r="B2902" s="343"/>
      <c r="C2902" s="157">
        <v>16</v>
      </c>
      <c r="D2902" s="10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83">
        <f t="shared" si="169"/>
        <v>0</v>
      </c>
    </row>
    <row r="2903" spans="1:16">
      <c r="A2903" s="340"/>
      <c r="B2903" s="343"/>
      <c r="C2903" s="157">
        <v>17</v>
      </c>
      <c r="D2903" s="101"/>
      <c r="E2903" s="31"/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83">
        <f t="shared" si="169"/>
        <v>0</v>
      </c>
    </row>
    <row r="2904" spans="1:16">
      <c r="A2904" s="340"/>
      <c r="B2904" s="343"/>
      <c r="C2904" s="157">
        <v>25</v>
      </c>
      <c r="D2904" s="10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83">
        <f t="shared" si="169"/>
        <v>0</v>
      </c>
    </row>
    <row r="2905" spans="1:16">
      <c r="A2905" s="340"/>
      <c r="B2905" s="343"/>
      <c r="C2905" s="157">
        <v>26</v>
      </c>
      <c r="D2905" s="101"/>
      <c r="E2905" s="31"/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83">
        <f t="shared" si="169"/>
        <v>0</v>
      </c>
    </row>
    <row r="2906" spans="1:16">
      <c r="A2906" s="341"/>
      <c r="B2906" s="344"/>
      <c r="C2906" s="157">
        <v>27</v>
      </c>
      <c r="D2906" s="10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83">
        <f t="shared" si="169"/>
        <v>0</v>
      </c>
    </row>
    <row r="2907" spans="1:16">
      <c r="A2907" s="114">
        <v>9000</v>
      </c>
      <c r="B2907" s="349" t="s">
        <v>423</v>
      </c>
      <c r="C2907" s="350"/>
      <c r="D2907" s="115">
        <f t="shared" ref="D2907:P2907" si="170">D2908+D2944+D2980+D2992+D3004+D3015+D3018</f>
        <v>176356</v>
      </c>
      <c r="E2907" s="116">
        <f t="shared" si="170"/>
        <v>183135</v>
      </c>
      <c r="F2907" s="116">
        <f t="shared" si="170"/>
        <v>176890</v>
      </c>
      <c r="G2907" s="116">
        <f t="shared" si="170"/>
        <v>177432</v>
      </c>
      <c r="H2907" s="116">
        <f t="shared" si="170"/>
        <v>177979</v>
      </c>
      <c r="I2907" s="116">
        <f t="shared" si="170"/>
        <v>178534</v>
      </c>
      <c r="J2907" s="116">
        <f t="shared" si="170"/>
        <v>179095</v>
      </c>
      <c r="K2907" s="116">
        <f t="shared" si="170"/>
        <v>179664</v>
      </c>
      <c r="L2907" s="116">
        <f t="shared" si="170"/>
        <v>180239</v>
      </c>
      <c r="M2907" s="116">
        <f t="shared" si="170"/>
        <v>181198</v>
      </c>
      <c r="N2907" s="116">
        <f t="shared" si="170"/>
        <v>181792</v>
      </c>
      <c r="O2907" s="116">
        <f t="shared" si="170"/>
        <v>182396</v>
      </c>
      <c r="P2907" s="116">
        <f t="shared" si="170"/>
        <v>2154710</v>
      </c>
    </row>
    <row r="2908" spans="1:16">
      <c r="A2908" s="112">
        <v>9100</v>
      </c>
      <c r="B2908" s="347" t="s">
        <v>424</v>
      </c>
      <c r="C2908" s="348"/>
      <c r="D2908" s="110">
        <f t="shared" ref="D2908:P2908" si="171">SUM(D2909:D2943)</f>
        <v>42739</v>
      </c>
      <c r="E2908" s="111">
        <f t="shared" si="171"/>
        <v>49517</v>
      </c>
      <c r="F2908" s="111">
        <f t="shared" si="171"/>
        <v>43273</v>
      </c>
      <c r="G2908" s="111">
        <f t="shared" si="171"/>
        <v>43814</v>
      </c>
      <c r="H2908" s="111">
        <f t="shared" si="171"/>
        <v>44362</v>
      </c>
      <c r="I2908" s="111">
        <f t="shared" si="171"/>
        <v>44916</v>
      </c>
      <c r="J2908" s="111">
        <f t="shared" si="171"/>
        <v>45478</v>
      </c>
      <c r="K2908" s="111">
        <f t="shared" si="171"/>
        <v>46046</v>
      </c>
      <c r="L2908" s="111">
        <f t="shared" si="171"/>
        <v>46622</v>
      </c>
      <c r="M2908" s="111">
        <f t="shared" si="171"/>
        <v>47580</v>
      </c>
      <c r="N2908" s="111">
        <f t="shared" si="171"/>
        <v>48175</v>
      </c>
      <c r="O2908" s="111">
        <f t="shared" si="171"/>
        <v>48778</v>
      </c>
      <c r="P2908" s="111">
        <f t="shared" si="171"/>
        <v>551300</v>
      </c>
    </row>
    <row r="2909" spans="1:16">
      <c r="A2909" s="339">
        <v>911</v>
      </c>
      <c r="B2909" s="342" t="s">
        <v>425</v>
      </c>
      <c r="C2909" s="157">
        <v>11</v>
      </c>
      <c r="D2909" s="101"/>
      <c r="E2909" s="31"/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83">
        <f t="shared" ref="P2909:P2943" si="172">SUM(D2909:O2909)</f>
        <v>0</v>
      </c>
    </row>
    <row r="2910" spans="1:16">
      <c r="A2910" s="340"/>
      <c r="B2910" s="343"/>
      <c r="C2910" s="157">
        <v>12</v>
      </c>
      <c r="D2910" s="101"/>
      <c r="E2910" s="31"/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83">
        <f t="shared" si="172"/>
        <v>0</v>
      </c>
    </row>
    <row r="2911" spans="1:16">
      <c r="A2911" s="340"/>
      <c r="B2911" s="343"/>
      <c r="C2911" s="157">
        <v>13</v>
      </c>
      <c r="D2911" s="101"/>
      <c r="E2911" s="31"/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83">
        <f t="shared" si="172"/>
        <v>0</v>
      </c>
    </row>
    <row r="2912" spans="1:16">
      <c r="A2912" s="340"/>
      <c r="B2912" s="343"/>
      <c r="C2912" s="157">
        <v>14</v>
      </c>
      <c r="D2912" s="101"/>
      <c r="E2912" s="31"/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83">
        <f t="shared" si="172"/>
        <v>0</v>
      </c>
    </row>
    <row r="2913" spans="1:16">
      <c r="A2913" s="340"/>
      <c r="B2913" s="343"/>
      <c r="C2913" s="157">
        <v>15</v>
      </c>
      <c r="D2913" s="101">
        <v>42739</v>
      </c>
      <c r="E2913" s="31">
        <v>49517</v>
      </c>
      <c r="F2913" s="31">
        <v>43273</v>
      </c>
      <c r="G2913" s="31">
        <v>43814</v>
      </c>
      <c r="H2913" s="31">
        <v>44362</v>
      </c>
      <c r="I2913" s="31">
        <v>44916</v>
      </c>
      <c r="J2913" s="31">
        <v>45478</v>
      </c>
      <c r="K2913" s="31">
        <v>46046</v>
      </c>
      <c r="L2913" s="31">
        <v>46622</v>
      </c>
      <c r="M2913" s="31">
        <v>47580</v>
      </c>
      <c r="N2913" s="31">
        <v>48175</v>
      </c>
      <c r="O2913" s="31">
        <v>48778</v>
      </c>
      <c r="P2913" s="83">
        <f t="shared" si="172"/>
        <v>551300</v>
      </c>
    </row>
    <row r="2914" spans="1:16">
      <c r="A2914" s="340"/>
      <c r="B2914" s="343"/>
      <c r="C2914" s="157">
        <v>16</v>
      </c>
      <c r="D2914" s="10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83">
        <f t="shared" si="172"/>
        <v>0</v>
      </c>
    </row>
    <row r="2915" spans="1:16">
      <c r="A2915" s="340"/>
      <c r="B2915" s="343"/>
      <c r="C2915" s="157">
        <v>17</v>
      </c>
      <c r="D2915" s="101"/>
      <c r="E2915" s="31"/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83">
        <f t="shared" si="172"/>
        <v>0</v>
      </c>
    </row>
    <row r="2916" spans="1:16">
      <c r="A2916" s="340"/>
      <c r="B2916" s="343"/>
      <c r="C2916" s="157">
        <v>25</v>
      </c>
      <c r="D2916" s="10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83">
        <f t="shared" si="172"/>
        <v>0</v>
      </c>
    </row>
    <row r="2917" spans="1:16">
      <c r="A2917" s="340"/>
      <c r="B2917" s="343"/>
      <c r="C2917" s="157">
        <v>26</v>
      </c>
      <c r="D2917" s="10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83">
        <f t="shared" si="172"/>
        <v>0</v>
      </c>
    </row>
    <row r="2918" spans="1:16">
      <c r="A2918" s="341"/>
      <c r="B2918" s="344"/>
      <c r="C2918" s="157">
        <v>27</v>
      </c>
      <c r="D2918" s="10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83">
        <f t="shared" si="172"/>
        <v>0</v>
      </c>
    </row>
    <row r="2919" spans="1:16">
      <c r="A2919" s="339">
        <v>912</v>
      </c>
      <c r="B2919" s="342" t="s">
        <v>426</v>
      </c>
      <c r="C2919" s="157">
        <v>11</v>
      </c>
      <c r="D2919" s="101"/>
      <c r="E2919" s="31"/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83">
        <f t="shared" si="172"/>
        <v>0</v>
      </c>
    </row>
    <row r="2920" spans="1:16">
      <c r="A2920" s="340"/>
      <c r="B2920" s="343"/>
      <c r="C2920" s="157">
        <v>12</v>
      </c>
      <c r="D2920" s="101"/>
      <c r="E2920" s="31"/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83">
        <f t="shared" si="172"/>
        <v>0</v>
      </c>
    </row>
    <row r="2921" spans="1:16">
      <c r="A2921" s="340"/>
      <c r="B2921" s="343"/>
      <c r="C2921" s="157">
        <v>13</v>
      </c>
      <c r="D2921" s="101"/>
      <c r="E2921" s="31"/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83">
        <f t="shared" si="172"/>
        <v>0</v>
      </c>
    </row>
    <row r="2922" spans="1:16">
      <c r="A2922" s="340"/>
      <c r="B2922" s="343"/>
      <c r="C2922" s="157">
        <v>14</v>
      </c>
      <c r="D2922" s="101"/>
      <c r="E2922" s="31"/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83">
        <f t="shared" si="172"/>
        <v>0</v>
      </c>
    </row>
    <row r="2923" spans="1:16">
      <c r="A2923" s="340"/>
      <c r="B2923" s="343"/>
      <c r="C2923" s="157">
        <v>15</v>
      </c>
      <c r="D2923" s="101"/>
      <c r="E2923" s="31"/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83">
        <f t="shared" si="172"/>
        <v>0</v>
      </c>
    </row>
    <row r="2924" spans="1:16">
      <c r="A2924" s="340"/>
      <c r="B2924" s="343"/>
      <c r="C2924" s="157">
        <v>16</v>
      </c>
      <c r="D2924" s="101"/>
      <c r="E2924" s="101"/>
      <c r="F2924" s="101"/>
      <c r="G2924" s="101"/>
      <c r="H2924" s="101"/>
      <c r="I2924" s="101"/>
      <c r="J2924" s="101"/>
      <c r="K2924" s="101"/>
      <c r="L2924" s="101"/>
      <c r="M2924" s="101"/>
      <c r="N2924" s="101"/>
      <c r="O2924" s="101"/>
      <c r="P2924" s="83">
        <f t="shared" si="172"/>
        <v>0</v>
      </c>
    </row>
    <row r="2925" spans="1:16">
      <c r="A2925" s="340"/>
      <c r="B2925" s="343"/>
      <c r="C2925" s="157">
        <v>17</v>
      </c>
      <c r="D2925" s="101"/>
      <c r="E2925" s="31"/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83">
        <f t="shared" si="172"/>
        <v>0</v>
      </c>
    </row>
    <row r="2926" spans="1:16">
      <c r="A2926" s="340"/>
      <c r="B2926" s="343"/>
      <c r="C2926" s="157">
        <v>25</v>
      </c>
      <c r="D2926" s="10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83">
        <f t="shared" si="172"/>
        <v>0</v>
      </c>
    </row>
    <row r="2927" spans="1:16">
      <c r="A2927" s="340"/>
      <c r="B2927" s="343"/>
      <c r="C2927" s="157">
        <v>26</v>
      </c>
      <c r="D2927" s="10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83">
        <f t="shared" si="172"/>
        <v>0</v>
      </c>
    </row>
    <row r="2928" spans="1:16">
      <c r="A2928" s="341"/>
      <c r="B2928" s="344"/>
      <c r="C2928" s="157">
        <v>27</v>
      </c>
      <c r="D2928" s="10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83">
        <f t="shared" si="172"/>
        <v>0</v>
      </c>
    </row>
    <row r="2929" spans="1:16">
      <c r="A2929" s="339">
        <v>913</v>
      </c>
      <c r="B2929" s="342" t="s">
        <v>427</v>
      </c>
      <c r="C2929" s="157">
        <v>11</v>
      </c>
      <c r="D2929" s="101"/>
      <c r="E2929" s="31"/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83">
        <f t="shared" si="172"/>
        <v>0</v>
      </c>
    </row>
    <row r="2930" spans="1:16">
      <c r="A2930" s="340"/>
      <c r="B2930" s="343"/>
      <c r="C2930" s="157">
        <v>12</v>
      </c>
      <c r="D2930" s="101"/>
      <c r="E2930" s="31"/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83">
        <f t="shared" si="172"/>
        <v>0</v>
      </c>
    </row>
    <row r="2931" spans="1:16">
      <c r="A2931" s="340"/>
      <c r="B2931" s="343"/>
      <c r="C2931" s="157">
        <v>13</v>
      </c>
      <c r="D2931" s="101"/>
      <c r="E2931" s="31"/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83">
        <f t="shared" si="172"/>
        <v>0</v>
      </c>
    </row>
    <row r="2932" spans="1:16">
      <c r="A2932" s="340"/>
      <c r="B2932" s="343"/>
      <c r="C2932" s="157">
        <v>14</v>
      </c>
      <c r="D2932" s="101"/>
      <c r="E2932" s="31"/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83">
        <f t="shared" si="172"/>
        <v>0</v>
      </c>
    </row>
    <row r="2933" spans="1:16">
      <c r="A2933" s="340"/>
      <c r="B2933" s="343"/>
      <c r="C2933" s="157">
        <v>15</v>
      </c>
      <c r="D2933" s="101"/>
      <c r="E2933" s="31"/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83">
        <f t="shared" si="172"/>
        <v>0</v>
      </c>
    </row>
    <row r="2934" spans="1:16">
      <c r="A2934" s="340"/>
      <c r="B2934" s="343"/>
      <c r="C2934" s="157">
        <v>16</v>
      </c>
      <c r="D2934" s="101"/>
      <c r="E2934" s="31"/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83">
        <f t="shared" si="172"/>
        <v>0</v>
      </c>
    </row>
    <row r="2935" spans="1:16">
      <c r="A2935" s="340"/>
      <c r="B2935" s="343"/>
      <c r="C2935" s="157">
        <v>17</v>
      </c>
      <c r="D2935" s="101"/>
      <c r="E2935" s="31"/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83">
        <f t="shared" si="172"/>
        <v>0</v>
      </c>
    </row>
    <row r="2936" spans="1:16">
      <c r="A2936" s="340"/>
      <c r="B2936" s="343"/>
      <c r="C2936" s="157">
        <v>25</v>
      </c>
      <c r="D2936" s="101"/>
      <c r="E2936" s="31"/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83">
        <f t="shared" si="172"/>
        <v>0</v>
      </c>
    </row>
    <row r="2937" spans="1:16">
      <c r="A2937" s="340"/>
      <c r="B2937" s="343"/>
      <c r="C2937" s="157">
        <v>26</v>
      </c>
      <c r="D2937" s="101"/>
      <c r="E2937" s="31"/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83">
        <f t="shared" si="172"/>
        <v>0</v>
      </c>
    </row>
    <row r="2938" spans="1:16">
      <c r="A2938" s="341"/>
      <c r="B2938" s="344"/>
      <c r="C2938" s="157">
        <v>27</v>
      </c>
      <c r="D2938" s="101"/>
      <c r="E2938" s="31"/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83">
        <f t="shared" si="172"/>
        <v>0</v>
      </c>
    </row>
    <row r="2939" spans="1:16">
      <c r="A2939" s="99">
        <v>914</v>
      </c>
      <c r="B2939" s="100" t="s">
        <v>428</v>
      </c>
      <c r="C2939" s="152"/>
      <c r="D2939" s="152"/>
      <c r="E2939" s="152"/>
      <c r="F2939" s="152"/>
      <c r="G2939" s="152"/>
      <c r="H2939" s="152"/>
      <c r="I2939" s="152"/>
      <c r="J2939" s="152"/>
      <c r="K2939" s="152"/>
      <c r="L2939" s="152"/>
      <c r="M2939" s="152"/>
      <c r="N2939" s="152"/>
      <c r="O2939" s="152"/>
      <c r="P2939" s="102">
        <f t="shared" si="172"/>
        <v>0</v>
      </c>
    </row>
    <row r="2940" spans="1:16" ht="15" customHeight="1">
      <c r="A2940" s="99">
        <v>915</v>
      </c>
      <c r="B2940" s="100" t="s">
        <v>429</v>
      </c>
      <c r="C2940" s="152"/>
      <c r="D2940" s="152"/>
      <c r="E2940" s="152"/>
      <c r="F2940" s="152"/>
      <c r="G2940" s="152"/>
      <c r="H2940" s="152"/>
      <c r="I2940" s="152"/>
      <c r="J2940" s="152"/>
      <c r="K2940" s="152"/>
      <c r="L2940" s="152"/>
      <c r="M2940" s="152"/>
      <c r="N2940" s="152"/>
      <c r="O2940" s="152"/>
      <c r="P2940" s="102">
        <f t="shared" si="172"/>
        <v>0</v>
      </c>
    </row>
    <row r="2941" spans="1:16">
      <c r="A2941" s="99">
        <v>916</v>
      </c>
      <c r="B2941" s="100" t="s">
        <v>430</v>
      </c>
      <c r="C2941" s="152"/>
      <c r="D2941" s="152"/>
      <c r="E2941" s="152"/>
      <c r="F2941" s="152"/>
      <c r="G2941" s="152"/>
      <c r="H2941" s="152"/>
      <c r="I2941" s="152"/>
      <c r="J2941" s="152"/>
      <c r="K2941" s="152"/>
      <c r="L2941" s="152"/>
      <c r="M2941" s="152"/>
      <c r="N2941" s="152"/>
      <c r="O2941" s="152"/>
      <c r="P2941" s="102">
        <f t="shared" si="172"/>
        <v>0</v>
      </c>
    </row>
    <row r="2942" spans="1:16">
      <c r="A2942" s="99">
        <v>917</v>
      </c>
      <c r="B2942" s="100" t="s">
        <v>431</v>
      </c>
      <c r="C2942" s="152"/>
      <c r="D2942" s="152"/>
      <c r="E2942" s="152"/>
      <c r="F2942" s="152"/>
      <c r="G2942" s="152"/>
      <c r="H2942" s="152"/>
      <c r="I2942" s="152"/>
      <c r="J2942" s="152"/>
      <c r="K2942" s="152"/>
      <c r="L2942" s="152"/>
      <c r="M2942" s="152"/>
      <c r="N2942" s="152"/>
      <c r="O2942" s="152"/>
      <c r="P2942" s="102">
        <f t="shared" si="172"/>
        <v>0</v>
      </c>
    </row>
    <row r="2943" spans="1:16">
      <c r="A2943" s="99">
        <v>918</v>
      </c>
      <c r="B2943" s="100" t="s">
        <v>432</v>
      </c>
      <c r="C2943" s="152"/>
      <c r="D2943" s="152"/>
      <c r="E2943" s="152"/>
      <c r="F2943" s="152"/>
      <c r="G2943" s="152"/>
      <c r="H2943" s="152"/>
      <c r="I2943" s="152"/>
      <c r="J2943" s="152"/>
      <c r="K2943" s="152"/>
      <c r="L2943" s="152"/>
      <c r="M2943" s="152"/>
      <c r="N2943" s="152"/>
      <c r="O2943" s="152"/>
      <c r="P2943" s="102">
        <f t="shared" si="172"/>
        <v>0</v>
      </c>
    </row>
    <row r="2944" spans="1:16">
      <c r="A2944" s="112">
        <v>9200</v>
      </c>
      <c r="B2944" s="347" t="s">
        <v>433</v>
      </c>
      <c r="C2944" s="348"/>
      <c r="D2944" s="110">
        <f t="shared" ref="D2944:P2944" si="173">SUM(D2945:D2979)</f>
        <v>133617</v>
      </c>
      <c r="E2944" s="111">
        <f t="shared" si="173"/>
        <v>133618</v>
      </c>
      <c r="F2944" s="111">
        <f t="shared" si="173"/>
        <v>133617</v>
      </c>
      <c r="G2944" s="111">
        <f t="shared" si="173"/>
        <v>133618</v>
      </c>
      <c r="H2944" s="111">
        <f t="shared" si="173"/>
        <v>133617</v>
      </c>
      <c r="I2944" s="111">
        <f t="shared" si="173"/>
        <v>133618</v>
      </c>
      <c r="J2944" s="111">
        <f t="shared" si="173"/>
        <v>133617</v>
      </c>
      <c r="K2944" s="111">
        <f t="shared" si="173"/>
        <v>133618</v>
      </c>
      <c r="L2944" s="111">
        <f t="shared" si="173"/>
        <v>133617</v>
      </c>
      <c r="M2944" s="111">
        <f t="shared" si="173"/>
        <v>133618</v>
      </c>
      <c r="N2944" s="111">
        <f t="shared" si="173"/>
        <v>133617</v>
      </c>
      <c r="O2944" s="111">
        <f t="shared" si="173"/>
        <v>133618</v>
      </c>
      <c r="P2944" s="111">
        <f t="shared" si="173"/>
        <v>1603410</v>
      </c>
    </row>
    <row r="2945" spans="1:16">
      <c r="A2945" s="339">
        <v>921</v>
      </c>
      <c r="B2945" s="342" t="s">
        <v>716</v>
      </c>
      <c r="C2945" s="157">
        <v>11</v>
      </c>
      <c r="D2945" s="101"/>
      <c r="E2945" s="31"/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83">
        <f t="shared" ref="P2945:P2979" si="174">SUM(D2945:O2945)</f>
        <v>0</v>
      </c>
    </row>
    <row r="2946" spans="1:16">
      <c r="A2946" s="340"/>
      <c r="B2946" s="343"/>
      <c r="C2946" s="157">
        <v>12</v>
      </c>
      <c r="D2946" s="101"/>
      <c r="E2946" s="31"/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83">
        <f t="shared" si="174"/>
        <v>0</v>
      </c>
    </row>
    <row r="2947" spans="1:16">
      <c r="A2947" s="340"/>
      <c r="B2947" s="343"/>
      <c r="C2947" s="157">
        <v>13</v>
      </c>
      <c r="D2947" s="10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83">
        <f t="shared" si="174"/>
        <v>0</v>
      </c>
    </row>
    <row r="2948" spans="1:16">
      <c r="A2948" s="340"/>
      <c r="B2948" s="343"/>
      <c r="C2948" s="157">
        <v>14</v>
      </c>
      <c r="D2948" s="10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83">
        <f t="shared" si="174"/>
        <v>0</v>
      </c>
    </row>
    <row r="2949" spans="1:16">
      <c r="A2949" s="340"/>
      <c r="B2949" s="343"/>
      <c r="C2949" s="157">
        <v>15</v>
      </c>
      <c r="D2949" s="101">
        <v>69617</v>
      </c>
      <c r="E2949" s="31">
        <v>69618</v>
      </c>
      <c r="F2949" s="31">
        <v>69617</v>
      </c>
      <c r="G2949" s="31">
        <v>69618</v>
      </c>
      <c r="H2949" s="31">
        <v>69617</v>
      </c>
      <c r="I2949" s="31">
        <v>69618</v>
      </c>
      <c r="J2949" s="31">
        <v>69617</v>
      </c>
      <c r="K2949" s="31">
        <v>69618</v>
      </c>
      <c r="L2949" s="31">
        <v>69617</v>
      </c>
      <c r="M2949" s="31">
        <v>69618</v>
      </c>
      <c r="N2949" s="31">
        <v>69617</v>
      </c>
      <c r="O2949" s="31">
        <v>69618</v>
      </c>
      <c r="P2949" s="83">
        <f t="shared" si="174"/>
        <v>835410</v>
      </c>
    </row>
    <row r="2950" spans="1:16">
      <c r="A2950" s="340"/>
      <c r="B2950" s="343"/>
      <c r="C2950" s="157">
        <v>16</v>
      </c>
      <c r="D2950" s="101">
        <v>64000</v>
      </c>
      <c r="E2950" s="31">
        <v>64000</v>
      </c>
      <c r="F2950" s="31">
        <v>64000</v>
      </c>
      <c r="G2950" s="31">
        <v>64000</v>
      </c>
      <c r="H2950" s="31">
        <v>64000</v>
      </c>
      <c r="I2950" s="31">
        <v>64000</v>
      </c>
      <c r="J2950" s="31">
        <v>64000</v>
      </c>
      <c r="K2950" s="31">
        <v>64000</v>
      </c>
      <c r="L2950" s="31">
        <v>64000</v>
      </c>
      <c r="M2950" s="31">
        <v>64000</v>
      </c>
      <c r="N2950" s="31">
        <v>64000</v>
      </c>
      <c r="O2950" s="31">
        <v>64000</v>
      </c>
      <c r="P2950" s="83">
        <f t="shared" si="174"/>
        <v>768000</v>
      </c>
    </row>
    <row r="2951" spans="1:16">
      <c r="A2951" s="340"/>
      <c r="B2951" s="343"/>
      <c r="C2951" s="157">
        <v>17</v>
      </c>
      <c r="D2951" s="101"/>
      <c r="E2951" s="31"/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83">
        <f t="shared" si="174"/>
        <v>0</v>
      </c>
    </row>
    <row r="2952" spans="1:16">
      <c r="A2952" s="340"/>
      <c r="B2952" s="343"/>
      <c r="C2952" s="157">
        <v>25</v>
      </c>
      <c r="D2952" s="101"/>
      <c r="E2952" s="31"/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83">
        <f t="shared" si="174"/>
        <v>0</v>
      </c>
    </row>
    <row r="2953" spans="1:16">
      <c r="A2953" s="340"/>
      <c r="B2953" s="343"/>
      <c r="C2953" s="157">
        <v>26</v>
      </c>
      <c r="D2953" s="101"/>
      <c r="E2953" s="31"/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83">
        <f t="shared" si="174"/>
        <v>0</v>
      </c>
    </row>
    <row r="2954" spans="1:16">
      <c r="A2954" s="341"/>
      <c r="B2954" s="344"/>
      <c r="C2954" s="157">
        <v>27</v>
      </c>
      <c r="D2954" s="101"/>
      <c r="E2954" s="31"/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83">
        <f t="shared" si="174"/>
        <v>0</v>
      </c>
    </row>
    <row r="2955" spans="1:16">
      <c r="A2955" s="339">
        <v>922</v>
      </c>
      <c r="B2955" s="342" t="s">
        <v>434</v>
      </c>
      <c r="C2955" s="157">
        <v>11</v>
      </c>
      <c r="D2955" s="101"/>
      <c r="E2955" s="31"/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83">
        <f t="shared" si="174"/>
        <v>0</v>
      </c>
    </row>
    <row r="2956" spans="1:16">
      <c r="A2956" s="340"/>
      <c r="B2956" s="343"/>
      <c r="C2956" s="157">
        <v>12</v>
      </c>
      <c r="D2956" s="101"/>
      <c r="E2956" s="31"/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83">
        <f t="shared" si="174"/>
        <v>0</v>
      </c>
    </row>
    <row r="2957" spans="1:16">
      <c r="A2957" s="340"/>
      <c r="B2957" s="343"/>
      <c r="C2957" s="157">
        <v>13</v>
      </c>
      <c r="D2957" s="101"/>
      <c r="E2957" s="31"/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83">
        <f t="shared" si="174"/>
        <v>0</v>
      </c>
    </row>
    <row r="2958" spans="1:16">
      <c r="A2958" s="340"/>
      <c r="B2958" s="343"/>
      <c r="C2958" s="157">
        <v>14</v>
      </c>
      <c r="D2958" s="101"/>
      <c r="E2958" s="31"/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83">
        <f t="shared" si="174"/>
        <v>0</v>
      </c>
    </row>
    <row r="2959" spans="1:16">
      <c r="A2959" s="340"/>
      <c r="B2959" s="343"/>
      <c r="C2959" s="157">
        <v>15</v>
      </c>
      <c r="D2959" s="101"/>
      <c r="E2959" s="31"/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83">
        <f t="shared" si="174"/>
        <v>0</v>
      </c>
    </row>
    <row r="2960" spans="1:16">
      <c r="A2960" s="340"/>
      <c r="B2960" s="343"/>
      <c r="C2960" s="157">
        <v>16</v>
      </c>
      <c r="D2960" s="101"/>
      <c r="E2960" s="31"/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83">
        <f t="shared" si="174"/>
        <v>0</v>
      </c>
    </row>
    <row r="2961" spans="1:16">
      <c r="A2961" s="340"/>
      <c r="B2961" s="343"/>
      <c r="C2961" s="157">
        <v>17</v>
      </c>
      <c r="D2961" s="101"/>
      <c r="E2961" s="31"/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83">
        <f t="shared" si="174"/>
        <v>0</v>
      </c>
    </row>
    <row r="2962" spans="1:16">
      <c r="A2962" s="340"/>
      <c r="B2962" s="343"/>
      <c r="C2962" s="157">
        <v>25</v>
      </c>
      <c r="D2962" s="101"/>
      <c r="E2962" s="31"/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83">
        <f t="shared" si="174"/>
        <v>0</v>
      </c>
    </row>
    <row r="2963" spans="1:16">
      <c r="A2963" s="340"/>
      <c r="B2963" s="343"/>
      <c r="C2963" s="157">
        <v>26</v>
      </c>
      <c r="D2963" s="101"/>
      <c r="E2963" s="31"/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83">
        <f t="shared" si="174"/>
        <v>0</v>
      </c>
    </row>
    <row r="2964" spans="1:16">
      <c r="A2964" s="341"/>
      <c r="B2964" s="344"/>
      <c r="C2964" s="157">
        <v>27</v>
      </c>
      <c r="D2964" s="101"/>
      <c r="E2964" s="31"/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83">
        <f t="shared" si="174"/>
        <v>0</v>
      </c>
    </row>
    <row r="2965" spans="1:16">
      <c r="A2965" s="339">
        <v>923</v>
      </c>
      <c r="B2965" s="342" t="s">
        <v>435</v>
      </c>
      <c r="C2965" s="157">
        <v>11</v>
      </c>
      <c r="D2965" s="101"/>
      <c r="E2965" s="31"/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83">
        <f t="shared" si="174"/>
        <v>0</v>
      </c>
    </row>
    <row r="2966" spans="1:16">
      <c r="A2966" s="340"/>
      <c r="B2966" s="343"/>
      <c r="C2966" s="157">
        <v>12</v>
      </c>
      <c r="D2966" s="101"/>
      <c r="E2966" s="31"/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83">
        <f t="shared" si="174"/>
        <v>0</v>
      </c>
    </row>
    <row r="2967" spans="1:16">
      <c r="A2967" s="340"/>
      <c r="B2967" s="343"/>
      <c r="C2967" s="157">
        <v>13</v>
      </c>
      <c r="D2967" s="101"/>
      <c r="E2967" s="31"/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83">
        <f t="shared" si="174"/>
        <v>0</v>
      </c>
    </row>
    <row r="2968" spans="1:16">
      <c r="A2968" s="340"/>
      <c r="B2968" s="343"/>
      <c r="C2968" s="157">
        <v>14</v>
      </c>
      <c r="D2968" s="101"/>
      <c r="E2968" s="31"/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83">
        <f t="shared" si="174"/>
        <v>0</v>
      </c>
    </row>
    <row r="2969" spans="1:16">
      <c r="A2969" s="340"/>
      <c r="B2969" s="343"/>
      <c r="C2969" s="157">
        <v>15</v>
      </c>
      <c r="D2969" s="101"/>
      <c r="E2969" s="31"/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83">
        <f t="shared" si="174"/>
        <v>0</v>
      </c>
    </row>
    <row r="2970" spans="1:16">
      <c r="A2970" s="340"/>
      <c r="B2970" s="343"/>
      <c r="C2970" s="157">
        <v>16</v>
      </c>
      <c r="D2970" s="101"/>
      <c r="E2970" s="31"/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83">
        <f t="shared" si="174"/>
        <v>0</v>
      </c>
    </row>
    <row r="2971" spans="1:16">
      <c r="A2971" s="340"/>
      <c r="B2971" s="343"/>
      <c r="C2971" s="157">
        <v>17</v>
      </c>
      <c r="D2971" s="101"/>
      <c r="E2971" s="31"/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83">
        <f t="shared" si="174"/>
        <v>0</v>
      </c>
    </row>
    <row r="2972" spans="1:16">
      <c r="A2972" s="340"/>
      <c r="B2972" s="343"/>
      <c r="C2972" s="157">
        <v>25</v>
      </c>
      <c r="D2972" s="101"/>
      <c r="E2972" s="31"/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83">
        <f t="shared" si="174"/>
        <v>0</v>
      </c>
    </row>
    <row r="2973" spans="1:16">
      <c r="A2973" s="340"/>
      <c r="B2973" s="343"/>
      <c r="C2973" s="157">
        <v>26</v>
      </c>
      <c r="D2973" s="101"/>
      <c r="E2973" s="31"/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83">
        <f t="shared" si="174"/>
        <v>0</v>
      </c>
    </row>
    <row r="2974" spans="1:16">
      <c r="A2974" s="341"/>
      <c r="B2974" s="344"/>
      <c r="C2974" s="157">
        <v>27</v>
      </c>
      <c r="D2974" s="101"/>
      <c r="E2974" s="31"/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83">
        <f t="shared" si="174"/>
        <v>0</v>
      </c>
    </row>
    <row r="2975" spans="1:16">
      <c r="A2975" s="99">
        <v>924</v>
      </c>
      <c r="B2975" s="100" t="s">
        <v>436</v>
      </c>
      <c r="C2975" s="152"/>
      <c r="D2975" s="152"/>
      <c r="E2975" s="152"/>
      <c r="F2975" s="152"/>
      <c r="G2975" s="152"/>
      <c r="H2975" s="152"/>
      <c r="I2975" s="152"/>
      <c r="J2975" s="152"/>
      <c r="K2975" s="152"/>
      <c r="L2975" s="152"/>
      <c r="M2975" s="152"/>
      <c r="N2975" s="152"/>
      <c r="O2975" s="152"/>
      <c r="P2975" s="102">
        <f t="shared" si="174"/>
        <v>0</v>
      </c>
    </row>
    <row r="2976" spans="1:16">
      <c r="A2976" s="99">
        <v>925</v>
      </c>
      <c r="B2976" s="100" t="s">
        <v>437</v>
      </c>
      <c r="C2976" s="152"/>
      <c r="D2976" s="152"/>
      <c r="E2976" s="152"/>
      <c r="F2976" s="152"/>
      <c r="G2976" s="152"/>
      <c r="H2976" s="152"/>
      <c r="I2976" s="152"/>
      <c r="J2976" s="152"/>
      <c r="K2976" s="152"/>
      <c r="L2976" s="152"/>
      <c r="M2976" s="152"/>
      <c r="N2976" s="152"/>
      <c r="O2976" s="152"/>
      <c r="P2976" s="102">
        <f t="shared" si="174"/>
        <v>0</v>
      </c>
    </row>
    <row r="2977" spans="1:16">
      <c r="A2977" s="99">
        <v>926</v>
      </c>
      <c r="B2977" s="100" t="s">
        <v>438</v>
      </c>
      <c r="C2977" s="152"/>
      <c r="D2977" s="152"/>
      <c r="E2977" s="152"/>
      <c r="F2977" s="152"/>
      <c r="G2977" s="152"/>
      <c r="H2977" s="152"/>
      <c r="I2977" s="152"/>
      <c r="J2977" s="152"/>
      <c r="K2977" s="152"/>
      <c r="L2977" s="152"/>
      <c r="M2977" s="152"/>
      <c r="N2977" s="152"/>
      <c r="O2977" s="152"/>
      <c r="P2977" s="102">
        <f t="shared" si="174"/>
        <v>0</v>
      </c>
    </row>
    <row r="2978" spans="1:16">
      <c r="A2978" s="99">
        <v>927</v>
      </c>
      <c r="B2978" s="100" t="s">
        <v>439</v>
      </c>
      <c r="C2978" s="152"/>
      <c r="D2978" s="152"/>
      <c r="E2978" s="152"/>
      <c r="F2978" s="152"/>
      <c r="G2978" s="152"/>
      <c r="H2978" s="152"/>
      <c r="I2978" s="152"/>
      <c r="J2978" s="152"/>
      <c r="K2978" s="152"/>
      <c r="L2978" s="152"/>
      <c r="M2978" s="152"/>
      <c r="N2978" s="152"/>
      <c r="O2978" s="152"/>
      <c r="P2978" s="102">
        <f t="shared" si="174"/>
        <v>0</v>
      </c>
    </row>
    <row r="2979" spans="1:16">
      <c r="A2979" s="99">
        <v>928</v>
      </c>
      <c r="B2979" s="100" t="s">
        <v>440</v>
      </c>
      <c r="C2979" s="152"/>
      <c r="D2979" s="152"/>
      <c r="E2979" s="152"/>
      <c r="F2979" s="152"/>
      <c r="G2979" s="152"/>
      <c r="H2979" s="152"/>
      <c r="I2979" s="152"/>
      <c r="J2979" s="152"/>
      <c r="K2979" s="152"/>
      <c r="L2979" s="152"/>
      <c r="M2979" s="152"/>
      <c r="N2979" s="152"/>
      <c r="O2979" s="152"/>
      <c r="P2979" s="102">
        <f t="shared" si="174"/>
        <v>0</v>
      </c>
    </row>
    <row r="2980" spans="1:16">
      <c r="A2980" s="112">
        <v>9300</v>
      </c>
      <c r="B2980" s="347" t="s">
        <v>441</v>
      </c>
      <c r="C2980" s="348"/>
      <c r="D2980" s="110">
        <f t="shared" ref="D2980:P2980" si="175">SUM(D2981:D2991)</f>
        <v>0</v>
      </c>
      <c r="E2980" s="111">
        <f t="shared" si="175"/>
        <v>0</v>
      </c>
      <c r="F2980" s="111">
        <f t="shared" si="175"/>
        <v>0</v>
      </c>
      <c r="G2980" s="111">
        <f t="shared" si="175"/>
        <v>0</v>
      </c>
      <c r="H2980" s="111">
        <f t="shared" si="175"/>
        <v>0</v>
      </c>
      <c r="I2980" s="111">
        <f t="shared" si="175"/>
        <v>0</v>
      </c>
      <c r="J2980" s="111">
        <f t="shared" si="175"/>
        <v>0</v>
      </c>
      <c r="K2980" s="111">
        <f t="shared" si="175"/>
        <v>0</v>
      </c>
      <c r="L2980" s="111">
        <f t="shared" si="175"/>
        <v>0</v>
      </c>
      <c r="M2980" s="111">
        <f t="shared" si="175"/>
        <v>0</v>
      </c>
      <c r="N2980" s="111">
        <f t="shared" si="175"/>
        <v>0</v>
      </c>
      <c r="O2980" s="111">
        <f t="shared" si="175"/>
        <v>0</v>
      </c>
      <c r="P2980" s="111">
        <f t="shared" si="175"/>
        <v>0</v>
      </c>
    </row>
    <row r="2981" spans="1:16">
      <c r="A2981" s="339">
        <v>931</v>
      </c>
      <c r="B2981" s="342" t="s">
        <v>442</v>
      </c>
      <c r="C2981" s="157">
        <v>11</v>
      </c>
      <c r="D2981" s="101"/>
      <c r="E2981" s="31"/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83">
        <f>SUM(D2981:O2981)</f>
        <v>0</v>
      </c>
    </row>
    <row r="2982" spans="1:16">
      <c r="A2982" s="340"/>
      <c r="B2982" s="343"/>
      <c r="C2982" s="157">
        <v>12</v>
      </c>
      <c r="D2982" s="101"/>
      <c r="E2982" s="31"/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83">
        <f t="shared" ref="P2982:P2983" si="176">SUM(D2982:O2982)</f>
        <v>0</v>
      </c>
    </row>
    <row r="2983" spans="1:16">
      <c r="A2983" s="340"/>
      <c r="B2983" s="343"/>
      <c r="C2983" s="157">
        <v>13</v>
      </c>
      <c r="D2983" s="101"/>
      <c r="E2983" s="31"/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83">
        <f t="shared" si="176"/>
        <v>0</v>
      </c>
    </row>
    <row r="2984" spans="1:16">
      <c r="A2984" s="340"/>
      <c r="B2984" s="343"/>
      <c r="C2984" s="157">
        <v>14</v>
      </c>
      <c r="D2984" s="101"/>
      <c r="E2984" s="31"/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83">
        <f t="shared" ref="P2984:P2990" si="177">SUM(D2984:O2984)</f>
        <v>0</v>
      </c>
    </row>
    <row r="2985" spans="1:16">
      <c r="A2985" s="340"/>
      <c r="B2985" s="343"/>
      <c r="C2985" s="157">
        <v>15</v>
      </c>
      <c r="D2985" s="101"/>
      <c r="E2985" s="31"/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83">
        <f t="shared" si="177"/>
        <v>0</v>
      </c>
    </row>
    <row r="2986" spans="1:16">
      <c r="A2986" s="340"/>
      <c r="B2986" s="343"/>
      <c r="C2986" s="157">
        <v>16</v>
      </c>
      <c r="D2986" s="101"/>
      <c r="E2986" s="31"/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83">
        <f t="shared" si="177"/>
        <v>0</v>
      </c>
    </row>
    <row r="2987" spans="1:16">
      <c r="A2987" s="340"/>
      <c r="B2987" s="343"/>
      <c r="C2987" s="157">
        <v>17</v>
      </c>
      <c r="D2987" s="101"/>
      <c r="E2987" s="31"/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83">
        <f t="shared" si="177"/>
        <v>0</v>
      </c>
    </row>
    <row r="2988" spans="1:16">
      <c r="A2988" s="340"/>
      <c r="B2988" s="343"/>
      <c r="C2988" s="157">
        <v>25</v>
      </c>
      <c r="D2988" s="101"/>
      <c r="E2988" s="31"/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83">
        <f t="shared" si="177"/>
        <v>0</v>
      </c>
    </row>
    <row r="2989" spans="1:16">
      <c r="A2989" s="340"/>
      <c r="B2989" s="343"/>
      <c r="C2989" s="157">
        <v>26</v>
      </c>
      <c r="D2989" s="101"/>
      <c r="E2989" s="31"/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83">
        <f t="shared" si="177"/>
        <v>0</v>
      </c>
    </row>
    <row r="2990" spans="1:16">
      <c r="A2990" s="341"/>
      <c r="B2990" s="344"/>
      <c r="C2990" s="157">
        <v>27</v>
      </c>
      <c r="D2990" s="101"/>
      <c r="E2990" s="31"/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83">
        <f t="shared" si="177"/>
        <v>0</v>
      </c>
    </row>
    <row r="2991" spans="1:16">
      <c r="A2991" s="99">
        <v>932</v>
      </c>
      <c r="B2991" s="100" t="s">
        <v>443</v>
      </c>
      <c r="C2991" s="152"/>
      <c r="D2991" s="152"/>
      <c r="E2991" s="152"/>
      <c r="F2991" s="152"/>
      <c r="G2991" s="152"/>
      <c r="H2991" s="152"/>
      <c r="I2991" s="152"/>
      <c r="J2991" s="152"/>
      <c r="K2991" s="152"/>
      <c r="L2991" s="152"/>
      <c r="M2991" s="152"/>
      <c r="N2991" s="152"/>
      <c r="O2991" s="152"/>
      <c r="P2991" s="102">
        <f>SUM(D2991:O2991)</f>
        <v>0</v>
      </c>
    </row>
    <row r="2992" spans="1:16">
      <c r="A2992" s="112">
        <v>9400</v>
      </c>
      <c r="B2992" s="347" t="s">
        <v>444</v>
      </c>
      <c r="C2992" s="348"/>
      <c r="D2992" s="110">
        <f t="shared" ref="D2992:P2992" si="178">SUM(D2993:D3003)</f>
        <v>0</v>
      </c>
      <c r="E2992" s="111">
        <f t="shared" si="178"/>
        <v>0</v>
      </c>
      <c r="F2992" s="111">
        <f t="shared" si="178"/>
        <v>0</v>
      </c>
      <c r="G2992" s="111">
        <f t="shared" si="178"/>
        <v>0</v>
      </c>
      <c r="H2992" s="111">
        <f t="shared" si="178"/>
        <v>0</v>
      </c>
      <c r="I2992" s="111">
        <f t="shared" si="178"/>
        <v>0</v>
      </c>
      <c r="J2992" s="111">
        <f t="shared" si="178"/>
        <v>0</v>
      </c>
      <c r="K2992" s="111">
        <f t="shared" si="178"/>
        <v>0</v>
      </c>
      <c r="L2992" s="111">
        <f t="shared" si="178"/>
        <v>0</v>
      </c>
      <c r="M2992" s="111">
        <f t="shared" si="178"/>
        <v>0</v>
      </c>
      <c r="N2992" s="111">
        <f t="shared" si="178"/>
        <v>0</v>
      </c>
      <c r="O2992" s="111">
        <f t="shared" si="178"/>
        <v>0</v>
      </c>
      <c r="P2992" s="111">
        <f t="shared" si="178"/>
        <v>0</v>
      </c>
    </row>
    <row r="2993" spans="1:16">
      <c r="A2993" s="339">
        <v>941</v>
      </c>
      <c r="B2993" s="342" t="s">
        <v>445</v>
      </c>
      <c r="C2993" s="157">
        <v>11</v>
      </c>
      <c r="D2993" s="101"/>
      <c r="E2993" s="31"/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83">
        <f>SUM(D2993:O2993)</f>
        <v>0</v>
      </c>
    </row>
    <row r="2994" spans="1:16">
      <c r="A2994" s="340"/>
      <c r="B2994" s="343"/>
      <c r="C2994" s="157">
        <v>12</v>
      </c>
      <c r="D2994" s="101"/>
      <c r="E2994" s="31"/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83">
        <f t="shared" ref="P2994:P2995" si="179">SUM(D2994:O2994)</f>
        <v>0</v>
      </c>
    </row>
    <row r="2995" spans="1:16">
      <c r="A2995" s="340"/>
      <c r="B2995" s="343"/>
      <c r="C2995" s="157">
        <v>13</v>
      </c>
      <c r="D2995" s="101"/>
      <c r="E2995" s="31"/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83">
        <f t="shared" si="179"/>
        <v>0</v>
      </c>
    </row>
    <row r="2996" spans="1:16">
      <c r="A2996" s="340"/>
      <c r="B2996" s="343"/>
      <c r="C2996" s="157">
        <v>14</v>
      </c>
      <c r="D2996" s="101"/>
      <c r="E2996" s="31"/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83">
        <f t="shared" ref="P2996:P3002" si="180">SUM(D2996:O2996)</f>
        <v>0</v>
      </c>
    </row>
    <row r="2997" spans="1:16">
      <c r="A2997" s="340"/>
      <c r="B2997" s="343"/>
      <c r="C2997" s="157">
        <v>15</v>
      </c>
      <c r="D2997" s="101"/>
      <c r="E2997" s="31"/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83">
        <f t="shared" si="180"/>
        <v>0</v>
      </c>
    </row>
    <row r="2998" spans="1:16">
      <c r="A2998" s="340"/>
      <c r="B2998" s="343"/>
      <c r="C2998" s="157">
        <v>16</v>
      </c>
      <c r="D2998" s="101"/>
      <c r="E2998" s="31"/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83">
        <f t="shared" si="180"/>
        <v>0</v>
      </c>
    </row>
    <row r="2999" spans="1:16">
      <c r="A2999" s="340"/>
      <c r="B2999" s="343"/>
      <c r="C2999" s="157">
        <v>17</v>
      </c>
      <c r="D2999" s="101"/>
      <c r="E2999" s="31"/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83">
        <f t="shared" si="180"/>
        <v>0</v>
      </c>
    </row>
    <row r="3000" spans="1:16">
      <c r="A3000" s="340"/>
      <c r="B3000" s="343"/>
      <c r="C3000" s="157">
        <v>25</v>
      </c>
      <c r="D3000" s="101"/>
      <c r="E3000" s="31"/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83">
        <f t="shared" si="180"/>
        <v>0</v>
      </c>
    </row>
    <row r="3001" spans="1:16">
      <c r="A3001" s="340"/>
      <c r="B3001" s="343"/>
      <c r="C3001" s="157">
        <v>26</v>
      </c>
      <c r="D3001" s="101"/>
      <c r="E3001" s="31"/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83">
        <f t="shared" si="180"/>
        <v>0</v>
      </c>
    </row>
    <row r="3002" spans="1:16">
      <c r="A3002" s="341"/>
      <c r="B3002" s="344"/>
      <c r="C3002" s="157">
        <v>27</v>
      </c>
      <c r="D3002" s="101"/>
      <c r="E3002" s="31"/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83">
        <f t="shared" si="180"/>
        <v>0</v>
      </c>
    </row>
    <row r="3003" spans="1:16">
      <c r="A3003" s="99">
        <v>942</v>
      </c>
      <c r="B3003" s="100" t="s">
        <v>446</v>
      </c>
      <c r="C3003" s="152"/>
      <c r="D3003" s="152"/>
      <c r="E3003" s="152"/>
      <c r="F3003" s="152"/>
      <c r="G3003" s="152"/>
      <c r="H3003" s="152"/>
      <c r="I3003" s="152"/>
      <c r="J3003" s="152"/>
      <c r="K3003" s="152"/>
      <c r="L3003" s="152"/>
      <c r="M3003" s="152"/>
      <c r="N3003" s="152"/>
      <c r="O3003" s="152"/>
      <c r="P3003" s="102">
        <f>SUM(D3003:O3003)</f>
        <v>0</v>
      </c>
    </row>
    <row r="3004" spans="1:16">
      <c r="A3004" s="112">
        <v>9500</v>
      </c>
      <c r="B3004" s="347" t="s">
        <v>447</v>
      </c>
      <c r="C3004" s="348"/>
      <c r="D3004" s="110">
        <f t="shared" ref="D3004:P3004" si="181">SUM(D3005:D3012)</f>
        <v>0</v>
      </c>
      <c r="E3004" s="110">
        <f t="shared" si="181"/>
        <v>0</v>
      </c>
      <c r="F3004" s="110">
        <f t="shared" si="181"/>
        <v>0</v>
      </c>
      <c r="G3004" s="110">
        <f t="shared" si="181"/>
        <v>0</v>
      </c>
      <c r="H3004" s="110">
        <f t="shared" si="181"/>
        <v>0</v>
      </c>
      <c r="I3004" s="110">
        <f t="shared" si="181"/>
        <v>0</v>
      </c>
      <c r="J3004" s="110">
        <f t="shared" si="181"/>
        <v>0</v>
      </c>
      <c r="K3004" s="110">
        <f t="shared" si="181"/>
        <v>0</v>
      </c>
      <c r="L3004" s="110">
        <f t="shared" si="181"/>
        <v>0</v>
      </c>
      <c r="M3004" s="110">
        <f t="shared" si="181"/>
        <v>0</v>
      </c>
      <c r="N3004" s="110">
        <f t="shared" si="181"/>
        <v>0</v>
      </c>
      <c r="O3004" s="110">
        <f t="shared" si="181"/>
        <v>0</v>
      </c>
      <c r="P3004" s="110">
        <f t="shared" si="181"/>
        <v>0</v>
      </c>
    </row>
    <row r="3005" spans="1:16">
      <c r="A3005" s="339">
        <v>951</v>
      </c>
      <c r="B3005" s="342" t="s">
        <v>448</v>
      </c>
      <c r="C3005" s="157">
        <v>11</v>
      </c>
      <c r="D3005" s="101"/>
      <c r="E3005" s="31"/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83">
        <f>SUM(D3005:O3005)</f>
        <v>0</v>
      </c>
    </row>
    <row r="3006" spans="1:16">
      <c r="A3006" s="340"/>
      <c r="B3006" s="343"/>
      <c r="C3006" s="157">
        <v>12</v>
      </c>
      <c r="D3006" s="101"/>
      <c r="E3006" s="31"/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83">
        <f t="shared" ref="P3006:P3007" si="182">SUM(D3006:O3006)</f>
        <v>0</v>
      </c>
    </row>
    <row r="3007" spans="1:16">
      <c r="A3007" s="340"/>
      <c r="B3007" s="343"/>
      <c r="C3007" s="157">
        <v>13</v>
      </c>
      <c r="D3007" s="101"/>
      <c r="E3007" s="31"/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83">
        <f t="shared" si="182"/>
        <v>0</v>
      </c>
    </row>
    <row r="3008" spans="1:16">
      <c r="A3008" s="340"/>
      <c r="B3008" s="343"/>
      <c r="C3008" s="157">
        <v>14</v>
      </c>
      <c r="D3008" s="101"/>
      <c r="E3008" s="31"/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83">
        <f t="shared" ref="P3008:P3014" si="183">SUM(D3008:O3008)</f>
        <v>0</v>
      </c>
    </row>
    <row r="3009" spans="1:16">
      <c r="A3009" s="340"/>
      <c r="B3009" s="343"/>
      <c r="C3009" s="157">
        <v>15</v>
      </c>
      <c r="D3009" s="101"/>
      <c r="E3009" s="31"/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83">
        <f t="shared" si="183"/>
        <v>0</v>
      </c>
    </row>
    <row r="3010" spans="1:16">
      <c r="A3010" s="340"/>
      <c r="B3010" s="343"/>
      <c r="C3010" s="157">
        <v>16</v>
      </c>
      <c r="D3010" s="101"/>
      <c r="E3010" s="31"/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83">
        <f t="shared" si="183"/>
        <v>0</v>
      </c>
    </row>
    <row r="3011" spans="1:16">
      <c r="A3011" s="340"/>
      <c r="B3011" s="343"/>
      <c r="C3011" s="157">
        <v>17</v>
      </c>
      <c r="D3011" s="101"/>
      <c r="E3011" s="31"/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83">
        <f t="shared" si="183"/>
        <v>0</v>
      </c>
    </row>
    <row r="3012" spans="1:16">
      <c r="A3012" s="340"/>
      <c r="B3012" s="343"/>
      <c r="C3012" s="157">
        <v>25</v>
      </c>
      <c r="D3012" s="101"/>
      <c r="E3012" s="31"/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83">
        <f t="shared" si="183"/>
        <v>0</v>
      </c>
    </row>
    <row r="3013" spans="1:16">
      <c r="A3013" s="340"/>
      <c r="B3013" s="343"/>
      <c r="C3013" s="157">
        <v>26</v>
      </c>
      <c r="D3013" s="101"/>
      <c r="E3013" s="31"/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83">
        <f t="shared" si="183"/>
        <v>0</v>
      </c>
    </row>
    <row r="3014" spans="1:16">
      <c r="A3014" s="341"/>
      <c r="B3014" s="344"/>
      <c r="C3014" s="157">
        <v>27</v>
      </c>
      <c r="D3014" s="101"/>
      <c r="E3014" s="31"/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83">
        <f t="shared" si="183"/>
        <v>0</v>
      </c>
    </row>
    <row r="3015" spans="1:16">
      <c r="A3015" s="112">
        <v>9600</v>
      </c>
      <c r="B3015" s="347" t="s">
        <v>449</v>
      </c>
      <c r="C3015" s="348"/>
      <c r="D3015" s="110">
        <f>SUM(D3016:D3017)</f>
        <v>0</v>
      </c>
      <c r="E3015" s="111">
        <f t="shared" ref="E3015:P3015" si="184">SUM(E3016:E3017)</f>
        <v>0</v>
      </c>
      <c r="F3015" s="111">
        <f t="shared" si="184"/>
        <v>0</v>
      </c>
      <c r="G3015" s="111">
        <f t="shared" si="184"/>
        <v>0</v>
      </c>
      <c r="H3015" s="111">
        <f t="shared" si="184"/>
        <v>0</v>
      </c>
      <c r="I3015" s="111">
        <f t="shared" si="184"/>
        <v>0</v>
      </c>
      <c r="J3015" s="111">
        <f t="shared" si="184"/>
        <v>0</v>
      </c>
      <c r="K3015" s="111">
        <f t="shared" si="184"/>
        <v>0</v>
      </c>
      <c r="L3015" s="111">
        <f t="shared" si="184"/>
        <v>0</v>
      </c>
      <c r="M3015" s="111">
        <f t="shared" si="184"/>
        <v>0</v>
      </c>
      <c r="N3015" s="111">
        <f t="shared" si="184"/>
        <v>0</v>
      </c>
      <c r="O3015" s="111">
        <f t="shared" si="184"/>
        <v>0</v>
      </c>
      <c r="P3015" s="111">
        <f t="shared" si="184"/>
        <v>0</v>
      </c>
    </row>
    <row r="3016" spans="1:16">
      <c r="A3016" s="99">
        <v>961</v>
      </c>
      <c r="B3016" s="100" t="s">
        <v>450</v>
      </c>
      <c r="C3016" s="152"/>
      <c r="D3016" s="152"/>
      <c r="E3016" s="152"/>
      <c r="F3016" s="152"/>
      <c r="G3016" s="152"/>
      <c r="H3016" s="152"/>
      <c r="I3016" s="152"/>
      <c r="J3016" s="152"/>
      <c r="K3016" s="152"/>
      <c r="L3016" s="152"/>
      <c r="M3016" s="152"/>
      <c r="N3016" s="152"/>
      <c r="O3016" s="152"/>
      <c r="P3016" s="102">
        <f t="shared" ref="P3016:P3017" si="185">SUM(D3016:O3016)</f>
        <v>0</v>
      </c>
    </row>
    <row r="3017" spans="1:16">
      <c r="A3017" s="99">
        <v>962</v>
      </c>
      <c r="B3017" s="100" t="s">
        <v>451</v>
      </c>
      <c r="C3017" s="152"/>
      <c r="D3017" s="152"/>
      <c r="E3017" s="152"/>
      <c r="F3017" s="152"/>
      <c r="G3017" s="152"/>
      <c r="H3017" s="152"/>
      <c r="I3017" s="152"/>
      <c r="J3017" s="152"/>
      <c r="K3017" s="152"/>
      <c r="L3017" s="152"/>
      <c r="M3017" s="152"/>
      <c r="N3017" s="152"/>
      <c r="O3017" s="152"/>
      <c r="P3017" s="102">
        <f t="shared" si="185"/>
        <v>0</v>
      </c>
    </row>
    <row r="3018" spans="1:16">
      <c r="A3018" s="112">
        <v>9900</v>
      </c>
      <c r="B3018" s="347" t="s">
        <v>452</v>
      </c>
      <c r="C3018" s="348"/>
      <c r="D3018" s="110">
        <f t="shared" ref="D3018:P3018" si="186">SUM(D3019:D3026)</f>
        <v>0</v>
      </c>
      <c r="E3018" s="110">
        <f t="shared" si="186"/>
        <v>0</v>
      </c>
      <c r="F3018" s="110">
        <f t="shared" si="186"/>
        <v>0</v>
      </c>
      <c r="G3018" s="110">
        <f t="shared" si="186"/>
        <v>0</v>
      </c>
      <c r="H3018" s="110">
        <f t="shared" si="186"/>
        <v>0</v>
      </c>
      <c r="I3018" s="110">
        <f t="shared" si="186"/>
        <v>0</v>
      </c>
      <c r="J3018" s="110">
        <f t="shared" si="186"/>
        <v>0</v>
      </c>
      <c r="K3018" s="110">
        <f t="shared" si="186"/>
        <v>0</v>
      </c>
      <c r="L3018" s="110">
        <f t="shared" si="186"/>
        <v>0</v>
      </c>
      <c r="M3018" s="110">
        <f t="shared" si="186"/>
        <v>0</v>
      </c>
      <c r="N3018" s="110">
        <f t="shared" si="186"/>
        <v>0</v>
      </c>
      <c r="O3018" s="110">
        <f t="shared" si="186"/>
        <v>0</v>
      </c>
      <c r="P3018" s="110">
        <f t="shared" si="186"/>
        <v>0</v>
      </c>
    </row>
    <row r="3019" spans="1:16">
      <c r="A3019" s="339">
        <v>991</v>
      </c>
      <c r="B3019" s="342" t="s">
        <v>453</v>
      </c>
      <c r="C3019" s="157">
        <v>11</v>
      </c>
      <c r="D3019" s="101"/>
      <c r="E3019" s="31"/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83">
        <f>SUM(D3019:O3019)</f>
        <v>0</v>
      </c>
    </row>
    <row r="3020" spans="1:16">
      <c r="A3020" s="340"/>
      <c r="B3020" s="343"/>
      <c r="C3020" s="157">
        <v>12</v>
      </c>
      <c r="D3020" s="101"/>
      <c r="E3020" s="31"/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83">
        <f t="shared" ref="P3020:P3021" si="187">SUM(D3020:O3020)</f>
        <v>0</v>
      </c>
    </row>
    <row r="3021" spans="1:16">
      <c r="A3021" s="340"/>
      <c r="B3021" s="343"/>
      <c r="C3021" s="157">
        <v>13</v>
      </c>
      <c r="D3021" s="101"/>
      <c r="E3021" s="31"/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83">
        <f t="shared" si="187"/>
        <v>0</v>
      </c>
    </row>
    <row r="3022" spans="1:16">
      <c r="A3022" s="340"/>
      <c r="B3022" s="343"/>
      <c r="C3022" s="157">
        <v>14</v>
      </c>
      <c r="D3022" s="101"/>
      <c r="E3022" s="31"/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83">
        <f t="shared" ref="P3022:P3028" si="188">SUM(D3022:O3022)</f>
        <v>0</v>
      </c>
    </row>
    <row r="3023" spans="1:16">
      <c r="A3023" s="340"/>
      <c r="B3023" s="343"/>
      <c r="C3023" s="157">
        <v>15</v>
      </c>
      <c r="D3023" s="101"/>
      <c r="E3023" s="31"/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83">
        <f t="shared" si="188"/>
        <v>0</v>
      </c>
    </row>
    <row r="3024" spans="1:16">
      <c r="A3024" s="340"/>
      <c r="B3024" s="343"/>
      <c r="C3024" s="157">
        <v>16</v>
      </c>
      <c r="D3024" s="101"/>
      <c r="E3024" s="31"/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83">
        <f t="shared" si="188"/>
        <v>0</v>
      </c>
    </row>
    <row r="3025" spans="1:16">
      <c r="A3025" s="340"/>
      <c r="B3025" s="343"/>
      <c r="C3025" s="157">
        <v>17</v>
      </c>
      <c r="D3025" s="101"/>
      <c r="E3025" s="31"/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83">
        <f t="shared" si="188"/>
        <v>0</v>
      </c>
    </row>
    <row r="3026" spans="1:16">
      <c r="A3026" s="340"/>
      <c r="B3026" s="343"/>
      <c r="C3026" s="157">
        <v>25</v>
      </c>
      <c r="D3026" s="101"/>
      <c r="E3026" s="31"/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83">
        <f t="shared" si="188"/>
        <v>0</v>
      </c>
    </row>
    <row r="3027" spans="1:16">
      <c r="A3027" s="340"/>
      <c r="B3027" s="343"/>
      <c r="C3027" s="157">
        <v>26</v>
      </c>
      <c r="D3027" s="101"/>
      <c r="E3027" s="31"/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83">
        <f t="shared" si="188"/>
        <v>0</v>
      </c>
    </row>
    <row r="3028" spans="1:16">
      <c r="A3028" s="341"/>
      <c r="B3028" s="344"/>
      <c r="C3028" s="157">
        <v>27</v>
      </c>
      <c r="D3028" s="101"/>
      <c r="E3028" s="31"/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83">
        <f t="shared" si="188"/>
        <v>0</v>
      </c>
    </row>
    <row r="3029" spans="1:16">
      <c r="B3029" s="354" t="s">
        <v>454</v>
      </c>
      <c r="C3029" s="355"/>
      <c r="D3029" s="118">
        <f t="shared" ref="D3029:P3029" si="189">D2+D264+D743+D1494+D1860+D2360+D2544+D2853+D2907</f>
        <v>11839770</v>
      </c>
      <c r="E3029" s="118">
        <f t="shared" si="189"/>
        <v>11963070</v>
      </c>
      <c r="F3029" s="118">
        <f t="shared" si="189"/>
        <v>11227237</v>
      </c>
      <c r="G3029" s="118">
        <f t="shared" si="189"/>
        <v>11678864</v>
      </c>
      <c r="H3029" s="118">
        <f t="shared" si="189"/>
        <v>12154304</v>
      </c>
      <c r="I3029" s="118">
        <f t="shared" si="189"/>
        <v>12428760</v>
      </c>
      <c r="J3029" s="118">
        <f t="shared" si="189"/>
        <v>11712608</v>
      </c>
      <c r="K3029" s="118">
        <f t="shared" si="189"/>
        <v>11328844</v>
      </c>
      <c r="L3029" s="118">
        <f t="shared" si="189"/>
        <v>14567055</v>
      </c>
      <c r="M3029" s="118">
        <f t="shared" si="189"/>
        <v>16772884</v>
      </c>
      <c r="N3029" s="118">
        <f t="shared" si="189"/>
        <v>16071879</v>
      </c>
      <c r="O3029" s="118">
        <f t="shared" si="189"/>
        <v>23053766</v>
      </c>
      <c r="P3029" s="118">
        <f t="shared" si="189"/>
        <v>164799041</v>
      </c>
    </row>
  </sheetData>
  <sheetProtection sheet="1" objects="1" scenarios="1" selectLockedCells="1"/>
  <mergeCells count="651">
    <mergeCell ref="B1291:B1300"/>
    <mergeCell ref="B1270:C1270"/>
    <mergeCell ref="B1372:B1381"/>
    <mergeCell ref="A1382:A1391"/>
    <mergeCell ref="B1382:B1391"/>
    <mergeCell ref="A1392:A1401"/>
    <mergeCell ref="B1392:B1401"/>
    <mergeCell ref="A1402:A1411"/>
    <mergeCell ref="B1402:B1411"/>
    <mergeCell ref="A1301:A1310"/>
    <mergeCell ref="B1301:B1310"/>
    <mergeCell ref="A1311:A1320"/>
    <mergeCell ref="B1311:B1320"/>
    <mergeCell ref="A1291:A1300"/>
    <mergeCell ref="B916:B925"/>
    <mergeCell ref="A916:A925"/>
    <mergeCell ref="B906:B915"/>
    <mergeCell ref="A906:A915"/>
    <mergeCell ref="B1129:B1138"/>
    <mergeCell ref="A1139:A1148"/>
    <mergeCell ref="B1139:B1148"/>
    <mergeCell ref="A1149:A1158"/>
    <mergeCell ref="B1149:B1158"/>
    <mergeCell ref="A957:A966"/>
    <mergeCell ref="B957:B966"/>
    <mergeCell ref="A947:A956"/>
    <mergeCell ref="B947:B956"/>
    <mergeCell ref="A937:A946"/>
    <mergeCell ref="B937:B946"/>
    <mergeCell ref="A927:A936"/>
    <mergeCell ref="B927:B936"/>
    <mergeCell ref="B926:C926"/>
    <mergeCell ref="B1007:B1016"/>
    <mergeCell ref="A1007:A1016"/>
    <mergeCell ref="A997:A1006"/>
    <mergeCell ref="B997:B1006"/>
    <mergeCell ref="A987:A996"/>
    <mergeCell ref="B987:B996"/>
    <mergeCell ref="A977:A986"/>
    <mergeCell ref="B977:B986"/>
    <mergeCell ref="A967:A976"/>
    <mergeCell ref="B967:B976"/>
    <mergeCell ref="B3018:C3018"/>
    <mergeCell ref="B3029:C3029"/>
    <mergeCell ref="B3004:C3004"/>
    <mergeCell ref="B3015:C3015"/>
    <mergeCell ref="A2993:A3002"/>
    <mergeCell ref="B2993:B3002"/>
    <mergeCell ref="A3005:A3014"/>
    <mergeCell ref="B3005:B3014"/>
    <mergeCell ref="A3019:A3028"/>
    <mergeCell ref="B3019:B3028"/>
    <mergeCell ref="A2919:A2928"/>
    <mergeCell ref="B2919:B2928"/>
    <mergeCell ref="B2980:C2980"/>
    <mergeCell ref="B2992:C2992"/>
    <mergeCell ref="B2944:C2944"/>
    <mergeCell ref="A2929:A2938"/>
    <mergeCell ref="B2929:B2938"/>
    <mergeCell ref="A2945:A2954"/>
    <mergeCell ref="B2945:B2954"/>
    <mergeCell ref="A2955:A2964"/>
    <mergeCell ref="B2955:B2964"/>
    <mergeCell ref="A2965:A2974"/>
    <mergeCell ref="B2965:B2974"/>
    <mergeCell ref="A2981:A2990"/>
    <mergeCell ref="B2981:B2990"/>
    <mergeCell ref="B2907:C2907"/>
    <mergeCell ref="B2908:C2908"/>
    <mergeCell ref="A2877:A2886"/>
    <mergeCell ref="B2877:B2886"/>
    <mergeCell ref="A2887:A2896"/>
    <mergeCell ref="B2887:B2896"/>
    <mergeCell ref="A2897:A2906"/>
    <mergeCell ref="B2897:B2906"/>
    <mergeCell ref="A2909:A2918"/>
    <mergeCell ref="B2909:B2918"/>
    <mergeCell ref="B2853:C2853"/>
    <mergeCell ref="B2854:C2854"/>
    <mergeCell ref="A2860:A2869"/>
    <mergeCell ref="B2860:B2869"/>
    <mergeCell ref="B2870:C2870"/>
    <mergeCell ref="B2876:C2876"/>
    <mergeCell ref="B2822:C2822"/>
    <mergeCell ref="A2823:A2832"/>
    <mergeCell ref="B2823:B2832"/>
    <mergeCell ref="A2833:A2842"/>
    <mergeCell ref="B2833:B2842"/>
    <mergeCell ref="A2843:A2852"/>
    <mergeCell ref="B2843:B2852"/>
    <mergeCell ref="A2791:A2800"/>
    <mergeCell ref="B2791:B2800"/>
    <mergeCell ref="B2801:C2801"/>
    <mergeCell ref="A2802:A2811"/>
    <mergeCell ref="B2802:B2811"/>
    <mergeCell ref="A2812:A2821"/>
    <mergeCell ref="B2812:B2821"/>
    <mergeCell ref="B2755:C2755"/>
    <mergeCell ref="A2756:A2765"/>
    <mergeCell ref="B2756:B2765"/>
    <mergeCell ref="A2768:A2777"/>
    <mergeCell ref="B2768:B2777"/>
    <mergeCell ref="A2780:A2789"/>
    <mergeCell ref="B2780:B2789"/>
    <mergeCell ref="A2725:A2734"/>
    <mergeCell ref="B2725:B2734"/>
    <mergeCell ref="A2735:A2744"/>
    <mergeCell ref="B2735:B2744"/>
    <mergeCell ref="A2745:A2754"/>
    <mergeCell ref="B2745:B2754"/>
    <mergeCell ref="B2691:C2691"/>
    <mergeCell ref="A2692:A2701"/>
    <mergeCell ref="B2692:B2701"/>
    <mergeCell ref="A2705:A2714"/>
    <mergeCell ref="B2705:B2714"/>
    <mergeCell ref="A2715:A2724"/>
    <mergeCell ref="B2715:B2724"/>
    <mergeCell ref="A2661:A2670"/>
    <mergeCell ref="B2661:B2670"/>
    <mergeCell ref="A2671:A2680"/>
    <mergeCell ref="B2671:B2680"/>
    <mergeCell ref="A2681:A2690"/>
    <mergeCell ref="B2681:B2690"/>
    <mergeCell ref="B2630:C2630"/>
    <mergeCell ref="A2631:A2640"/>
    <mergeCell ref="B2631:B2640"/>
    <mergeCell ref="A2641:A2650"/>
    <mergeCell ref="B2641:B2650"/>
    <mergeCell ref="A2651:A2660"/>
    <mergeCell ref="B2651:B2660"/>
    <mergeCell ref="A2600:A2609"/>
    <mergeCell ref="B2600:B2609"/>
    <mergeCell ref="A2610:A2619"/>
    <mergeCell ref="B2610:B2619"/>
    <mergeCell ref="A2620:A2629"/>
    <mergeCell ref="B2620:B2629"/>
    <mergeCell ref="A2570:A2579"/>
    <mergeCell ref="B2570:B2579"/>
    <mergeCell ref="A2580:A2589"/>
    <mergeCell ref="B2580:B2589"/>
    <mergeCell ref="A2590:A2599"/>
    <mergeCell ref="B2590:B2599"/>
    <mergeCell ref="B2544:C2544"/>
    <mergeCell ref="B2545:C2545"/>
    <mergeCell ref="A2546:A2555"/>
    <mergeCell ref="B2546:B2555"/>
    <mergeCell ref="B2557:C2557"/>
    <mergeCell ref="A2558:A2567"/>
    <mergeCell ref="B2558:B2567"/>
    <mergeCell ref="A2513:A2522"/>
    <mergeCell ref="B2513:B2522"/>
    <mergeCell ref="B2523:C2523"/>
    <mergeCell ref="A2524:A2533"/>
    <mergeCell ref="B2524:B2533"/>
    <mergeCell ref="A2534:A2543"/>
    <mergeCell ref="B2534:B2543"/>
    <mergeCell ref="A2483:A2492"/>
    <mergeCell ref="B2483:B2492"/>
    <mergeCell ref="A2493:A2502"/>
    <mergeCell ref="B2493:B2502"/>
    <mergeCell ref="A2503:A2512"/>
    <mergeCell ref="B2503:B2512"/>
    <mergeCell ref="A2453:A2462"/>
    <mergeCell ref="B2453:B2462"/>
    <mergeCell ref="A2463:A2472"/>
    <mergeCell ref="B2463:B2472"/>
    <mergeCell ref="A2473:A2482"/>
    <mergeCell ref="B2473:B2482"/>
    <mergeCell ref="A2422:A2431"/>
    <mergeCell ref="B2422:B2431"/>
    <mergeCell ref="A2432:A2441"/>
    <mergeCell ref="B2432:B2441"/>
    <mergeCell ref="B2442:C2442"/>
    <mergeCell ref="A2443:A2452"/>
    <mergeCell ref="B2443:B2452"/>
    <mergeCell ref="A2392:A2401"/>
    <mergeCell ref="B2392:B2401"/>
    <mergeCell ref="A2402:A2411"/>
    <mergeCell ref="B2402:B2411"/>
    <mergeCell ref="A2412:A2421"/>
    <mergeCell ref="B2412:B2421"/>
    <mergeCell ref="A2362:A2371"/>
    <mergeCell ref="B2362:B2371"/>
    <mergeCell ref="A2372:A2381"/>
    <mergeCell ref="B2372:B2381"/>
    <mergeCell ref="A2382:A2391"/>
    <mergeCell ref="B2382:B2391"/>
    <mergeCell ref="A2340:A2349"/>
    <mergeCell ref="B2340:B2349"/>
    <mergeCell ref="A2350:A2359"/>
    <mergeCell ref="B2350:B2359"/>
    <mergeCell ref="B2360:C2360"/>
    <mergeCell ref="B2361:C2361"/>
    <mergeCell ref="A2310:A2319"/>
    <mergeCell ref="B2310:B2319"/>
    <mergeCell ref="A2320:A2329"/>
    <mergeCell ref="B2320:B2329"/>
    <mergeCell ref="A2330:A2339"/>
    <mergeCell ref="B2330:B2339"/>
    <mergeCell ref="A2280:A2289"/>
    <mergeCell ref="B2280:B2289"/>
    <mergeCell ref="A2290:A2299"/>
    <mergeCell ref="B2290:B2299"/>
    <mergeCell ref="A2300:A2309"/>
    <mergeCell ref="B2300:B2309"/>
    <mergeCell ref="A2249:A2258"/>
    <mergeCell ref="B2249:B2258"/>
    <mergeCell ref="A2259:A2268"/>
    <mergeCell ref="B2259:B2268"/>
    <mergeCell ref="B2269:C2269"/>
    <mergeCell ref="A2270:A2279"/>
    <mergeCell ref="B2270:B2279"/>
    <mergeCell ref="A2218:A2227"/>
    <mergeCell ref="B2218:B2227"/>
    <mergeCell ref="B2228:C2228"/>
    <mergeCell ref="A2229:A2238"/>
    <mergeCell ref="B2229:B2238"/>
    <mergeCell ref="A2239:A2248"/>
    <mergeCell ref="B2239:B2248"/>
    <mergeCell ref="A2188:A2197"/>
    <mergeCell ref="B2188:B2197"/>
    <mergeCell ref="A2198:A2207"/>
    <mergeCell ref="B2198:B2207"/>
    <mergeCell ref="A2208:A2217"/>
    <mergeCell ref="B2208:B2217"/>
    <mergeCell ref="A2158:A2167"/>
    <mergeCell ref="B2158:B2167"/>
    <mergeCell ref="A2168:A2177"/>
    <mergeCell ref="B2168:B2177"/>
    <mergeCell ref="A2178:A2187"/>
    <mergeCell ref="B2178:B2187"/>
    <mergeCell ref="A2127:A2136"/>
    <mergeCell ref="B2127:B2136"/>
    <mergeCell ref="B2137:C2137"/>
    <mergeCell ref="A2138:A2147"/>
    <mergeCell ref="B2138:B2147"/>
    <mergeCell ref="A2148:A2157"/>
    <mergeCell ref="B2148:B2157"/>
    <mergeCell ref="A2097:A2106"/>
    <mergeCell ref="B2097:B2106"/>
    <mergeCell ref="A2107:A2116"/>
    <mergeCell ref="B2107:B2116"/>
    <mergeCell ref="A2117:A2126"/>
    <mergeCell ref="B2117:B2126"/>
    <mergeCell ref="A2067:A2076"/>
    <mergeCell ref="B2067:B2076"/>
    <mergeCell ref="A2077:A2086"/>
    <mergeCell ref="B2077:B2086"/>
    <mergeCell ref="A2087:A2096"/>
    <mergeCell ref="B2087:B2096"/>
    <mergeCell ref="B2045:C2045"/>
    <mergeCell ref="A2046:A2055"/>
    <mergeCell ref="B2046:B2055"/>
    <mergeCell ref="B2056:C2056"/>
    <mergeCell ref="A2057:A2066"/>
    <mergeCell ref="B2057:B2066"/>
    <mergeCell ref="A2015:A2024"/>
    <mergeCell ref="B2015:B2024"/>
    <mergeCell ref="A2025:A2034"/>
    <mergeCell ref="B2025:B2034"/>
    <mergeCell ref="A2035:A2044"/>
    <mergeCell ref="B2035:B2044"/>
    <mergeCell ref="B1984:C1984"/>
    <mergeCell ref="A1985:A1994"/>
    <mergeCell ref="B1985:B1994"/>
    <mergeCell ref="A1995:A2004"/>
    <mergeCell ref="B1995:B2004"/>
    <mergeCell ref="A2005:A2014"/>
    <mergeCell ref="B2005:B2014"/>
    <mergeCell ref="A1953:A1962"/>
    <mergeCell ref="B1953:B1962"/>
    <mergeCell ref="B1963:C1963"/>
    <mergeCell ref="A1964:A1973"/>
    <mergeCell ref="B1964:B1973"/>
    <mergeCell ref="A1974:A1983"/>
    <mergeCell ref="B1974:B1983"/>
    <mergeCell ref="B1922:C1922"/>
    <mergeCell ref="A1923:A1932"/>
    <mergeCell ref="B1923:B1932"/>
    <mergeCell ref="A1933:A1942"/>
    <mergeCell ref="B1933:B1942"/>
    <mergeCell ref="A1943:A1952"/>
    <mergeCell ref="B1943:B1952"/>
    <mergeCell ref="A1892:A1901"/>
    <mergeCell ref="B1892:B1901"/>
    <mergeCell ref="A1902:A1911"/>
    <mergeCell ref="B1902:B1911"/>
    <mergeCell ref="A1912:A1921"/>
    <mergeCell ref="B1912:B1921"/>
    <mergeCell ref="A1862:A1871"/>
    <mergeCell ref="B1862:B1871"/>
    <mergeCell ref="A1872:A1881"/>
    <mergeCell ref="B1872:B1881"/>
    <mergeCell ref="A1882:A1891"/>
    <mergeCell ref="B1882:B1891"/>
    <mergeCell ref="A1789:A1798"/>
    <mergeCell ref="B1789:B1798"/>
    <mergeCell ref="B1860:C1860"/>
    <mergeCell ref="B1861:C1861"/>
    <mergeCell ref="B1829:C1829"/>
    <mergeCell ref="A1809:A1818"/>
    <mergeCell ref="B1809:B1818"/>
    <mergeCell ref="A1819:A1828"/>
    <mergeCell ref="B1819:B1828"/>
    <mergeCell ref="A1830:A1839"/>
    <mergeCell ref="B1830:B1839"/>
    <mergeCell ref="A1840:A1849"/>
    <mergeCell ref="B1840:B1849"/>
    <mergeCell ref="A1850:A1859"/>
    <mergeCell ref="B1850:B1859"/>
    <mergeCell ref="A1799:A1808"/>
    <mergeCell ref="B1799:B1808"/>
    <mergeCell ref="B1732:C1732"/>
    <mergeCell ref="A1691:A1700"/>
    <mergeCell ref="B1691:B1700"/>
    <mergeCell ref="B1701:C1701"/>
    <mergeCell ref="A1702:A1711"/>
    <mergeCell ref="B1702:B1711"/>
    <mergeCell ref="A1712:A1721"/>
    <mergeCell ref="B1712:B1721"/>
    <mergeCell ref="A1722:A1731"/>
    <mergeCell ref="B1722:B1731"/>
    <mergeCell ref="A1779:A1788"/>
    <mergeCell ref="B1779:B1788"/>
    <mergeCell ref="A1661:A1670"/>
    <mergeCell ref="B1661:B1670"/>
    <mergeCell ref="A1671:A1680"/>
    <mergeCell ref="B1671:B1680"/>
    <mergeCell ref="A1681:A1690"/>
    <mergeCell ref="B1681:B1690"/>
    <mergeCell ref="A1631:A1640"/>
    <mergeCell ref="B1631:B1640"/>
    <mergeCell ref="A1641:A1650"/>
    <mergeCell ref="B1641:B1650"/>
    <mergeCell ref="A1651:A1660"/>
    <mergeCell ref="B1651:B1660"/>
    <mergeCell ref="A1733:A1742"/>
    <mergeCell ref="B1733:B1742"/>
    <mergeCell ref="A1745:A1754"/>
    <mergeCell ref="B1745:B1754"/>
    <mergeCell ref="B1767:C1767"/>
    <mergeCell ref="B1778:C1778"/>
    <mergeCell ref="A1757:A1766"/>
    <mergeCell ref="B1757:B1766"/>
    <mergeCell ref="A1768:A1777"/>
    <mergeCell ref="B1768:B1777"/>
    <mergeCell ref="A1599:A1608"/>
    <mergeCell ref="B1599:B1608"/>
    <mergeCell ref="A1610:A1619"/>
    <mergeCell ref="B1610:B1619"/>
    <mergeCell ref="B1620:C1620"/>
    <mergeCell ref="A1621:A1630"/>
    <mergeCell ref="B1621:B1630"/>
    <mergeCell ref="A1569:A1578"/>
    <mergeCell ref="B1569:B1578"/>
    <mergeCell ref="A1579:A1588"/>
    <mergeCell ref="B1579:B1588"/>
    <mergeCell ref="A1589:A1598"/>
    <mergeCell ref="B1589:B1598"/>
    <mergeCell ref="B1538:C1538"/>
    <mergeCell ref="A1539:A1548"/>
    <mergeCell ref="B1539:B1548"/>
    <mergeCell ref="A1549:A1558"/>
    <mergeCell ref="B1549:B1558"/>
    <mergeCell ref="A1559:A1568"/>
    <mergeCell ref="B1559:B1568"/>
    <mergeCell ref="B1523:C1523"/>
    <mergeCell ref="A1500:A1509"/>
    <mergeCell ref="B1500:B1509"/>
    <mergeCell ref="A1511:A1520"/>
    <mergeCell ref="B1511:B1520"/>
    <mergeCell ref="A1524:A1533"/>
    <mergeCell ref="B1524:B1533"/>
    <mergeCell ref="B1494:C1494"/>
    <mergeCell ref="B1495:C1495"/>
    <mergeCell ref="A1443:A1452"/>
    <mergeCell ref="B1443:B1452"/>
    <mergeCell ref="A1453:A1462"/>
    <mergeCell ref="B1453:B1462"/>
    <mergeCell ref="A1463:A1472"/>
    <mergeCell ref="B1463:B1472"/>
    <mergeCell ref="A1474:A1483"/>
    <mergeCell ref="B1474:B1483"/>
    <mergeCell ref="A1484:A1493"/>
    <mergeCell ref="B1484:B1493"/>
    <mergeCell ref="A1423:A1432"/>
    <mergeCell ref="B1423:B1432"/>
    <mergeCell ref="A1433:A1442"/>
    <mergeCell ref="B1433:B1442"/>
    <mergeCell ref="B1361:C1361"/>
    <mergeCell ref="A1321:A1330"/>
    <mergeCell ref="B1321:B1330"/>
    <mergeCell ref="A1331:A1340"/>
    <mergeCell ref="B1331:B1340"/>
    <mergeCell ref="A1341:A1350"/>
    <mergeCell ref="B1341:B1350"/>
    <mergeCell ref="A1351:A1360"/>
    <mergeCell ref="B1351:B1360"/>
    <mergeCell ref="A1362:A1371"/>
    <mergeCell ref="B1362:B1371"/>
    <mergeCell ref="A1372:A1381"/>
    <mergeCell ref="A1413:A1422"/>
    <mergeCell ref="B1413:B1422"/>
    <mergeCell ref="B1412:C1412"/>
    <mergeCell ref="B1199:C1199"/>
    <mergeCell ref="A1200:A1209"/>
    <mergeCell ref="B1200:B1209"/>
    <mergeCell ref="A1210:A1219"/>
    <mergeCell ref="B1210:B1219"/>
    <mergeCell ref="A1220:A1229"/>
    <mergeCell ref="B1220:B1229"/>
    <mergeCell ref="A1230:A1239"/>
    <mergeCell ref="B1230:B1239"/>
    <mergeCell ref="A1240:A1249"/>
    <mergeCell ref="B1240:B1249"/>
    <mergeCell ref="A1250:A1259"/>
    <mergeCell ref="B1250:B1259"/>
    <mergeCell ref="A1260:A1269"/>
    <mergeCell ref="B1260:B1269"/>
    <mergeCell ref="A1271:A1280"/>
    <mergeCell ref="B1271:B1280"/>
    <mergeCell ref="A1281:A1290"/>
    <mergeCell ref="B1281:B1290"/>
    <mergeCell ref="A1179:A1188"/>
    <mergeCell ref="B1179:B1188"/>
    <mergeCell ref="A1189:A1198"/>
    <mergeCell ref="B1189:B1198"/>
    <mergeCell ref="B1108:C1108"/>
    <mergeCell ref="B1098:B1107"/>
    <mergeCell ref="A1098:A1107"/>
    <mergeCell ref="A1088:A1097"/>
    <mergeCell ref="B1088:B1097"/>
    <mergeCell ref="A1159:A1168"/>
    <mergeCell ref="B1159:B1168"/>
    <mergeCell ref="A1169:A1178"/>
    <mergeCell ref="B1169:B1178"/>
    <mergeCell ref="A1078:A1087"/>
    <mergeCell ref="B1078:B1087"/>
    <mergeCell ref="B1109:B1118"/>
    <mergeCell ref="A1109:A1118"/>
    <mergeCell ref="A1119:A1128"/>
    <mergeCell ref="B1119:B1128"/>
    <mergeCell ref="A1129:A1138"/>
    <mergeCell ref="B1017:C1017"/>
    <mergeCell ref="A1018:A1027"/>
    <mergeCell ref="B1018:B1027"/>
    <mergeCell ref="A1038:A1047"/>
    <mergeCell ref="B1038:B1047"/>
    <mergeCell ref="A1068:A1077"/>
    <mergeCell ref="B1068:B1077"/>
    <mergeCell ref="A1058:A1067"/>
    <mergeCell ref="B1058:B1067"/>
    <mergeCell ref="A1048:A1057"/>
    <mergeCell ref="B1048:B1057"/>
    <mergeCell ref="A1028:A1037"/>
    <mergeCell ref="B1028:B1037"/>
    <mergeCell ref="B795:B804"/>
    <mergeCell ref="A795:A804"/>
    <mergeCell ref="B805:B814"/>
    <mergeCell ref="A805:A814"/>
    <mergeCell ref="B815:B824"/>
    <mergeCell ref="A815:A824"/>
    <mergeCell ref="B896:B905"/>
    <mergeCell ref="A896:A905"/>
    <mergeCell ref="B835:C835"/>
    <mergeCell ref="A886:A895"/>
    <mergeCell ref="B886:B895"/>
    <mergeCell ref="A876:A885"/>
    <mergeCell ref="B876:B885"/>
    <mergeCell ref="A866:A875"/>
    <mergeCell ref="B866:B875"/>
    <mergeCell ref="A856:A865"/>
    <mergeCell ref="B856:B865"/>
    <mergeCell ref="A846:A855"/>
    <mergeCell ref="B846:B855"/>
    <mergeCell ref="A836:A845"/>
    <mergeCell ref="B836:B845"/>
    <mergeCell ref="B825:B834"/>
    <mergeCell ref="A825:A834"/>
    <mergeCell ref="A775:A784"/>
    <mergeCell ref="B693:B702"/>
    <mergeCell ref="A693:A702"/>
    <mergeCell ref="B703:B712"/>
    <mergeCell ref="A703:A712"/>
    <mergeCell ref="B743:C743"/>
    <mergeCell ref="B744:C744"/>
    <mergeCell ref="B723:B732"/>
    <mergeCell ref="A723:A732"/>
    <mergeCell ref="B733:B742"/>
    <mergeCell ref="A733:A742"/>
    <mergeCell ref="B653:B662"/>
    <mergeCell ref="A653:A662"/>
    <mergeCell ref="A663:A669"/>
    <mergeCell ref="B663:B669"/>
    <mergeCell ref="B673:B682"/>
    <mergeCell ref="A673:A682"/>
    <mergeCell ref="B785:B794"/>
    <mergeCell ref="A785:A794"/>
    <mergeCell ref="A632:A641"/>
    <mergeCell ref="B632:B641"/>
    <mergeCell ref="A642:A651"/>
    <mergeCell ref="B642:B651"/>
    <mergeCell ref="B652:C652"/>
    <mergeCell ref="B683:B692"/>
    <mergeCell ref="A683:A692"/>
    <mergeCell ref="B745:B754"/>
    <mergeCell ref="A745:A754"/>
    <mergeCell ref="B755:B764"/>
    <mergeCell ref="A755:A764"/>
    <mergeCell ref="B765:B774"/>
    <mergeCell ref="A765:A774"/>
    <mergeCell ref="B713:B722"/>
    <mergeCell ref="A713:A722"/>
    <mergeCell ref="B775:B784"/>
    <mergeCell ref="B601:B610"/>
    <mergeCell ref="A601:A610"/>
    <mergeCell ref="B622:B631"/>
    <mergeCell ref="A622:A631"/>
    <mergeCell ref="B621:C621"/>
    <mergeCell ref="B611:B620"/>
    <mergeCell ref="A611:A620"/>
    <mergeCell ref="B591:B600"/>
    <mergeCell ref="A591:A600"/>
    <mergeCell ref="A418:A427"/>
    <mergeCell ref="B418:B427"/>
    <mergeCell ref="A428:A437"/>
    <mergeCell ref="B428:B437"/>
    <mergeCell ref="A438:A447"/>
    <mergeCell ref="B438:B447"/>
    <mergeCell ref="A519:A528"/>
    <mergeCell ref="B519:B528"/>
    <mergeCell ref="B478:C478"/>
    <mergeCell ref="A499:A508"/>
    <mergeCell ref="B499:B508"/>
    <mergeCell ref="B509:B518"/>
    <mergeCell ref="A509:A518"/>
    <mergeCell ref="B529:B538"/>
    <mergeCell ref="A529:A538"/>
    <mergeCell ref="B570:C570"/>
    <mergeCell ref="A581:A590"/>
    <mergeCell ref="B581:B590"/>
    <mergeCell ref="B549:C549"/>
    <mergeCell ref="B539:B548"/>
    <mergeCell ref="A539:A548"/>
    <mergeCell ref="B550:B559"/>
    <mergeCell ref="A550:A559"/>
    <mergeCell ref="B560:B569"/>
    <mergeCell ref="A560:A569"/>
    <mergeCell ref="B571:B580"/>
    <mergeCell ref="A571:A580"/>
    <mergeCell ref="B266:B275"/>
    <mergeCell ref="A266:A275"/>
    <mergeCell ref="A276:A285"/>
    <mergeCell ref="B276:B285"/>
    <mergeCell ref="A286:A295"/>
    <mergeCell ref="B286:B295"/>
    <mergeCell ref="B346:C346"/>
    <mergeCell ref="B296:B305"/>
    <mergeCell ref="A296:A305"/>
    <mergeCell ref="B306:B315"/>
    <mergeCell ref="A306:A315"/>
    <mergeCell ref="B316:B325"/>
    <mergeCell ref="A316:A325"/>
    <mergeCell ref="B326:B335"/>
    <mergeCell ref="A326:A335"/>
    <mergeCell ref="B336:B345"/>
    <mergeCell ref="A336:A345"/>
    <mergeCell ref="B233:B242"/>
    <mergeCell ref="A233:A242"/>
    <mergeCell ref="B265:C265"/>
    <mergeCell ref="B243:C243"/>
    <mergeCell ref="B264:C264"/>
    <mergeCell ref="B244:B253"/>
    <mergeCell ref="A244:A253"/>
    <mergeCell ref="B254:B263"/>
    <mergeCell ref="A254:A263"/>
    <mergeCell ref="B232:C232"/>
    <mergeCell ref="A182:A191"/>
    <mergeCell ref="B182:B191"/>
    <mergeCell ref="B192:B201"/>
    <mergeCell ref="A192:A201"/>
    <mergeCell ref="B202:B211"/>
    <mergeCell ref="A202:A211"/>
    <mergeCell ref="B212:B221"/>
    <mergeCell ref="A212:A221"/>
    <mergeCell ref="B222:B231"/>
    <mergeCell ref="A222:A231"/>
    <mergeCell ref="B98:B107"/>
    <mergeCell ref="A98:A107"/>
    <mergeCell ref="B110:B119"/>
    <mergeCell ref="B171:C171"/>
    <mergeCell ref="B130:C130"/>
    <mergeCell ref="B161:B170"/>
    <mergeCell ref="A161:A170"/>
    <mergeCell ref="B172:B181"/>
    <mergeCell ref="A172:A181"/>
    <mergeCell ref="A110:A119"/>
    <mergeCell ref="B120:B129"/>
    <mergeCell ref="A120:A129"/>
    <mergeCell ref="B131:B140"/>
    <mergeCell ref="A131:A140"/>
    <mergeCell ref="B141:B150"/>
    <mergeCell ref="A141:A150"/>
    <mergeCell ref="B151:B160"/>
    <mergeCell ref="A151:A160"/>
    <mergeCell ref="B67:C67"/>
    <mergeCell ref="B56:B65"/>
    <mergeCell ref="A56:A65"/>
    <mergeCell ref="B68:B77"/>
    <mergeCell ref="A68:A77"/>
    <mergeCell ref="B78:B87"/>
    <mergeCell ref="A78:A87"/>
    <mergeCell ref="B88:B97"/>
    <mergeCell ref="A88:A97"/>
    <mergeCell ref="B35:C35"/>
    <mergeCell ref="A46:A55"/>
    <mergeCell ref="B46:B55"/>
    <mergeCell ref="B2:C2"/>
    <mergeCell ref="B3:C3"/>
    <mergeCell ref="B4:B13"/>
    <mergeCell ref="A4:A13"/>
    <mergeCell ref="B15:B24"/>
    <mergeCell ref="A15:A24"/>
    <mergeCell ref="B25:B34"/>
    <mergeCell ref="A25:A34"/>
    <mergeCell ref="B36:B45"/>
    <mergeCell ref="A36:A45"/>
    <mergeCell ref="A347:A356"/>
    <mergeCell ref="A357:A366"/>
    <mergeCell ref="B357:B366"/>
    <mergeCell ref="B367:B376"/>
    <mergeCell ref="A367:A376"/>
    <mergeCell ref="B479:B488"/>
    <mergeCell ref="A479:A488"/>
    <mergeCell ref="B489:B498"/>
    <mergeCell ref="A489:A498"/>
    <mergeCell ref="B347:B356"/>
    <mergeCell ref="A388:A397"/>
    <mergeCell ref="B388:B397"/>
    <mergeCell ref="A398:A407"/>
    <mergeCell ref="B398:B407"/>
    <mergeCell ref="A408:A417"/>
    <mergeCell ref="B408:B417"/>
    <mergeCell ref="B377:C377"/>
    <mergeCell ref="B387:C387"/>
    <mergeCell ref="A448:A457"/>
    <mergeCell ref="B448:B457"/>
    <mergeCell ref="A458:A467"/>
    <mergeCell ref="B458:B467"/>
    <mergeCell ref="A468:A477"/>
    <mergeCell ref="B468:B477"/>
  </mergeCells>
  <conditionalFormatting sqref="D1702:O1731 D1733:O1742 D1779:O1828 D1830:O1859 D2945:O2974 D2981:O2990 D2993:O3002 D1745:O1754 D1757:O1766 D15:O15 D550:O569 P4:P34 P36:P66 P68:P70 P131:P170 P172:P231 P244:P263 D18:O22 D25:O34 D2909:O2938">
    <cfRule type="containsBlanks" dxfId="374" priority="283">
      <formula>LEN(TRIM(D4))=0</formula>
    </cfRule>
  </conditionalFormatting>
  <conditionalFormatting sqref="D1539:D1608 D1610:D1619">
    <cfRule type="containsBlanks" dxfId="373" priority="280">
      <formula>LEN(TRIM(D1539))=0</formula>
    </cfRule>
  </conditionalFormatting>
  <conditionalFormatting sqref="D1621:D1700 E1635:O1635">
    <cfRule type="containsBlanks" dxfId="372" priority="279">
      <formula>LEN(TRIM(D1621))=0</formula>
    </cfRule>
  </conditionalFormatting>
  <conditionalFormatting sqref="D1768:D1777">
    <cfRule type="containsBlanks" dxfId="371" priority="278">
      <formula>LEN(TRIM(D1768))=0</formula>
    </cfRule>
  </conditionalFormatting>
  <conditionalFormatting sqref="D1862:D1872 D1875:D1882 D1885:D1892 D1895:D1902 D1905:D1912 D1915:D1921">
    <cfRule type="containsBlanks" dxfId="370" priority="277">
      <formula>LEN(TRIM(D1862))=0</formula>
    </cfRule>
  </conditionalFormatting>
  <conditionalFormatting sqref="D1923 D1926:D1933 D1936:D1943 D1947:D1953 D1956:D1962">
    <cfRule type="containsBlanks" dxfId="369" priority="276">
      <formula>LEN(TRIM(D1923))=0</formula>
    </cfRule>
  </conditionalFormatting>
  <conditionalFormatting sqref="D1964 D1967:D1974 D1977:D1983">
    <cfRule type="containsBlanks" dxfId="368" priority="275">
      <formula>LEN(TRIM(D1964))=0</formula>
    </cfRule>
  </conditionalFormatting>
  <conditionalFormatting sqref="D1985 D1988:D1995 D1998:D2005 D2008:D2015 D2018:D2025 D2028:D2035 D2038:D2044">
    <cfRule type="containsBlanks" dxfId="367" priority="274">
      <formula>LEN(TRIM(D1985))=0</formula>
    </cfRule>
  </conditionalFormatting>
  <conditionalFormatting sqref="D2046 D2049:D2055">
    <cfRule type="containsBlanks" dxfId="366" priority="273">
      <formula>LEN(TRIM(D2046))=0</formula>
    </cfRule>
  </conditionalFormatting>
  <conditionalFormatting sqref="D2057 D2060:D2067 D2070:D2077 D2080:D2087 D2090:D2097 D2100:D2107 D2110:D2117 D2120:D2127 D2130:D2136">
    <cfRule type="containsBlanks" dxfId="365" priority="272">
      <formula>LEN(TRIM(D2057))=0</formula>
    </cfRule>
  </conditionalFormatting>
  <conditionalFormatting sqref="D2138 D2141:D2148 D2151:D2158 D2161:D2168 D2171:D2178 D2181:D2188 D2191:D2198 D2201:D2208 D2211:D2218 D2221:D2227">
    <cfRule type="containsBlanks" dxfId="364" priority="271">
      <formula>LEN(TRIM(D2138))=0</formula>
    </cfRule>
  </conditionalFormatting>
  <conditionalFormatting sqref="D2239 D2242:D2249 D2252:D2259 D2262:D2268">
    <cfRule type="containsBlanks" dxfId="363" priority="270">
      <formula>LEN(TRIM(D2239))=0</formula>
    </cfRule>
  </conditionalFormatting>
  <conditionalFormatting sqref="D2229 D2232:D2238">
    <cfRule type="containsBlanks" dxfId="362" priority="269">
      <formula>LEN(TRIM(D2229))=0</formula>
    </cfRule>
  </conditionalFormatting>
  <conditionalFormatting sqref="D2270 D2273:D2280 D2283:D2290 D2293:D2300 D2303:D2310 D2313:D2320 D2323:D2330 D2333:D2340 D2343:D2350 D2353:D2359">
    <cfRule type="containsBlanks" dxfId="361" priority="268">
      <formula>LEN(TRIM(D2270))=0</formula>
    </cfRule>
  </conditionalFormatting>
  <conditionalFormatting sqref="D2362 D2365:D2372 D2375:D2382 D2385:D2392 D2395:D2402 D2405:D2412 D2415:D2422 D2425:D2432 D2435:D2441">
    <cfRule type="containsBlanks" dxfId="360" priority="267">
      <formula>LEN(TRIM(D2362))=0</formula>
    </cfRule>
  </conditionalFormatting>
  <conditionalFormatting sqref="D2443 D2446:D2453 D2456:D2463 D2466:D2473 D2476:D2483 D2486:D2493 D2496:D2503 D2506:D2513 D2516:D2522">
    <cfRule type="containsBlanks" dxfId="359" priority="266">
      <formula>LEN(TRIM(D2443))=0</formula>
    </cfRule>
  </conditionalFormatting>
  <conditionalFormatting sqref="D2524 D2527:D2534 D2537:D2543">
    <cfRule type="containsBlanks" dxfId="358" priority="265">
      <formula>LEN(TRIM(D2524))=0</formula>
    </cfRule>
  </conditionalFormatting>
  <conditionalFormatting sqref="D2546 D2549:D2555">
    <cfRule type="containsBlanks" dxfId="357" priority="264">
      <formula>LEN(TRIM(D2546))=0</formula>
    </cfRule>
  </conditionalFormatting>
  <conditionalFormatting sqref="D2558 D2561:D2567 D2573:D2580 D2583:D2590 D2593:D2600 D2603:D2610 D2613:D2620 D2623:D2629 D2570">
    <cfRule type="containsBlanks" dxfId="356" priority="263">
      <formula>LEN(TRIM(D2558))=0</formula>
    </cfRule>
  </conditionalFormatting>
  <conditionalFormatting sqref="D2631:D2690">
    <cfRule type="containsBlanks" dxfId="355" priority="262">
      <formula>LEN(TRIM(D2631))=0</formula>
    </cfRule>
  </conditionalFormatting>
  <conditionalFormatting sqref="D2692:D2701 D2705:D2754">
    <cfRule type="containsBlanks" dxfId="354" priority="261">
      <formula>LEN(TRIM(D2692))=0</formula>
    </cfRule>
  </conditionalFormatting>
  <conditionalFormatting sqref="D2756:D2765 D2768:D2777 D2780:D2789 D2791:D2800">
    <cfRule type="containsBlanks" dxfId="353" priority="260">
      <formula>LEN(TRIM(D2756))=0</formula>
    </cfRule>
  </conditionalFormatting>
  <conditionalFormatting sqref="D2802:D2821">
    <cfRule type="containsBlanks" dxfId="352" priority="259">
      <formula>LEN(TRIM(D2802))=0</formula>
    </cfRule>
  </conditionalFormatting>
  <conditionalFormatting sqref="D2823:D2852">
    <cfRule type="containsBlanks" dxfId="351" priority="258">
      <formula>LEN(TRIM(D2823))=0</formula>
    </cfRule>
  </conditionalFormatting>
  <conditionalFormatting sqref="D2860 D2863:D2869">
    <cfRule type="containsBlanks" dxfId="350" priority="257">
      <formula>LEN(TRIM(D2860))=0</formula>
    </cfRule>
  </conditionalFormatting>
  <conditionalFormatting sqref="D2877 D2880:D2887 D2890:D2897 D2900:D2906">
    <cfRule type="containsBlanks" dxfId="349" priority="256">
      <formula>LEN(TRIM(D2877))=0</formula>
    </cfRule>
  </conditionalFormatting>
  <conditionalFormatting sqref="D3005:D3014">
    <cfRule type="containsBlanks" dxfId="348" priority="255">
      <formula>LEN(TRIM(D3005))=0</formula>
    </cfRule>
  </conditionalFormatting>
  <conditionalFormatting sqref="D3019:D3028">
    <cfRule type="containsBlanks" dxfId="347" priority="254">
      <formula>LEN(TRIM(D3019))=0</formula>
    </cfRule>
  </conditionalFormatting>
  <conditionalFormatting sqref="P233:P235">
    <cfRule type="containsBlanks" dxfId="346" priority="246">
      <formula>LEN(TRIM(P233))=0</formula>
    </cfRule>
  </conditionalFormatting>
  <conditionalFormatting sqref="E1539:O1608 E1610:O1619">
    <cfRule type="containsBlanks" dxfId="345" priority="244">
      <formula>LEN(TRIM(E1539))=0</formula>
    </cfRule>
  </conditionalFormatting>
  <conditionalFormatting sqref="E1621:O1634 E1636:O1700">
    <cfRule type="containsBlanks" dxfId="344" priority="243">
      <formula>LEN(TRIM(E1621))=0</formula>
    </cfRule>
  </conditionalFormatting>
  <conditionalFormatting sqref="E1768:O1777">
    <cfRule type="containsBlanks" dxfId="343" priority="242">
      <formula>LEN(TRIM(E1768))=0</formula>
    </cfRule>
  </conditionalFormatting>
  <conditionalFormatting sqref="E1862:O1872 E1875:O1882 E1885:O1892 E1895:O1902 E1905:O1912 E1915:O1921">
    <cfRule type="containsBlanks" dxfId="342" priority="241">
      <formula>LEN(TRIM(E1862))=0</formula>
    </cfRule>
  </conditionalFormatting>
  <conditionalFormatting sqref="E1923:O1923 E1926:O1933 E1936:O1943 E1947:O1953 E1956:O1962">
    <cfRule type="containsBlanks" dxfId="341" priority="240">
      <formula>LEN(TRIM(E1923))=0</formula>
    </cfRule>
  </conditionalFormatting>
  <conditionalFormatting sqref="E1964:O1964 E1967:O1974 E1977:O1983">
    <cfRule type="containsBlanks" dxfId="340" priority="239">
      <formula>LEN(TRIM(E1964))=0</formula>
    </cfRule>
  </conditionalFormatting>
  <conditionalFormatting sqref="E1985:O1985 E1988:O1995 E1998:O2005 E2008:O2015 E2018:O2025 E2028:O2035 E2038:O2044">
    <cfRule type="containsBlanks" dxfId="339" priority="238">
      <formula>LEN(TRIM(E1985))=0</formula>
    </cfRule>
  </conditionalFormatting>
  <conditionalFormatting sqref="E2046:O2046 E2049:O2055">
    <cfRule type="containsBlanks" dxfId="338" priority="237">
      <formula>LEN(TRIM(E2046))=0</formula>
    </cfRule>
  </conditionalFormatting>
  <conditionalFormatting sqref="E2057:O2057 E2060:O2067 E2070:O2077 E2080:O2087 E2090:O2097 E2100:O2107 E2110:O2117 E2120:O2127 E2130:O2136">
    <cfRule type="containsBlanks" dxfId="337" priority="236">
      <formula>LEN(TRIM(E2057))=0</formula>
    </cfRule>
  </conditionalFormatting>
  <conditionalFormatting sqref="E2138:O2138 E2141:O2148 E2151:O2158 E2161:O2168 E2171:O2178 E2181:O2188 E2191:O2198 E2201:O2208 E2211:O2218 E2221:O2227">
    <cfRule type="containsBlanks" dxfId="336" priority="235">
      <formula>LEN(TRIM(E2138))=0</formula>
    </cfRule>
  </conditionalFormatting>
  <conditionalFormatting sqref="E2229:O2229 E2232:O2239 E2242:O2249 E2252:O2259 E2262:O2268">
    <cfRule type="containsBlanks" dxfId="335" priority="234">
      <formula>LEN(TRIM(E2229))=0</formula>
    </cfRule>
  </conditionalFormatting>
  <conditionalFormatting sqref="E2270:O2270 E2273:O2280 E2283:O2290 E2293:O2300 E2303:O2310 E2313:O2320 E2323:O2330 E2333:O2340 E2343:O2350 E2353:O2359">
    <cfRule type="containsBlanks" dxfId="334" priority="233">
      <formula>LEN(TRIM(E2270))=0</formula>
    </cfRule>
  </conditionalFormatting>
  <conditionalFormatting sqref="E2362:O2362 E2365:O2372 E2375:O2382 E2385:O2392 E2395:O2402 E2405:O2412 E2415:O2422 E2425:O2432 E2435:O2441">
    <cfRule type="containsBlanks" dxfId="333" priority="232">
      <formula>LEN(TRIM(E2362))=0</formula>
    </cfRule>
  </conditionalFormatting>
  <conditionalFormatting sqref="E2443:O2443 E2446:O2453 E2456:O2463 E2466:O2473 E2476:O2483 E2486:O2493 E2496:O2503 E2506:O2513 E2516:O2522">
    <cfRule type="containsBlanks" dxfId="332" priority="231">
      <formula>LEN(TRIM(E2443))=0</formula>
    </cfRule>
  </conditionalFormatting>
  <conditionalFormatting sqref="E2524:O2524 E2527:O2534 E2537:O2543">
    <cfRule type="containsBlanks" dxfId="331" priority="230">
      <formula>LEN(TRIM(E2524))=0</formula>
    </cfRule>
  </conditionalFormatting>
  <conditionalFormatting sqref="E2546:O2546 E2549:O2555">
    <cfRule type="containsBlanks" dxfId="330" priority="229">
      <formula>LEN(TRIM(E2546))=0</formula>
    </cfRule>
  </conditionalFormatting>
  <conditionalFormatting sqref="E2558:O2558 E2561:O2567 E2573:O2580 E2583:O2590 E2593:O2600 E2603:O2610 E2613:O2620 E2623:O2629 E2570:O2570">
    <cfRule type="containsBlanks" dxfId="329" priority="228">
      <formula>LEN(TRIM(E2558))=0</formula>
    </cfRule>
  </conditionalFormatting>
  <conditionalFormatting sqref="E2631:O2690">
    <cfRule type="containsBlanks" dxfId="328" priority="227">
      <formula>LEN(TRIM(E2631))=0</formula>
    </cfRule>
  </conditionalFormatting>
  <conditionalFormatting sqref="E2692:O2701 E2705:O2754">
    <cfRule type="containsBlanks" dxfId="327" priority="226">
      <formula>LEN(TRIM(E2692))=0</formula>
    </cfRule>
  </conditionalFormatting>
  <conditionalFormatting sqref="E2756:O2765 E2768:O2777 E2780:O2789 E2791:O2800">
    <cfRule type="containsBlanks" dxfId="326" priority="225">
      <formula>LEN(TRIM(E2756))=0</formula>
    </cfRule>
  </conditionalFormatting>
  <conditionalFormatting sqref="E2802:O2821">
    <cfRule type="containsBlanks" dxfId="325" priority="224">
      <formula>LEN(TRIM(E2802))=0</formula>
    </cfRule>
  </conditionalFormatting>
  <conditionalFormatting sqref="E2823:O2852">
    <cfRule type="containsBlanks" dxfId="324" priority="223">
      <formula>LEN(TRIM(E2823))=0</formula>
    </cfRule>
  </conditionalFormatting>
  <conditionalFormatting sqref="E2860:O2860 E2863:O2869">
    <cfRule type="containsBlanks" dxfId="323" priority="222">
      <formula>LEN(TRIM(E2860))=0</formula>
    </cfRule>
  </conditionalFormatting>
  <conditionalFormatting sqref="E2877:O2877 E2880:O2887 E2890:O2897 E2900:O2906">
    <cfRule type="containsBlanks" dxfId="322" priority="221">
      <formula>LEN(TRIM(E2877))=0</formula>
    </cfRule>
  </conditionalFormatting>
  <conditionalFormatting sqref="E3005:O3014">
    <cfRule type="containsBlanks" dxfId="321" priority="220">
      <formula>LEN(TRIM(E3005))=0</formula>
    </cfRule>
  </conditionalFormatting>
  <conditionalFormatting sqref="E3019:O3028">
    <cfRule type="containsBlanks" dxfId="320" priority="219">
      <formula>LEN(TRIM(E3019))=0</formula>
    </cfRule>
  </conditionalFormatting>
  <conditionalFormatting sqref="P71:P129">
    <cfRule type="containsBlanks" dxfId="319" priority="218">
      <formula>LEN(TRIM(P71))=0</formula>
    </cfRule>
  </conditionalFormatting>
  <conditionalFormatting sqref="P236:P242">
    <cfRule type="containsBlanks" dxfId="318" priority="217">
      <formula>LEN(TRIM(P236))=0</formula>
    </cfRule>
  </conditionalFormatting>
  <conditionalFormatting sqref="D1873:D1874">
    <cfRule type="containsBlanks" dxfId="317" priority="216">
      <formula>LEN(TRIM(D1873))=0</formula>
    </cfRule>
  </conditionalFormatting>
  <conditionalFormatting sqref="E1873:O1874">
    <cfRule type="containsBlanks" dxfId="316" priority="215">
      <formula>LEN(TRIM(E1873))=0</formula>
    </cfRule>
  </conditionalFormatting>
  <conditionalFormatting sqref="D1883:D1884">
    <cfRule type="containsBlanks" dxfId="315" priority="214">
      <formula>LEN(TRIM(D1883))=0</formula>
    </cfRule>
  </conditionalFormatting>
  <conditionalFormatting sqref="E1883:O1884">
    <cfRule type="containsBlanks" dxfId="314" priority="213">
      <formula>LEN(TRIM(E1883))=0</formula>
    </cfRule>
  </conditionalFormatting>
  <conditionalFormatting sqref="D1893:D1894">
    <cfRule type="containsBlanks" dxfId="313" priority="212">
      <formula>LEN(TRIM(D1893))=0</formula>
    </cfRule>
  </conditionalFormatting>
  <conditionalFormatting sqref="E1893:O1894">
    <cfRule type="containsBlanks" dxfId="312" priority="211">
      <formula>LEN(TRIM(E1893))=0</formula>
    </cfRule>
  </conditionalFormatting>
  <conditionalFormatting sqref="D1903:D1904">
    <cfRule type="containsBlanks" dxfId="311" priority="210">
      <formula>LEN(TRIM(D1903))=0</formula>
    </cfRule>
  </conditionalFormatting>
  <conditionalFormatting sqref="E1903:O1904">
    <cfRule type="containsBlanks" dxfId="310" priority="209">
      <formula>LEN(TRIM(E1903))=0</formula>
    </cfRule>
  </conditionalFormatting>
  <conditionalFormatting sqref="D1913:D1914">
    <cfRule type="containsBlanks" dxfId="309" priority="208">
      <formula>LEN(TRIM(D1913))=0</formula>
    </cfRule>
  </conditionalFormatting>
  <conditionalFormatting sqref="E1913:O1914">
    <cfRule type="containsBlanks" dxfId="308" priority="207">
      <formula>LEN(TRIM(E1913))=0</formula>
    </cfRule>
  </conditionalFormatting>
  <conditionalFormatting sqref="D1924:D1925">
    <cfRule type="containsBlanks" dxfId="307" priority="206">
      <formula>LEN(TRIM(D1924))=0</formula>
    </cfRule>
  </conditionalFormatting>
  <conditionalFormatting sqref="E1924:O1925">
    <cfRule type="containsBlanks" dxfId="306" priority="205">
      <formula>LEN(TRIM(E1924))=0</formula>
    </cfRule>
  </conditionalFormatting>
  <conditionalFormatting sqref="D1934:D1935">
    <cfRule type="containsBlanks" dxfId="305" priority="204">
      <formula>LEN(TRIM(D1934))=0</formula>
    </cfRule>
  </conditionalFormatting>
  <conditionalFormatting sqref="E1934:O1935">
    <cfRule type="containsBlanks" dxfId="304" priority="203">
      <formula>LEN(TRIM(E1934))=0</formula>
    </cfRule>
  </conditionalFormatting>
  <conditionalFormatting sqref="D1944:D1946">
    <cfRule type="containsBlanks" dxfId="303" priority="202">
      <formula>LEN(TRIM(D1944))=0</formula>
    </cfRule>
  </conditionalFormatting>
  <conditionalFormatting sqref="E1944:O1946">
    <cfRule type="containsBlanks" dxfId="302" priority="201">
      <formula>LEN(TRIM(E1944))=0</formula>
    </cfRule>
  </conditionalFormatting>
  <conditionalFormatting sqref="D1954:D1955">
    <cfRule type="containsBlanks" dxfId="301" priority="200">
      <formula>LEN(TRIM(D1954))=0</formula>
    </cfRule>
  </conditionalFormatting>
  <conditionalFormatting sqref="E1954:O1955">
    <cfRule type="containsBlanks" dxfId="300" priority="199">
      <formula>LEN(TRIM(E1954))=0</formula>
    </cfRule>
  </conditionalFormatting>
  <conditionalFormatting sqref="D1965:D1966">
    <cfRule type="containsBlanks" dxfId="299" priority="198">
      <formula>LEN(TRIM(D1965))=0</formula>
    </cfRule>
  </conditionalFormatting>
  <conditionalFormatting sqref="E1965:O1966">
    <cfRule type="containsBlanks" dxfId="298" priority="197">
      <formula>LEN(TRIM(E1965))=0</formula>
    </cfRule>
  </conditionalFormatting>
  <conditionalFormatting sqref="D1975:D1976">
    <cfRule type="containsBlanks" dxfId="297" priority="196">
      <formula>LEN(TRIM(D1975))=0</formula>
    </cfRule>
  </conditionalFormatting>
  <conditionalFormatting sqref="E1975:O1976">
    <cfRule type="containsBlanks" dxfId="296" priority="195">
      <formula>LEN(TRIM(E1975))=0</formula>
    </cfRule>
  </conditionalFormatting>
  <conditionalFormatting sqref="D1986:D1987">
    <cfRule type="containsBlanks" dxfId="295" priority="194">
      <formula>LEN(TRIM(D1986))=0</formula>
    </cfRule>
  </conditionalFormatting>
  <conditionalFormatting sqref="E1986:O1987">
    <cfRule type="containsBlanks" dxfId="294" priority="193">
      <formula>LEN(TRIM(E1986))=0</formula>
    </cfRule>
  </conditionalFormatting>
  <conditionalFormatting sqref="D1996:D1997">
    <cfRule type="containsBlanks" dxfId="293" priority="192">
      <formula>LEN(TRIM(D1996))=0</formula>
    </cfRule>
  </conditionalFormatting>
  <conditionalFormatting sqref="E1996:O1997">
    <cfRule type="containsBlanks" dxfId="292" priority="191">
      <formula>LEN(TRIM(E1996))=0</formula>
    </cfRule>
  </conditionalFormatting>
  <conditionalFormatting sqref="D2006:D2007">
    <cfRule type="containsBlanks" dxfId="291" priority="190">
      <formula>LEN(TRIM(D2006))=0</formula>
    </cfRule>
  </conditionalFormatting>
  <conditionalFormatting sqref="E2006:O2007">
    <cfRule type="containsBlanks" dxfId="290" priority="189">
      <formula>LEN(TRIM(E2006))=0</formula>
    </cfRule>
  </conditionalFormatting>
  <conditionalFormatting sqref="D2016:D2017">
    <cfRule type="containsBlanks" dxfId="289" priority="188">
      <formula>LEN(TRIM(D2016))=0</formula>
    </cfRule>
  </conditionalFormatting>
  <conditionalFormatting sqref="E2016:O2017">
    <cfRule type="containsBlanks" dxfId="288" priority="187">
      <formula>LEN(TRIM(E2016))=0</formula>
    </cfRule>
  </conditionalFormatting>
  <conditionalFormatting sqref="D2026:D2027">
    <cfRule type="containsBlanks" dxfId="287" priority="186">
      <formula>LEN(TRIM(D2026))=0</formula>
    </cfRule>
  </conditionalFormatting>
  <conditionalFormatting sqref="E2026:O2027">
    <cfRule type="containsBlanks" dxfId="286" priority="185">
      <formula>LEN(TRIM(E2026))=0</formula>
    </cfRule>
  </conditionalFormatting>
  <conditionalFormatting sqref="D2036:D2037">
    <cfRule type="containsBlanks" dxfId="285" priority="184">
      <formula>LEN(TRIM(D2036))=0</formula>
    </cfRule>
  </conditionalFormatting>
  <conditionalFormatting sqref="E2036:O2037">
    <cfRule type="containsBlanks" dxfId="284" priority="183">
      <formula>LEN(TRIM(E2036))=0</formula>
    </cfRule>
  </conditionalFormatting>
  <conditionalFormatting sqref="D2047:D2048">
    <cfRule type="containsBlanks" dxfId="283" priority="182">
      <formula>LEN(TRIM(D2047))=0</formula>
    </cfRule>
  </conditionalFormatting>
  <conditionalFormatting sqref="E2047:O2048">
    <cfRule type="containsBlanks" dxfId="282" priority="181">
      <formula>LEN(TRIM(E2047))=0</formula>
    </cfRule>
  </conditionalFormatting>
  <conditionalFormatting sqref="D2058:D2059">
    <cfRule type="containsBlanks" dxfId="281" priority="180">
      <formula>LEN(TRIM(D2058))=0</formula>
    </cfRule>
  </conditionalFormatting>
  <conditionalFormatting sqref="E2058:O2059">
    <cfRule type="containsBlanks" dxfId="280" priority="179">
      <formula>LEN(TRIM(E2058))=0</formula>
    </cfRule>
  </conditionalFormatting>
  <conditionalFormatting sqref="D2068:D2069">
    <cfRule type="containsBlanks" dxfId="279" priority="178">
      <formula>LEN(TRIM(D2068))=0</formula>
    </cfRule>
  </conditionalFormatting>
  <conditionalFormatting sqref="E2068:O2069">
    <cfRule type="containsBlanks" dxfId="278" priority="177">
      <formula>LEN(TRIM(E2068))=0</formula>
    </cfRule>
  </conditionalFormatting>
  <conditionalFormatting sqref="D2078:D2079">
    <cfRule type="containsBlanks" dxfId="277" priority="176">
      <formula>LEN(TRIM(D2078))=0</formula>
    </cfRule>
  </conditionalFormatting>
  <conditionalFormatting sqref="E2078:O2079">
    <cfRule type="containsBlanks" dxfId="276" priority="175">
      <formula>LEN(TRIM(E2078))=0</formula>
    </cfRule>
  </conditionalFormatting>
  <conditionalFormatting sqref="D2088:D2089">
    <cfRule type="containsBlanks" dxfId="275" priority="174">
      <formula>LEN(TRIM(D2088))=0</formula>
    </cfRule>
  </conditionalFormatting>
  <conditionalFormatting sqref="E2088:O2089">
    <cfRule type="containsBlanks" dxfId="274" priority="173">
      <formula>LEN(TRIM(E2088))=0</formula>
    </cfRule>
  </conditionalFormatting>
  <conditionalFormatting sqref="D2098:D2099">
    <cfRule type="containsBlanks" dxfId="273" priority="172">
      <formula>LEN(TRIM(D2098))=0</formula>
    </cfRule>
  </conditionalFormatting>
  <conditionalFormatting sqref="E2098:O2099">
    <cfRule type="containsBlanks" dxfId="272" priority="171">
      <formula>LEN(TRIM(E2098))=0</formula>
    </cfRule>
  </conditionalFormatting>
  <conditionalFormatting sqref="D2108:D2109">
    <cfRule type="containsBlanks" dxfId="271" priority="170">
      <formula>LEN(TRIM(D2108))=0</formula>
    </cfRule>
  </conditionalFormatting>
  <conditionalFormatting sqref="E2108:O2109">
    <cfRule type="containsBlanks" dxfId="270" priority="169">
      <formula>LEN(TRIM(E2108))=0</formula>
    </cfRule>
  </conditionalFormatting>
  <conditionalFormatting sqref="D2118:D2119">
    <cfRule type="containsBlanks" dxfId="269" priority="168">
      <formula>LEN(TRIM(D2118))=0</formula>
    </cfRule>
  </conditionalFormatting>
  <conditionalFormatting sqref="E2118:O2119">
    <cfRule type="containsBlanks" dxfId="268" priority="167">
      <formula>LEN(TRIM(E2118))=0</formula>
    </cfRule>
  </conditionalFormatting>
  <conditionalFormatting sqref="D2128:D2129">
    <cfRule type="containsBlanks" dxfId="267" priority="166">
      <formula>LEN(TRIM(D2128))=0</formula>
    </cfRule>
  </conditionalFormatting>
  <conditionalFormatting sqref="E2128:O2129">
    <cfRule type="containsBlanks" dxfId="266" priority="165">
      <formula>LEN(TRIM(E2128))=0</formula>
    </cfRule>
  </conditionalFormatting>
  <conditionalFormatting sqref="D2139:D2140">
    <cfRule type="containsBlanks" dxfId="265" priority="164">
      <formula>LEN(TRIM(D2139))=0</formula>
    </cfRule>
  </conditionalFormatting>
  <conditionalFormatting sqref="E2139:O2140">
    <cfRule type="containsBlanks" dxfId="264" priority="163">
      <formula>LEN(TRIM(E2139))=0</formula>
    </cfRule>
  </conditionalFormatting>
  <conditionalFormatting sqref="D2149:D2150">
    <cfRule type="containsBlanks" dxfId="263" priority="162">
      <formula>LEN(TRIM(D2149))=0</formula>
    </cfRule>
  </conditionalFormatting>
  <conditionalFormatting sqref="E2149:O2150">
    <cfRule type="containsBlanks" dxfId="262" priority="161">
      <formula>LEN(TRIM(E2149))=0</formula>
    </cfRule>
  </conditionalFormatting>
  <conditionalFormatting sqref="D2159:D2160">
    <cfRule type="containsBlanks" dxfId="261" priority="160">
      <formula>LEN(TRIM(D2159))=0</formula>
    </cfRule>
  </conditionalFormatting>
  <conditionalFormatting sqref="E2159:O2160">
    <cfRule type="containsBlanks" dxfId="260" priority="159">
      <formula>LEN(TRIM(E2159))=0</formula>
    </cfRule>
  </conditionalFormatting>
  <conditionalFormatting sqref="D2169:D2170">
    <cfRule type="containsBlanks" dxfId="259" priority="158">
      <formula>LEN(TRIM(D2169))=0</formula>
    </cfRule>
  </conditionalFormatting>
  <conditionalFormatting sqref="E2169:O2170">
    <cfRule type="containsBlanks" dxfId="258" priority="157">
      <formula>LEN(TRIM(E2169))=0</formula>
    </cfRule>
  </conditionalFormatting>
  <conditionalFormatting sqref="D2179:D2180">
    <cfRule type="containsBlanks" dxfId="257" priority="156">
      <formula>LEN(TRIM(D2179))=0</formula>
    </cfRule>
  </conditionalFormatting>
  <conditionalFormatting sqref="E2179:O2180">
    <cfRule type="containsBlanks" dxfId="256" priority="155">
      <formula>LEN(TRIM(E2179))=0</formula>
    </cfRule>
  </conditionalFormatting>
  <conditionalFormatting sqref="D2189:D2190">
    <cfRule type="containsBlanks" dxfId="255" priority="154">
      <formula>LEN(TRIM(D2189))=0</formula>
    </cfRule>
  </conditionalFormatting>
  <conditionalFormatting sqref="E2189:O2190">
    <cfRule type="containsBlanks" dxfId="254" priority="153">
      <formula>LEN(TRIM(E2189))=0</formula>
    </cfRule>
  </conditionalFormatting>
  <conditionalFormatting sqref="D2199:D2200">
    <cfRule type="containsBlanks" dxfId="253" priority="152">
      <formula>LEN(TRIM(D2199))=0</formula>
    </cfRule>
  </conditionalFormatting>
  <conditionalFormatting sqref="E2199:O2200">
    <cfRule type="containsBlanks" dxfId="252" priority="151">
      <formula>LEN(TRIM(E2199))=0</formula>
    </cfRule>
  </conditionalFormatting>
  <conditionalFormatting sqref="D2209:D2210">
    <cfRule type="containsBlanks" dxfId="251" priority="150">
      <formula>LEN(TRIM(D2209))=0</formula>
    </cfRule>
  </conditionalFormatting>
  <conditionalFormatting sqref="E2209:O2210">
    <cfRule type="containsBlanks" dxfId="250" priority="149">
      <formula>LEN(TRIM(E2209))=0</formula>
    </cfRule>
  </conditionalFormatting>
  <conditionalFormatting sqref="D2219:D2220">
    <cfRule type="containsBlanks" dxfId="249" priority="148">
      <formula>LEN(TRIM(D2219))=0</formula>
    </cfRule>
  </conditionalFormatting>
  <conditionalFormatting sqref="E2219:O2220">
    <cfRule type="containsBlanks" dxfId="248" priority="147">
      <formula>LEN(TRIM(E2219))=0</formula>
    </cfRule>
  </conditionalFormatting>
  <conditionalFormatting sqref="D2230:D2231">
    <cfRule type="containsBlanks" dxfId="247" priority="146">
      <formula>LEN(TRIM(D2230))=0</formula>
    </cfRule>
  </conditionalFormatting>
  <conditionalFormatting sqref="E2230:O2231">
    <cfRule type="containsBlanks" dxfId="246" priority="145">
      <formula>LEN(TRIM(E2230))=0</formula>
    </cfRule>
  </conditionalFormatting>
  <conditionalFormatting sqref="D2240:D2241">
    <cfRule type="containsBlanks" dxfId="245" priority="144">
      <formula>LEN(TRIM(D2240))=0</formula>
    </cfRule>
  </conditionalFormatting>
  <conditionalFormatting sqref="E2240:O2241">
    <cfRule type="containsBlanks" dxfId="244" priority="143">
      <formula>LEN(TRIM(E2240))=0</formula>
    </cfRule>
  </conditionalFormatting>
  <conditionalFormatting sqref="D2250:D2251">
    <cfRule type="containsBlanks" dxfId="243" priority="142">
      <formula>LEN(TRIM(D2250))=0</formula>
    </cfRule>
  </conditionalFormatting>
  <conditionalFormatting sqref="E2250:O2251">
    <cfRule type="containsBlanks" dxfId="242" priority="141">
      <formula>LEN(TRIM(E2250))=0</formula>
    </cfRule>
  </conditionalFormatting>
  <conditionalFormatting sqref="D2260:D2261">
    <cfRule type="containsBlanks" dxfId="241" priority="140">
      <formula>LEN(TRIM(D2260))=0</formula>
    </cfRule>
  </conditionalFormatting>
  <conditionalFormatting sqref="E2260:O2261">
    <cfRule type="containsBlanks" dxfId="240" priority="139">
      <formula>LEN(TRIM(E2260))=0</formula>
    </cfRule>
  </conditionalFormatting>
  <conditionalFormatting sqref="D2271:D2272">
    <cfRule type="containsBlanks" dxfId="239" priority="138">
      <formula>LEN(TRIM(D2271))=0</formula>
    </cfRule>
  </conditionalFormatting>
  <conditionalFormatting sqref="E2271:O2272">
    <cfRule type="containsBlanks" dxfId="238" priority="137">
      <formula>LEN(TRIM(E2271))=0</formula>
    </cfRule>
  </conditionalFormatting>
  <conditionalFormatting sqref="D2281:D2282">
    <cfRule type="containsBlanks" dxfId="237" priority="136">
      <formula>LEN(TRIM(D2281))=0</formula>
    </cfRule>
  </conditionalFormatting>
  <conditionalFormatting sqref="E2281:O2282">
    <cfRule type="containsBlanks" dxfId="236" priority="135">
      <formula>LEN(TRIM(E2281))=0</formula>
    </cfRule>
  </conditionalFormatting>
  <conditionalFormatting sqref="D2291:D2292">
    <cfRule type="containsBlanks" dxfId="235" priority="134">
      <formula>LEN(TRIM(D2291))=0</formula>
    </cfRule>
  </conditionalFormatting>
  <conditionalFormatting sqref="E2291:O2292">
    <cfRule type="containsBlanks" dxfId="234" priority="133">
      <formula>LEN(TRIM(E2291))=0</formula>
    </cfRule>
  </conditionalFormatting>
  <conditionalFormatting sqref="D2301:D2302">
    <cfRule type="containsBlanks" dxfId="233" priority="132">
      <formula>LEN(TRIM(D2301))=0</formula>
    </cfRule>
  </conditionalFormatting>
  <conditionalFormatting sqref="E2301:O2302">
    <cfRule type="containsBlanks" dxfId="232" priority="131">
      <formula>LEN(TRIM(E2301))=0</formula>
    </cfRule>
  </conditionalFormatting>
  <conditionalFormatting sqref="D2311:D2312">
    <cfRule type="containsBlanks" dxfId="231" priority="130">
      <formula>LEN(TRIM(D2311))=0</formula>
    </cfRule>
  </conditionalFormatting>
  <conditionalFormatting sqref="E2311:O2312">
    <cfRule type="containsBlanks" dxfId="230" priority="129">
      <formula>LEN(TRIM(E2311))=0</formula>
    </cfRule>
  </conditionalFormatting>
  <conditionalFormatting sqref="D2321:D2322">
    <cfRule type="containsBlanks" dxfId="229" priority="128">
      <formula>LEN(TRIM(D2321))=0</formula>
    </cfRule>
  </conditionalFormatting>
  <conditionalFormatting sqref="E2321:O2322">
    <cfRule type="containsBlanks" dxfId="228" priority="127">
      <formula>LEN(TRIM(E2321))=0</formula>
    </cfRule>
  </conditionalFormatting>
  <conditionalFormatting sqref="D2331:D2332">
    <cfRule type="containsBlanks" dxfId="227" priority="126">
      <formula>LEN(TRIM(D2331))=0</formula>
    </cfRule>
  </conditionalFormatting>
  <conditionalFormatting sqref="E2331:O2332">
    <cfRule type="containsBlanks" dxfId="226" priority="125">
      <formula>LEN(TRIM(E2331))=0</formula>
    </cfRule>
  </conditionalFormatting>
  <conditionalFormatting sqref="D2341:D2342">
    <cfRule type="containsBlanks" dxfId="225" priority="124">
      <formula>LEN(TRIM(D2341))=0</formula>
    </cfRule>
  </conditionalFormatting>
  <conditionalFormatting sqref="E2341:O2342">
    <cfRule type="containsBlanks" dxfId="224" priority="123">
      <formula>LEN(TRIM(E2341))=0</formula>
    </cfRule>
  </conditionalFormatting>
  <conditionalFormatting sqref="D2351:D2352">
    <cfRule type="containsBlanks" dxfId="223" priority="122">
      <formula>LEN(TRIM(D2351))=0</formula>
    </cfRule>
  </conditionalFormatting>
  <conditionalFormatting sqref="E2351:O2352">
    <cfRule type="containsBlanks" dxfId="222" priority="121">
      <formula>LEN(TRIM(E2351))=0</formula>
    </cfRule>
  </conditionalFormatting>
  <conditionalFormatting sqref="D2363:D2364">
    <cfRule type="containsBlanks" dxfId="221" priority="120">
      <formula>LEN(TRIM(D2363))=0</formula>
    </cfRule>
  </conditionalFormatting>
  <conditionalFormatting sqref="E2363:O2364">
    <cfRule type="containsBlanks" dxfId="220" priority="119">
      <formula>LEN(TRIM(E2363))=0</formula>
    </cfRule>
  </conditionalFormatting>
  <conditionalFormatting sqref="D2373:D2374">
    <cfRule type="containsBlanks" dxfId="219" priority="118">
      <formula>LEN(TRIM(D2373))=0</formula>
    </cfRule>
  </conditionalFormatting>
  <conditionalFormatting sqref="E2373:O2374">
    <cfRule type="containsBlanks" dxfId="218" priority="117">
      <formula>LEN(TRIM(E2373))=0</formula>
    </cfRule>
  </conditionalFormatting>
  <conditionalFormatting sqref="D2383:D2384">
    <cfRule type="containsBlanks" dxfId="217" priority="116">
      <formula>LEN(TRIM(D2383))=0</formula>
    </cfRule>
  </conditionalFormatting>
  <conditionalFormatting sqref="E2383:O2384">
    <cfRule type="containsBlanks" dxfId="216" priority="115">
      <formula>LEN(TRIM(E2383))=0</formula>
    </cfRule>
  </conditionalFormatting>
  <conditionalFormatting sqref="D2393:D2394">
    <cfRule type="containsBlanks" dxfId="215" priority="114">
      <formula>LEN(TRIM(D2393))=0</formula>
    </cfRule>
  </conditionalFormatting>
  <conditionalFormatting sqref="E2393:O2394">
    <cfRule type="containsBlanks" dxfId="214" priority="113">
      <formula>LEN(TRIM(E2393))=0</formula>
    </cfRule>
  </conditionalFormatting>
  <conditionalFormatting sqref="D2403:D2404">
    <cfRule type="containsBlanks" dxfId="213" priority="112">
      <formula>LEN(TRIM(D2403))=0</formula>
    </cfRule>
  </conditionalFormatting>
  <conditionalFormatting sqref="E2403:O2404">
    <cfRule type="containsBlanks" dxfId="212" priority="111">
      <formula>LEN(TRIM(E2403))=0</formula>
    </cfRule>
  </conditionalFormatting>
  <conditionalFormatting sqref="D2413:D2414">
    <cfRule type="containsBlanks" dxfId="211" priority="110">
      <formula>LEN(TRIM(D2413))=0</formula>
    </cfRule>
  </conditionalFormatting>
  <conditionalFormatting sqref="E2413:O2414">
    <cfRule type="containsBlanks" dxfId="210" priority="109">
      <formula>LEN(TRIM(E2413))=0</formula>
    </cfRule>
  </conditionalFormatting>
  <conditionalFormatting sqref="D2423:D2424">
    <cfRule type="containsBlanks" dxfId="209" priority="108">
      <formula>LEN(TRIM(D2423))=0</formula>
    </cfRule>
  </conditionalFormatting>
  <conditionalFormatting sqref="E2423:O2424">
    <cfRule type="containsBlanks" dxfId="208" priority="107">
      <formula>LEN(TRIM(E2423))=0</formula>
    </cfRule>
  </conditionalFormatting>
  <conditionalFormatting sqref="D2433:D2434">
    <cfRule type="containsBlanks" dxfId="207" priority="106">
      <formula>LEN(TRIM(D2433))=0</formula>
    </cfRule>
  </conditionalFormatting>
  <conditionalFormatting sqref="E2433:O2434">
    <cfRule type="containsBlanks" dxfId="206" priority="105">
      <formula>LEN(TRIM(E2433))=0</formula>
    </cfRule>
  </conditionalFormatting>
  <conditionalFormatting sqref="D2444:D2445">
    <cfRule type="containsBlanks" dxfId="205" priority="104">
      <formula>LEN(TRIM(D2444))=0</formula>
    </cfRule>
  </conditionalFormatting>
  <conditionalFormatting sqref="E2444:O2445">
    <cfRule type="containsBlanks" dxfId="204" priority="103">
      <formula>LEN(TRIM(E2444))=0</formula>
    </cfRule>
  </conditionalFormatting>
  <conditionalFormatting sqref="D2454:D2455">
    <cfRule type="containsBlanks" dxfId="203" priority="102">
      <formula>LEN(TRIM(D2454))=0</formula>
    </cfRule>
  </conditionalFormatting>
  <conditionalFormatting sqref="E2454:O2455">
    <cfRule type="containsBlanks" dxfId="202" priority="101">
      <formula>LEN(TRIM(E2454))=0</formula>
    </cfRule>
  </conditionalFormatting>
  <conditionalFormatting sqref="D2464:D2465">
    <cfRule type="containsBlanks" dxfId="201" priority="100">
      <formula>LEN(TRIM(D2464))=0</formula>
    </cfRule>
  </conditionalFormatting>
  <conditionalFormatting sqref="E2464:O2465">
    <cfRule type="containsBlanks" dxfId="200" priority="99">
      <formula>LEN(TRIM(E2464))=0</formula>
    </cfRule>
  </conditionalFormatting>
  <conditionalFormatting sqref="D2474:D2475">
    <cfRule type="containsBlanks" dxfId="199" priority="98">
      <formula>LEN(TRIM(D2474))=0</formula>
    </cfRule>
  </conditionalFormatting>
  <conditionalFormatting sqref="E2474:O2475">
    <cfRule type="containsBlanks" dxfId="198" priority="97">
      <formula>LEN(TRIM(E2474))=0</formula>
    </cfRule>
  </conditionalFormatting>
  <conditionalFormatting sqref="D2484:D2485">
    <cfRule type="containsBlanks" dxfId="197" priority="96">
      <formula>LEN(TRIM(D2484))=0</formula>
    </cfRule>
  </conditionalFormatting>
  <conditionalFormatting sqref="E2484:O2485">
    <cfRule type="containsBlanks" dxfId="196" priority="95">
      <formula>LEN(TRIM(E2484))=0</formula>
    </cfRule>
  </conditionalFormatting>
  <conditionalFormatting sqref="D2494:D2495">
    <cfRule type="containsBlanks" dxfId="195" priority="94">
      <formula>LEN(TRIM(D2494))=0</formula>
    </cfRule>
  </conditionalFormatting>
  <conditionalFormatting sqref="E2494:O2495">
    <cfRule type="containsBlanks" dxfId="194" priority="93">
      <formula>LEN(TRIM(E2494))=0</formula>
    </cfRule>
  </conditionalFormatting>
  <conditionalFormatting sqref="D2504:D2505">
    <cfRule type="containsBlanks" dxfId="193" priority="92">
      <formula>LEN(TRIM(D2504))=0</formula>
    </cfRule>
  </conditionalFormatting>
  <conditionalFormatting sqref="E2504:O2505">
    <cfRule type="containsBlanks" dxfId="192" priority="91">
      <formula>LEN(TRIM(E2504))=0</formula>
    </cfRule>
  </conditionalFormatting>
  <conditionalFormatting sqref="D2514:D2515">
    <cfRule type="containsBlanks" dxfId="191" priority="90">
      <formula>LEN(TRIM(D2514))=0</formula>
    </cfRule>
  </conditionalFormatting>
  <conditionalFormatting sqref="E2514:O2515">
    <cfRule type="containsBlanks" dxfId="190" priority="89">
      <formula>LEN(TRIM(E2514))=0</formula>
    </cfRule>
  </conditionalFormatting>
  <conditionalFormatting sqref="D2525:D2526">
    <cfRule type="containsBlanks" dxfId="189" priority="88">
      <formula>LEN(TRIM(D2525))=0</formula>
    </cfRule>
  </conditionalFormatting>
  <conditionalFormatting sqref="E2525:O2526">
    <cfRule type="containsBlanks" dxfId="188" priority="87">
      <formula>LEN(TRIM(E2525))=0</formula>
    </cfRule>
  </conditionalFormatting>
  <conditionalFormatting sqref="E2535:O2536">
    <cfRule type="containsBlanks" dxfId="187" priority="85">
      <formula>LEN(TRIM(E2535))=0</formula>
    </cfRule>
  </conditionalFormatting>
  <conditionalFormatting sqref="E2547:O2548">
    <cfRule type="containsBlanks" dxfId="186" priority="83">
      <formula>LEN(TRIM(E2547))=0</formula>
    </cfRule>
  </conditionalFormatting>
  <conditionalFormatting sqref="D2535:D2536">
    <cfRule type="containsBlanks" dxfId="185" priority="86">
      <formula>LEN(TRIM(D2535))=0</formula>
    </cfRule>
  </conditionalFormatting>
  <conditionalFormatting sqref="E2559:O2560">
    <cfRule type="containsBlanks" dxfId="184" priority="81">
      <formula>LEN(TRIM(E2559))=0</formula>
    </cfRule>
  </conditionalFormatting>
  <conditionalFormatting sqref="E2571:O2572">
    <cfRule type="containsBlanks" dxfId="183" priority="79">
      <formula>LEN(TRIM(E2571))=0</formula>
    </cfRule>
  </conditionalFormatting>
  <conditionalFormatting sqref="D2547:D2548">
    <cfRule type="containsBlanks" dxfId="182" priority="84">
      <formula>LEN(TRIM(D2547))=0</formula>
    </cfRule>
  </conditionalFormatting>
  <conditionalFormatting sqref="E2581:O2582">
    <cfRule type="containsBlanks" dxfId="181" priority="77">
      <formula>LEN(TRIM(E2581))=0</formula>
    </cfRule>
  </conditionalFormatting>
  <conditionalFormatting sqref="D2559:D2560">
    <cfRule type="containsBlanks" dxfId="180" priority="82">
      <formula>LEN(TRIM(D2559))=0</formula>
    </cfRule>
  </conditionalFormatting>
  <conditionalFormatting sqref="E2591:O2592">
    <cfRule type="containsBlanks" dxfId="179" priority="75">
      <formula>LEN(TRIM(E2591))=0</formula>
    </cfRule>
  </conditionalFormatting>
  <conditionalFormatting sqref="D2571:D2572">
    <cfRule type="containsBlanks" dxfId="178" priority="80">
      <formula>LEN(TRIM(D2571))=0</formula>
    </cfRule>
  </conditionalFormatting>
  <conditionalFormatting sqref="E2601:O2602">
    <cfRule type="containsBlanks" dxfId="177" priority="73">
      <formula>LEN(TRIM(E2601))=0</formula>
    </cfRule>
  </conditionalFormatting>
  <conditionalFormatting sqref="D2581:D2582">
    <cfRule type="containsBlanks" dxfId="176" priority="78">
      <formula>LEN(TRIM(D2581))=0</formula>
    </cfRule>
  </conditionalFormatting>
  <conditionalFormatting sqref="E2611:O2612">
    <cfRule type="containsBlanks" dxfId="175" priority="71">
      <formula>LEN(TRIM(E2611))=0</formula>
    </cfRule>
  </conditionalFormatting>
  <conditionalFormatting sqref="D2591:D2592">
    <cfRule type="containsBlanks" dxfId="174" priority="76">
      <formula>LEN(TRIM(D2591))=0</formula>
    </cfRule>
  </conditionalFormatting>
  <conditionalFormatting sqref="E2621:O2622">
    <cfRule type="containsBlanks" dxfId="173" priority="69">
      <formula>LEN(TRIM(E2621))=0</formula>
    </cfRule>
  </conditionalFormatting>
  <conditionalFormatting sqref="D2601:D2602">
    <cfRule type="containsBlanks" dxfId="172" priority="74">
      <formula>LEN(TRIM(D2601))=0</formula>
    </cfRule>
  </conditionalFormatting>
  <conditionalFormatting sqref="E2861:O2862">
    <cfRule type="containsBlanks" dxfId="171" priority="67">
      <formula>LEN(TRIM(E2861))=0</formula>
    </cfRule>
  </conditionalFormatting>
  <conditionalFormatting sqref="D2611:D2612">
    <cfRule type="containsBlanks" dxfId="170" priority="72">
      <formula>LEN(TRIM(D2611))=0</formula>
    </cfRule>
  </conditionalFormatting>
  <conditionalFormatting sqref="E2878:O2879">
    <cfRule type="containsBlanks" dxfId="169" priority="65">
      <formula>LEN(TRIM(E2878))=0</formula>
    </cfRule>
  </conditionalFormatting>
  <conditionalFormatting sqref="D2621:D2622">
    <cfRule type="containsBlanks" dxfId="168" priority="70">
      <formula>LEN(TRIM(D2621))=0</formula>
    </cfRule>
  </conditionalFormatting>
  <conditionalFormatting sqref="E2888:O2889">
    <cfRule type="containsBlanks" dxfId="167" priority="63">
      <formula>LEN(TRIM(E2888))=0</formula>
    </cfRule>
  </conditionalFormatting>
  <conditionalFormatting sqref="D2861:D2862">
    <cfRule type="containsBlanks" dxfId="166" priority="68">
      <formula>LEN(TRIM(D2861))=0</formula>
    </cfRule>
  </conditionalFormatting>
  <conditionalFormatting sqref="E2898:O2899">
    <cfRule type="containsBlanks" dxfId="165" priority="61">
      <formula>LEN(TRIM(E2898))=0</formula>
    </cfRule>
  </conditionalFormatting>
  <conditionalFormatting sqref="D2878:D2879">
    <cfRule type="containsBlanks" dxfId="164" priority="66">
      <formula>LEN(TRIM(D2878))=0</formula>
    </cfRule>
  </conditionalFormatting>
  <conditionalFormatting sqref="D2888:D2889">
    <cfRule type="containsBlanks" dxfId="163" priority="64">
      <formula>LEN(TRIM(D2888))=0</formula>
    </cfRule>
  </conditionalFormatting>
  <conditionalFormatting sqref="D2898:D2899">
    <cfRule type="containsBlanks" dxfId="162" priority="62">
      <formula>LEN(TRIM(D2898))=0</formula>
    </cfRule>
  </conditionalFormatting>
  <conditionalFormatting sqref="P378:P386">
    <cfRule type="containsBlanks" dxfId="161" priority="60">
      <formula>LEN(TRIM(P378))=0</formula>
    </cfRule>
  </conditionalFormatting>
  <conditionalFormatting sqref="P1473">
    <cfRule type="containsBlanks" dxfId="160" priority="59">
      <formula>LEN(TRIM(P1473))=0</formula>
    </cfRule>
  </conditionalFormatting>
  <conditionalFormatting sqref="P1496:P1499">
    <cfRule type="containsBlanks" dxfId="159" priority="58">
      <formula>LEN(TRIM(P1496))=0</formula>
    </cfRule>
  </conditionalFormatting>
  <conditionalFormatting sqref="P1510">
    <cfRule type="containsBlanks" dxfId="158" priority="57">
      <formula>LEN(TRIM(P1510))=0</formula>
    </cfRule>
  </conditionalFormatting>
  <conditionalFormatting sqref="P1521:P1522">
    <cfRule type="containsBlanks" dxfId="157" priority="56">
      <formula>LEN(TRIM(P1521))=0</formula>
    </cfRule>
  </conditionalFormatting>
  <conditionalFormatting sqref="P1534:P1537">
    <cfRule type="containsBlanks" dxfId="156" priority="55">
      <formula>LEN(TRIM(P1534))=0</formula>
    </cfRule>
  </conditionalFormatting>
  <conditionalFormatting sqref="P1609">
    <cfRule type="containsBlanks" dxfId="155" priority="54">
      <formula>LEN(TRIM(P1609))=0</formula>
    </cfRule>
  </conditionalFormatting>
  <conditionalFormatting sqref="P1743:P1744">
    <cfRule type="containsBlanks" dxfId="154" priority="53">
      <formula>LEN(TRIM(P1743))=0</formula>
    </cfRule>
  </conditionalFormatting>
  <conditionalFormatting sqref="P1755:P1756">
    <cfRule type="containsBlanks" dxfId="153" priority="52">
      <formula>LEN(TRIM(P1755))=0</formula>
    </cfRule>
  </conditionalFormatting>
  <conditionalFormatting sqref="P2556">
    <cfRule type="containsBlanks" dxfId="152" priority="51">
      <formula>LEN(TRIM(P2556))=0</formula>
    </cfRule>
  </conditionalFormatting>
  <conditionalFormatting sqref="P2568:P2569">
    <cfRule type="containsBlanks" dxfId="151" priority="50">
      <formula>LEN(TRIM(P2568))=0</formula>
    </cfRule>
  </conditionalFormatting>
  <conditionalFormatting sqref="P2702:P2704">
    <cfRule type="containsBlanks" dxfId="150" priority="49">
      <formula>LEN(TRIM(P2702))=0</formula>
    </cfRule>
  </conditionalFormatting>
  <conditionalFormatting sqref="P2766:P2767">
    <cfRule type="containsBlanks" dxfId="149" priority="48">
      <formula>LEN(TRIM(P2766))=0</formula>
    </cfRule>
  </conditionalFormatting>
  <conditionalFormatting sqref="P2778:P2779">
    <cfRule type="containsBlanks" dxfId="148" priority="47">
      <formula>LEN(TRIM(P2778))=0</formula>
    </cfRule>
  </conditionalFormatting>
  <conditionalFormatting sqref="P2790">
    <cfRule type="containsBlanks" dxfId="147" priority="46">
      <formula>LEN(TRIM(P2790))=0</formula>
    </cfRule>
  </conditionalFormatting>
  <conditionalFormatting sqref="P2855:P2859">
    <cfRule type="containsBlanks" dxfId="146" priority="45">
      <formula>LEN(TRIM(P2855))=0</formula>
    </cfRule>
  </conditionalFormatting>
  <conditionalFormatting sqref="P2871:P2875">
    <cfRule type="containsBlanks" dxfId="145" priority="44">
      <formula>LEN(TRIM(P2871))=0</formula>
    </cfRule>
  </conditionalFormatting>
  <conditionalFormatting sqref="P2939:P2943">
    <cfRule type="containsBlanks" dxfId="144" priority="43">
      <formula>LEN(TRIM(P2939))=0</formula>
    </cfRule>
  </conditionalFormatting>
  <conditionalFormatting sqref="P2975:P2979">
    <cfRule type="containsBlanks" dxfId="143" priority="42">
      <formula>LEN(TRIM(P2975))=0</formula>
    </cfRule>
  </conditionalFormatting>
  <conditionalFormatting sqref="P2991">
    <cfRule type="containsBlanks" dxfId="142" priority="41">
      <formula>LEN(TRIM(P2991))=0</formula>
    </cfRule>
  </conditionalFormatting>
  <conditionalFormatting sqref="P3003">
    <cfRule type="containsBlanks" dxfId="141" priority="40">
      <formula>LEN(TRIM(P3003))=0</formula>
    </cfRule>
  </conditionalFormatting>
  <conditionalFormatting sqref="P3016:P3017">
    <cfRule type="containsBlanks" dxfId="140" priority="39">
      <formula>LEN(TRIM(P3016))=0</formula>
    </cfRule>
  </conditionalFormatting>
  <conditionalFormatting sqref="D4:O4 D8:D10">
    <cfRule type="containsBlanks" dxfId="139" priority="38">
      <formula>LEN(TRIM(D4))=0</formula>
    </cfRule>
  </conditionalFormatting>
  <conditionalFormatting sqref="D36:O65">
    <cfRule type="containsBlanks" dxfId="138" priority="35">
      <formula>LEN(TRIM(D36))=0</formula>
    </cfRule>
  </conditionalFormatting>
  <conditionalFormatting sqref="D68:O107">
    <cfRule type="containsBlanks" dxfId="137" priority="34">
      <formula>LEN(TRIM(D68))=0</formula>
    </cfRule>
  </conditionalFormatting>
  <conditionalFormatting sqref="D110:O129">
    <cfRule type="containsBlanks" dxfId="136" priority="33">
      <formula>LEN(TRIM(D110))=0</formula>
    </cfRule>
  </conditionalFormatting>
  <conditionalFormatting sqref="D131:O170">
    <cfRule type="containsBlanks" dxfId="135" priority="32">
      <formula>LEN(TRIM(D131))=0</formula>
    </cfRule>
  </conditionalFormatting>
  <conditionalFormatting sqref="D172:O231">
    <cfRule type="containsBlanks" dxfId="134" priority="31">
      <formula>LEN(TRIM(D172))=0</formula>
    </cfRule>
  </conditionalFormatting>
  <conditionalFormatting sqref="D233:O242">
    <cfRule type="containsBlanks" dxfId="133" priority="30">
      <formula>LEN(TRIM(D233))=0</formula>
    </cfRule>
  </conditionalFormatting>
  <conditionalFormatting sqref="D244:O263">
    <cfRule type="containsBlanks" dxfId="132" priority="29">
      <formula>LEN(TRIM(D244))=0</formula>
    </cfRule>
  </conditionalFormatting>
  <conditionalFormatting sqref="D266:O345">
    <cfRule type="containsBlanks" dxfId="131" priority="28">
      <formula>LEN(TRIM(D266))=0</formula>
    </cfRule>
  </conditionalFormatting>
  <conditionalFormatting sqref="D347:O376">
    <cfRule type="containsBlanks" dxfId="130" priority="27">
      <formula>LEN(TRIM(D347))=0</formula>
    </cfRule>
  </conditionalFormatting>
  <conditionalFormatting sqref="D388:O477">
    <cfRule type="containsBlanks" dxfId="129" priority="26">
      <formula>LEN(TRIM(D388))=0</formula>
    </cfRule>
  </conditionalFormatting>
  <conditionalFormatting sqref="D479:O548">
    <cfRule type="containsBlanks" dxfId="128" priority="25">
      <formula>LEN(TRIM(D479))=0</formula>
    </cfRule>
  </conditionalFormatting>
  <conditionalFormatting sqref="D571:O620">
    <cfRule type="containsBlanks" dxfId="127" priority="23">
      <formula>LEN(TRIM(D571))=0</formula>
    </cfRule>
  </conditionalFormatting>
  <conditionalFormatting sqref="D622:O651">
    <cfRule type="containsBlanks" dxfId="126" priority="22">
      <formula>LEN(TRIM(D622))=0</formula>
    </cfRule>
  </conditionalFormatting>
  <conditionalFormatting sqref="D653:O742">
    <cfRule type="containsBlanks" dxfId="125" priority="21">
      <formula>LEN(TRIM(D653))=0</formula>
    </cfRule>
  </conditionalFormatting>
  <conditionalFormatting sqref="D745:O834">
    <cfRule type="containsBlanks" dxfId="124" priority="20">
      <formula>LEN(TRIM(D745))=0</formula>
    </cfRule>
  </conditionalFormatting>
  <conditionalFormatting sqref="D836:O925">
    <cfRule type="containsBlanks" dxfId="123" priority="19">
      <formula>LEN(TRIM(D836))=0</formula>
    </cfRule>
  </conditionalFormatting>
  <conditionalFormatting sqref="D927:O1016">
    <cfRule type="containsBlanks" dxfId="122" priority="18">
      <formula>LEN(TRIM(D927))=0</formula>
    </cfRule>
  </conditionalFormatting>
  <conditionalFormatting sqref="D1018:O1107">
    <cfRule type="containsBlanks" dxfId="121" priority="17">
      <formula>LEN(TRIM(D1018))=0</formula>
    </cfRule>
  </conditionalFormatting>
  <conditionalFormatting sqref="D1109:O1198">
    <cfRule type="containsBlanks" dxfId="120" priority="16">
      <formula>LEN(TRIM(D1109))=0</formula>
    </cfRule>
  </conditionalFormatting>
  <conditionalFormatting sqref="D1200:O1269">
    <cfRule type="containsBlanks" dxfId="119" priority="15">
      <formula>LEN(TRIM(D1200))=0</formula>
    </cfRule>
  </conditionalFormatting>
  <conditionalFormatting sqref="D1271:O1360">
    <cfRule type="containsBlanks" dxfId="118" priority="14">
      <formula>LEN(TRIM(D1271))=0</formula>
    </cfRule>
  </conditionalFormatting>
  <conditionalFormatting sqref="D1362:O1411">
    <cfRule type="containsBlanks" dxfId="117" priority="13">
      <formula>LEN(TRIM(D1362))=0</formula>
    </cfRule>
  </conditionalFormatting>
  <conditionalFormatting sqref="D1413:O1472">
    <cfRule type="containsBlanks" dxfId="116" priority="12">
      <formula>LEN(TRIM(D1413))=0</formula>
    </cfRule>
  </conditionalFormatting>
  <conditionalFormatting sqref="D1474:O1493">
    <cfRule type="containsBlanks" dxfId="115" priority="11">
      <formula>LEN(TRIM(D1474))=0</formula>
    </cfRule>
  </conditionalFormatting>
  <conditionalFormatting sqref="D1500:O1509">
    <cfRule type="containsBlanks" dxfId="114" priority="10">
      <formula>LEN(TRIM(D1500))=0</formula>
    </cfRule>
  </conditionalFormatting>
  <conditionalFormatting sqref="D1511:O1520">
    <cfRule type="containsBlanks" dxfId="113" priority="9">
      <formula>LEN(TRIM(D1511))=0</formula>
    </cfRule>
  </conditionalFormatting>
  <conditionalFormatting sqref="D1524:O1533">
    <cfRule type="containsBlanks" dxfId="112" priority="8">
      <formula>LEN(TRIM(D1524))=0</formula>
    </cfRule>
  </conditionalFormatting>
  <conditionalFormatting sqref="E8:O10">
    <cfRule type="containsBlanks" dxfId="111" priority="1">
      <formula>LEN(TRIM(E8))=0</formula>
    </cfRule>
  </conditionalFormatting>
  <dataValidations count="2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019:O3028 P68:P129 D1768:O1777 D1985:O2044 D3005:O3014 P2991 D2780:O2789 P1534:P1537 D1621:O1700 D1830:O1859 D1862:O1921 D1923:O1962 D1964:O1983 D2046:O2055 D2057:O2136 D2138:O2227 D2229:O2268 D2362:O2441 D2443:O2522 D2524:O2543 P1755:P1756 D2631:O2690 P2568:P2569 P2702:P2704 D2802:O2821 D2823:O2852 P2556 P2855:P2859 P2790 P3003 P3016:P3017 D2993:O3002 D2909:O2938 P131:P170 D2981:O2990 P36:P66 D2860:O2869 P4:P34 D2945:O2974 P172:P231 P233:P242 D2791:O2800 P2778:P2779 D2768:O2777 P2766:P2767 D2756:O2765 D2705:O2754 D2692:O2701 D2570:O2629 D2558:O2567 D2546:O2555 D1757:O1766 D1745:O1754 P1743:P1744 D1733:O1742 P378:P386 P1473 P1521:P1522 D1702:O1731 P1609 D1779:O1828 D2877:O2906 P2871:P2875 P2939:P2943 P2975:P2979 D1610:O1619 D1539:O1608 P1496:P1499 P1510 P244:P263 D2270:O2359">
      <formula1>0</formula1>
    </dataValidation>
    <dataValidation type="whole" operator="greaterThanOrEqual" allowBlank="1" showInputMessage="1" showErrorMessage="1" errorTitle="Valor de la celda" error="La celda sólo permite importes positivos y sin centavos." sqref="D1524:O1533 D4:O13 D36:O65 D68:O107 D110:O129 D131:O170 D172:O231 D233:O242 D244:O263 D266:O345 D347:O376 D388:O477 D479:O548 D571:O620 D622:O651 D653:O742 D745:O834 D836:O925 D927:O1016 D1018:O1107 D1109:O1198 D1200:O1269 D1271:O1360 D1362:O1411 D1413:O1472 D1474:O1493 D1500:O1509 D1511:O1520 D15:O34 D550:O569">
      <formula1>0</formula1>
    </dataValidation>
  </dataValidations>
  <printOptions horizontalCentered="1"/>
  <pageMargins left="0.70866141732283472" right="0.70866141732283472" top="1.0629921259842521" bottom="0.70866141732283472" header="0.51181102362204722" footer="0.31496062992125984"/>
  <pageSetup scale="10" orientation="portrait" horizontalDpi="4294967295" verticalDpi="4294967295" r:id="rId1"/>
  <headerFooter>
    <oddHeader>&amp;C&amp;"-,Negrita"&amp;14PRESUPUESTO DE EGRESOS BASE MENSUAL&amp;"-,Normal"&amp;11&amp;"-,Negrita"&amp;14CLASIFICADOR POR OBJETO DEL GASTOEnte público de &amp;FEjercicio fiscal 2021</oddHeader>
    <oddFooter>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theme="9"/>
  </sheetPr>
  <dimension ref="A1:I35"/>
  <sheetViews>
    <sheetView showGridLines="0" workbookViewId="0">
      <pane xSplit="1" ySplit="1" topLeftCell="B14" activePane="bottomRight" state="frozen"/>
      <selection activeCell="H14" sqref="B14:AM16"/>
      <selection pane="topRight" activeCell="H14" sqref="B14:AM16"/>
      <selection pane="bottomLeft" activeCell="H14" sqref="B14:AM16"/>
      <selection pane="bottomRight" activeCell="H11" sqref="H11"/>
    </sheetView>
  </sheetViews>
  <sheetFormatPr baseColWidth="10" defaultColWidth="0" defaultRowHeight="15" customHeight="1" zeroHeight="1"/>
  <cols>
    <col min="1" max="1" width="67.140625" style="49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customHeight="1">
      <c r="A1" s="21"/>
      <c r="B1" s="21" t="s">
        <v>674</v>
      </c>
      <c r="C1" s="21" t="s">
        <v>675</v>
      </c>
      <c r="D1" s="21" t="s">
        <v>1205</v>
      </c>
      <c r="E1" s="21" t="s">
        <v>1206</v>
      </c>
      <c r="F1" s="21" t="s">
        <v>676</v>
      </c>
      <c r="G1" s="21" t="s">
        <v>677</v>
      </c>
      <c r="H1" s="21" t="s">
        <v>1207</v>
      </c>
    </row>
    <row r="2" spans="1:8">
      <c r="A2" s="50" t="s">
        <v>678</v>
      </c>
      <c r="B2" s="51"/>
      <c r="C2" s="51"/>
      <c r="D2" s="51"/>
      <c r="E2" s="51"/>
      <c r="F2" s="51"/>
      <c r="G2" s="51"/>
      <c r="H2" s="52"/>
    </row>
    <row r="3" spans="1:8" s="56" customFormat="1" ht="30" customHeight="1">
      <c r="A3" s="53" t="s">
        <v>530</v>
      </c>
      <c r="B3" s="54">
        <v>10453380</v>
      </c>
      <c r="C3" s="54">
        <v>11155747</v>
      </c>
      <c r="D3" s="54">
        <v>9651718</v>
      </c>
      <c r="E3" s="55">
        <f>'CRI-DE'!F2</f>
        <v>10134305</v>
      </c>
      <c r="F3" s="54">
        <v>10641019</v>
      </c>
      <c r="G3" s="54">
        <v>11173070</v>
      </c>
      <c r="H3" s="54">
        <v>11731724</v>
      </c>
    </row>
    <row r="4" spans="1:8" s="56" customFormat="1" ht="30" customHeight="1">
      <c r="A4" s="53" t="s">
        <v>549</v>
      </c>
      <c r="B4" s="54"/>
      <c r="C4" s="54"/>
      <c r="D4" s="54"/>
      <c r="E4" s="55">
        <f>'CRI-DE'!F21</f>
        <v>0</v>
      </c>
      <c r="F4" s="54"/>
      <c r="G4" s="54"/>
      <c r="H4" s="54"/>
    </row>
    <row r="5" spans="1:8" s="56" customFormat="1" ht="30" customHeight="1">
      <c r="A5" s="53" t="s">
        <v>531</v>
      </c>
      <c r="B5" s="54"/>
      <c r="C5" s="54"/>
      <c r="D5" s="54"/>
      <c r="E5" s="55">
        <f>'CRI-DE'!F27</f>
        <v>0</v>
      </c>
      <c r="F5" s="54"/>
      <c r="G5" s="54"/>
      <c r="H5" s="54"/>
    </row>
    <row r="6" spans="1:8" s="56" customFormat="1" ht="30" customHeight="1">
      <c r="A6" s="53" t="s">
        <v>337</v>
      </c>
      <c r="B6" s="54">
        <v>19988297</v>
      </c>
      <c r="C6" s="54">
        <v>23361883</v>
      </c>
      <c r="D6" s="54">
        <v>20187061</v>
      </c>
      <c r="E6" s="55">
        <f>'CRI-DE'!F30</f>
        <v>21196414</v>
      </c>
      <c r="F6" s="54">
        <v>22256235</v>
      </c>
      <c r="G6" s="54">
        <v>23369047</v>
      </c>
      <c r="H6" s="54">
        <v>24537499</v>
      </c>
    </row>
    <row r="7" spans="1:8" s="56" customFormat="1" ht="30" customHeight="1">
      <c r="A7" s="57" t="s">
        <v>532</v>
      </c>
      <c r="B7" s="54">
        <v>787022</v>
      </c>
      <c r="C7" s="54">
        <v>761146</v>
      </c>
      <c r="D7" s="54">
        <v>77690</v>
      </c>
      <c r="E7" s="55">
        <f>'CRI-DE'!F60</f>
        <v>206585</v>
      </c>
      <c r="F7" s="54">
        <v>216914</v>
      </c>
      <c r="G7" s="54">
        <v>227760</v>
      </c>
      <c r="H7" s="54">
        <v>239148</v>
      </c>
    </row>
    <row r="8" spans="1:8" s="56" customFormat="1" ht="30" customHeight="1">
      <c r="A8" s="57" t="s">
        <v>533</v>
      </c>
      <c r="B8" s="54">
        <v>135035</v>
      </c>
      <c r="C8" s="54">
        <v>138572</v>
      </c>
      <c r="D8" s="54">
        <v>196739</v>
      </c>
      <c r="E8" s="55">
        <f>'CRI-DE'!F65</f>
        <v>82312</v>
      </c>
      <c r="F8" s="54">
        <v>85653</v>
      </c>
      <c r="G8" s="54">
        <v>89936</v>
      </c>
      <c r="H8" s="54">
        <v>94432</v>
      </c>
    </row>
    <row r="9" spans="1:8" s="56" customFormat="1" ht="30" customHeight="1">
      <c r="A9" s="57" t="s">
        <v>679</v>
      </c>
      <c r="B9" s="54"/>
      <c r="C9" s="54"/>
      <c r="D9" s="54"/>
      <c r="E9" s="55">
        <f>'CRI-DE'!F79</f>
        <v>0</v>
      </c>
      <c r="F9" s="54"/>
      <c r="G9" s="54"/>
      <c r="H9" s="54"/>
    </row>
    <row r="10" spans="1:8" s="56" customFormat="1" ht="30" customHeight="1">
      <c r="A10" s="57" t="s">
        <v>630</v>
      </c>
      <c r="B10" s="54">
        <v>73930593</v>
      </c>
      <c r="C10" s="54">
        <v>83094659</v>
      </c>
      <c r="D10" s="54">
        <v>71225700</v>
      </c>
      <c r="E10" s="55">
        <f>'CRI-DE'!F94</f>
        <v>73683081</v>
      </c>
      <c r="F10" s="54">
        <v>77423334</v>
      </c>
      <c r="G10" s="54">
        <v>81349651</v>
      </c>
      <c r="H10" s="54">
        <v>85472285</v>
      </c>
    </row>
    <row r="11" spans="1:8" s="56" customFormat="1" ht="30" customHeight="1">
      <c r="A11" s="57" t="s">
        <v>468</v>
      </c>
      <c r="B11" s="54"/>
      <c r="C11" s="54"/>
      <c r="D11" s="54"/>
      <c r="E11" s="55">
        <f>'CRI-DE'!F115</f>
        <v>1103167</v>
      </c>
      <c r="F11" s="54">
        <v>1103000</v>
      </c>
      <c r="G11" s="54">
        <v>1103000</v>
      </c>
      <c r="H11" s="54">
        <v>1103000</v>
      </c>
    </row>
    <row r="12" spans="1:8" s="56" customFormat="1" ht="30" customHeight="1">
      <c r="A12" s="58" t="s">
        <v>662</v>
      </c>
      <c r="B12" s="54"/>
      <c r="C12" s="54"/>
      <c r="D12" s="54"/>
      <c r="E12" s="55">
        <f>'CRI-DE'!D124</f>
        <v>0</v>
      </c>
      <c r="F12" s="54"/>
      <c r="G12" s="54"/>
      <c r="H12" s="54"/>
    </row>
    <row r="13" spans="1:8" s="56" customFormat="1" ht="30" customHeight="1">
      <c r="A13" s="58" t="s">
        <v>646</v>
      </c>
      <c r="B13" s="54"/>
      <c r="C13" s="54"/>
      <c r="D13" s="54"/>
      <c r="E13" s="55">
        <f>'CRI-DE'!D110</f>
        <v>0</v>
      </c>
      <c r="F13" s="54"/>
      <c r="G13" s="54"/>
      <c r="H13" s="54"/>
    </row>
    <row r="14" spans="1:8" s="56" customFormat="1" ht="30" customHeight="1">
      <c r="A14" s="57" t="s">
        <v>680</v>
      </c>
      <c r="B14" s="54"/>
      <c r="C14" s="54"/>
      <c r="D14" s="54"/>
      <c r="E14" s="55">
        <v>0</v>
      </c>
      <c r="F14" s="54"/>
      <c r="G14" s="54"/>
      <c r="H14" s="54"/>
    </row>
    <row r="15" spans="1:8" ht="15" customHeight="1">
      <c r="A15" s="59" t="s">
        <v>681</v>
      </c>
      <c r="B15" s="60">
        <f>SUM(B3:B14)</f>
        <v>105294327</v>
      </c>
      <c r="C15" s="60">
        <f t="shared" ref="C15:H15" si="0">SUM(C3:C14)</f>
        <v>118512007</v>
      </c>
      <c r="D15" s="60">
        <f t="shared" si="0"/>
        <v>101338908</v>
      </c>
      <c r="E15" s="60">
        <f t="shared" si="0"/>
        <v>106405864</v>
      </c>
      <c r="F15" s="60">
        <f t="shared" si="0"/>
        <v>111726155</v>
      </c>
      <c r="G15" s="60">
        <f t="shared" si="0"/>
        <v>117312464</v>
      </c>
      <c r="H15" s="60">
        <f t="shared" si="0"/>
        <v>123178088</v>
      </c>
    </row>
    <row r="16" spans="1:8">
      <c r="A16" s="50" t="s">
        <v>682</v>
      </c>
      <c r="B16" s="51"/>
      <c r="C16" s="51"/>
      <c r="D16" s="51"/>
      <c r="E16" s="51"/>
      <c r="F16" s="51"/>
      <c r="G16" s="51"/>
      <c r="H16" s="52"/>
    </row>
    <row r="17" spans="1:8" s="56" customFormat="1" ht="30" customHeight="1">
      <c r="A17" s="61" t="s">
        <v>643</v>
      </c>
      <c r="B17" s="62">
        <v>47763413</v>
      </c>
      <c r="C17" s="62">
        <v>52427809</v>
      </c>
      <c r="D17" s="62">
        <v>51325937</v>
      </c>
      <c r="E17" s="55">
        <f>'CRI-DE'!E107</f>
        <v>53892234</v>
      </c>
      <c r="F17" s="62">
        <v>56586845</v>
      </c>
      <c r="G17" s="62">
        <v>59416187</v>
      </c>
      <c r="H17" s="62">
        <v>62386996</v>
      </c>
    </row>
    <row r="18" spans="1:8" s="56" customFormat="1" ht="30" customHeight="1">
      <c r="A18" s="61" t="s">
        <v>646</v>
      </c>
      <c r="B18" s="62">
        <v>6400215</v>
      </c>
      <c r="C18" s="62">
        <v>964312</v>
      </c>
      <c r="D18" s="62">
        <v>4977095</v>
      </c>
      <c r="E18" s="55">
        <f>'CRI-DE'!E110</f>
        <v>5225950</v>
      </c>
      <c r="F18" s="62">
        <v>5487247</v>
      </c>
      <c r="G18" s="62">
        <v>5761609</v>
      </c>
      <c r="H18" s="62">
        <v>6049689</v>
      </c>
    </row>
    <row r="19" spans="1:8" s="56" customFormat="1" ht="30" customHeight="1">
      <c r="A19" s="61" t="s">
        <v>658</v>
      </c>
      <c r="B19" s="62"/>
      <c r="C19" s="62"/>
      <c r="D19" s="62"/>
      <c r="E19" s="55">
        <f>'CRI-DE'!E121</f>
        <v>0</v>
      </c>
      <c r="F19" s="62"/>
      <c r="G19" s="62"/>
      <c r="H19" s="62"/>
    </row>
    <row r="20" spans="1:8" s="56" customFormat="1" ht="30" customHeight="1">
      <c r="A20" s="61" t="s">
        <v>535</v>
      </c>
      <c r="B20" s="62"/>
      <c r="C20" s="62"/>
      <c r="D20" s="62"/>
      <c r="E20" s="55">
        <f>'CRI-DE'!E124</f>
        <v>0</v>
      </c>
      <c r="F20" s="62"/>
      <c r="G20" s="62"/>
      <c r="H20" s="62"/>
    </row>
    <row r="21" spans="1:8" s="56" customFormat="1" ht="30" customHeight="1">
      <c r="A21" s="61" t="s">
        <v>683</v>
      </c>
      <c r="B21" s="62"/>
      <c r="C21" s="62"/>
      <c r="D21" s="62"/>
      <c r="E21" s="55">
        <v>0</v>
      </c>
      <c r="F21" s="62"/>
      <c r="G21" s="62"/>
      <c r="H21" s="62"/>
    </row>
    <row r="22" spans="1:8">
      <c r="A22" s="59" t="s">
        <v>684</v>
      </c>
      <c r="B22" s="60">
        <f t="shared" ref="B22:H22" si="1">SUM(B17:B21)</f>
        <v>54163628</v>
      </c>
      <c r="C22" s="60">
        <f t="shared" si="1"/>
        <v>53392121</v>
      </c>
      <c r="D22" s="60">
        <f t="shared" si="1"/>
        <v>56303032</v>
      </c>
      <c r="E22" s="60">
        <f t="shared" si="1"/>
        <v>59118184</v>
      </c>
      <c r="F22" s="60">
        <f t="shared" si="1"/>
        <v>62074092</v>
      </c>
      <c r="G22" s="60">
        <f t="shared" si="1"/>
        <v>65177796</v>
      </c>
      <c r="H22" s="60">
        <f t="shared" si="1"/>
        <v>68436685</v>
      </c>
    </row>
    <row r="23" spans="1:8" s="56" customFormat="1" ht="30" customHeight="1">
      <c r="A23" s="57" t="s">
        <v>685</v>
      </c>
      <c r="B23" s="55">
        <f>B29</f>
        <v>8620690</v>
      </c>
      <c r="C23" s="55">
        <f>C29</f>
        <v>0</v>
      </c>
      <c r="D23" s="55">
        <f>D29</f>
        <v>0</v>
      </c>
      <c r="E23" s="55">
        <f>E29</f>
        <v>0</v>
      </c>
      <c r="F23" s="63"/>
      <c r="G23" s="64"/>
      <c r="H23" s="65"/>
    </row>
    <row r="24" spans="1:8">
      <c r="A24" s="66" t="s">
        <v>471</v>
      </c>
      <c r="B24" s="67">
        <f>B15+B22+B23</f>
        <v>168078645</v>
      </c>
      <c r="C24" s="67">
        <f t="shared" ref="C24:H24" si="2">C15+C22+C23</f>
        <v>171904128</v>
      </c>
      <c r="D24" s="67">
        <f t="shared" si="2"/>
        <v>157641940</v>
      </c>
      <c r="E24" s="67">
        <f t="shared" si="2"/>
        <v>165524048</v>
      </c>
      <c r="F24" s="67">
        <f t="shared" si="2"/>
        <v>173800247</v>
      </c>
      <c r="G24" s="67">
        <f t="shared" si="2"/>
        <v>182490260</v>
      </c>
      <c r="H24" s="67">
        <f t="shared" si="2"/>
        <v>191614773</v>
      </c>
    </row>
    <row r="25" spans="1:8">
      <c r="A25" s="68"/>
      <c r="B25" s="64"/>
      <c r="C25" s="64"/>
      <c r="D25" s="64"/>
      <c r="E25" s="64"/>
      <c r="F25" s="69"/>
      <c r="G25" s="69"/>
      <c r="H25" s="69"/>
    </row>
    <row r="26" spans="1:8">
      <c r="A26" s="70" t="s">
        <v>686</v>
      </c>
      <c r="B26" s="64"/>
      <c r="C26" s="64"/>
      <c r="D26" s="64"/>
      <c r="E26" s="64"/>
      <c r="F26" s="64"/>
      <c r="G26" s="64"/>
      <c r="H26" s="65"/>
    </row>
    <row r="27" spans="1:8" ht="30">
      <c r="A27" s="71" t="s">
        <v>687</v>
      </c>
      <c r="B27" s="62">
        <v>8620690</v>
      </c>
      <c r="C27" s="62"/>
      <c r="D27" s="62"/>
      <c r="E27" s="55">
        <f>'CRI-DE'!D136</f>
        <v>0</v>
      </c>
      <c r="F27" s="62"/>
      <c r="G27" s="62"/>
      <c r="H27" s="62"/>
    </row>
    <row r="28" spans="1:8" ht="30">
      <c r="A28" s="72" t="s">
        <v>688</v>
      </c>
      <c r="B28" s="62"/>
      <c r="C28" s="62"/>
      <c r="D28" s="62"/>
      <c r="E28" s="55">
        <f>'CRI-DE'!E136</f>
        <v>0</v>
      </c>
      <c r="F28" s="62"/>
      <c r="G28" s="62"/>
      <c r="H28" s="62"/>
    </row>
    <row r="29" spans="1:8">
      <c r="A29" s="73" t="s">
        <v>536</v>
      </c>
      <c r="B29" s="74">
        <f t="shared" ref="B29:H29" si="3">SUM(B27:B28)</f>
        <v>8620690</v>
      </c>
      <c r="C29" s="74">
        <f t="shared" si="3"/>
        <v>0</v>
      </c>
      <c r="D29" s="74">
        <f t="shared" si="3"/>
        <v>0</v>
      </c>
      <c r="E29" s="74">
        <f t="shared" si="3"/>
        <v>0</v>
      </c>
      <c r="F29" s="74">
        <f t="shared" si="3"/>
        <v>0</v>
      </c>
      <c r="G29" s="74">
        <f t="shared" si="3"/>
        <v>0</v>
      </c>
      <c r="H29" s="74">
        <f t="shared" si="3"/>
        <v>0</v>
      </c>
    </row>
    <row r="30" spans="1:8" ht="5.25" customHeight="1"/>
    <row r="33" spans="1:9" s="48" customFormat="1" hidden="1">
      <c r="A33" s="49"/>
      <c r="B33"/>
      <c r="C33"/>
      <c r="D33"/>
      <c r="E33"/>
      <c r="F33"/>
      <c r="G33"/>
      <c r="H33"/>
      <c r="I33"/>
    </row>
    <row r="34" spans="1:9" s="48" customFormat="1" hidden="1">
      <c r="A34" s="49"/>
      <c r="B34"/>
      <c r="C34"/>
      <c r="D34"/>
      <c r="E34"/>
      <c r="F34"/>
      <c r="G34"/>
      <c r="H34"/>
      <c r="I34"/>
    </row>
    <row r="35" spans="1:9" s="48" customFormat="1" hidden="1">
      <c r="A35" s="154">
        <f>SUM(B24:H24)</f>
        <v>1211054041</v>
      </c>
      <c r="B35"/>
      <c r="C35"/>
      <c r="D35"/>
      <c r="E35"/>
      <c r="F35"/>
      <c r="G35"/>
      <c r="H35"/>
      <c r="I35"/>
    </row>
  </sheetData>
  <sheetProtection sheet="1" objects="1" scenarios="1" selectLockedCells="1"/>
  <conditionalFormatting sqref="B17:D21 F17:H21">
    <cfRule type="containsBlanks" dxfId="110" priority="9">
      <formula>LEN(TRIM(B17))=0</formula>
    </cfRule>
  </conditionalFormatting>
  <conditionalFormatting sqref="B3:D14">
    <cfRule type="containsBlanks" dxfId="109" priority="8">
      <formula>LEN(TRIM(B3))=0</formula>
    </cfRule>
  </conditionalFormatting>
  <conditionalFormatting sqref="B17:D18 F17:H18">
    <cfRule type="containsBlanks" dxfId="108" priority="7">
      <formula>LEN(TRIM(B17))=0</formula>
    </cfRule>
  </conditionalFormatting>
  <conditionalFormatting sqref="F3:H14">
    <cfRule type="containsBlanks" dxfId="107" priority="6">
      <formula>LEN(TRIM(F3))=0</formula>
    </cfRule>
  </conditionalFormatting>
  <conditionalFormatting sqref="B21">
    <cfRule type="containsBlanks" dxfId="106" priority="5">
      <formula>LEN(TRIM(B21))=0</formula>
    </cfRule>
  </conditionalFormatting>
  <conditionalFormatting sqref="B27:D28">
    <cfRule type="containsBlanks" dxfId="105" priority="4">
      <formula>LEN(TRIM(B27))=0</formula>
    </cfRule>
  </conditionalFormatting>
  <conditionalFormatting sqref="B27:D28">
    <cfRule type="containsBlanks" dxfId="104" priority="3">
      <formula>LEN(TRIM(B27))=0</formula>
    </cfRule>
  </conditionalFormatting>
  <conditionalFormatting sqref="F27:H28">
    <cfRule type="containsBlanks" dxfId="103" priority="2">
      <formula>LEN(TRIM(F27))=0</formula>
    </cfRule>
  </conditionalFormatting>
  <conditionalFormatting sqref="F27:H28">
    <cfRule type="containsBlanks" dxfId="102" priority="1">
      <formula>LEN(TRIM(F27))=0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27:H28 F3:H14 F17:H21 B17:D21 B27:D28 B3:C14 D4:D14 D3">
      <formula1>0</formula1>
    </dataValidation>
  </dataValidations>
  <printOptions horizontalCentered="1"/>
  <pageMargins left="0.70866141732283472" right="0.70866141732283472" top="1.0629921259842521" bottom="0.74803149606299213" header="0.51181102362204722" footer="0.31496062992125984"/>
  <pageSetup scale="64" orientation="landscape" horizontalDpi="4294967295" verticalDpi="4294967295" r:id="rId1"/>
  <headerFooter>
    <oddHeader>&amp;C&amp;"-,Negrita"&amp;14RESULTADO Y PROYECCIÓN DE INGRESOS - LDFEnte público: de &amp;FEjercicio fiscal 2021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theme="9"/>
  </sheetPr>
  <dimension ref="A1:I166"/>
  <sheetViews>
    <sheetView showGridLines="0" workbookViewId="0">
      <pane xSplit="1" ySplit="1" topLeftCell="B11" activePane="bottomRight" state="frozen"/>
      <selection activeCell="H14" sqref="B14:AM16"/>
      <selection pane="topRight" activeCell="H14" sqref="B14:AM16"/>
      <selection pane="bottomLeft" activeCell="H14" sqref="B14:AM16"/>
      <selection pane="bottomRight" activeCell="G14" sqref="G14"/>
    </sheetView>
  </sheetViews>
  <sheetFormatPr baseColWidth="10" defaultColWidth="0" defaultRowHeight="15" zeroHeight="1"/>
  <cols>
    <col min="1" max="1" width="67.140625" style="49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customHeight="1">
      <c r="A1" s="21"/>
      <c r="B1" s="21" t="s">
        <v>674</v>
      </c>
      <c r="C1" s="21" t="s">
        <v>675</v>
      </c>
      <c r="D1" s="21" t="s">
        <v>1205</v>
      </c>
      <c r="E1" s="21" t="s">
        <v>1209</v>
      </c>
      <c r="F1" s="21" t="s">
        <v>676</v>
      </c>
      <c r="G1" s="21" t="s">
        <v>677</v>
      </c>
      <c r="H1" s="21" t="s">
        <v>1207</v>
      </c>
    </row>
    <row r="2" spans="1:8">
      <c r="A2" s="50" t="s">
        <v>717</v>
      </c>
      <c r="B2" s="51"/>
      <c r="C2" s="51"/>
      <c r="D2" s="51"/>
      <c r="E2" s="51"/>
      <c r="F2" s="51"/>
      <c r="G2" s="51"/>
      <c r="H2" s="52"/>
    </row>
    <row r="3" spans="1:8" s="56" customFormat="1" ht="30" customHeight="1">
      <c r="A3" s="53" t="s">
        <v>537</v>
      </c>
      <c r="B3" s="54">
        <v>57306869</v>
      </c>
      <c r="C3" s="54">
        <v>71057032</v>
      </c>
      <c r="D3" s="54">
        <v>68757925</v>
      </c>
      <c r="E3" s="55">
        <f>SUM('COG-FF'!C3:I3)</f>
        <v>73307754</v>
      </c>
      <c r="F3" s="54">
        <v>77009989</v>
      </c>
      <c r="G3" s="54">
        <v>80860488</v>
      </c>
      <c r="H3" s="54">
        <v>84903512</v>
      </c>
    </row>
    <row r="4" spans="1:8" s="56" customFormat="1" ht="30" customHeight="1">
      <c r="A4" s="53" t="s">
        <v>538</v>
      </c>
      <c r="B4" s="54">
        <v>12853687</v>
      </c>
      <c r="C4" s="54">
        <v>19599403</v>
      </c>
      <c r="D4" s="54">
        <v>9941000</v>
      </c>
      <c r="E4" s="55">
        <f>SUM('COG-FF'!C40:I40)</f>
        <v>9951000</v>
      </c>
      <c r="F4" s="54">
        <v>10448550</v>
      </c>
      <c r="G4" s="54">
        <v>10970977</v>
      </c>
      <c r="H4" s="54">
        <v>11519526</v>
      </c>
    </row>
    <row r="5" spans="1:8" s="56" customFormat="1" ht="30" customHeight="1">
      <c r="A5" s="53" t="s">
        <v>539</v>
      </c>
      <c r="B5" s="54">
        <v>23239025</v>
      </c>
      <c r="C5" s="54">
        <v>20086197</v>
      </c>
      <c r="D5" s="54">
        <v>9285754</v>
      </c>
      <c r="E5" s="55">
        <f>SUM('COG-FF'!C105:I105)</f>
        <v>8511304</v>
      </c>
      <c r="F5" s="54">
        <v>8936869</v>
      </c>
      <c r="G5" s="54">
        <v>9383712</v>
      </c>
      <c r="H5" s="54">
        <v>9852898</v>
      </c>
    </row>
    <row r="6" spans="1:8" s="56" customFormat="1" ht="30" customHeight="1">
      <c r="A6" s="53" t="s">
        <v>540</v>
      </c>
      <c r="B6" s="54">
        <v>10166016</v>
      </c>
      <c r="C6" s="54">
        <v>11562387</v>
      </c>
      <c r="D6" s="54">
        <v>11167036</v>
      </c>
      <c r="E6" s="55">
        <f>SUM('COG-FF'!C190:I190)</f>
        <v>12345096</v>
      </c>
      <c r="F6" s="54">
        <v>12962351</v>
      </c>
      <c r="G6" s="54">
        <v>13610468</v>
      </c>
      <c r="H6" s="54">
        <v>14290991</v>
      </c>
    </row>
    <row r="7" spans="1:8" s="56" customFormat="1" ht="30" customHeight="1">
      <c r="A7" s="57" t="s">
        <v>541</v>
      </c>
      <c r="B7" s="54">
        <v>2771236</v>
      </c>
      <c r="C7" s="54">
        <v>1238759</v>
      </c>
      <c r="D7" s="54">
        <v>82000</v>
      </c>
      <c r="E7" s="55">
        <f>SUM('COG-FF'!C250:I250)</f>
        <v>136000</v>
      </c>
      <c r="F7" s="54">
        <v>142800</v>
      </c>
      <c r="G7" s="54">
        <v>149940</v>
      </c>
      <c r="H7" s="54">
        <v>157437</v>
      </c>
    </row>
    <row r="8" spans="1:8" s="56" customFormat="1" ht="30" customHeight="1">
      <c r="A8" s="57" t="s">
        <v>718</v>
      </c>
      <c r="B8" s="54"/>
      <c r="C8" s="54"/>
      <c r="D8" s="54"/>
      <c r="E8" s="55">
        <f>SUM('COG-FF'!C309:I309)</f>
        <v>0</v>
      </c>
      <c r="F8" s="54"/>
      <c r="G8" s="54"/>
      <c r="H8" s="54"/>
    </row>
    <row r="9" spans="1:8" s="56" customFormat="1" ht="30" customHeight="1">
      <c r="A9" s="57" t="s">
        <v>543</v>
      </c>
      <c r="B9" s="54"/>
      <c r="C9" s="54"/>
      <c r="D9" s="54"/>
      <c r="E9" s="55">
        <f>SUM('COG-FF'!C331:I331)</f>
        <v>0</v>
      </c>
      <c r="F9" s="54"/>
      <c r="G9" s="54"/>
      <c r="H9" s="54"/>
    </row>
    <row r="10" spans="1:8" s="56" customFormat="1" ht="30" customHeight="1">
      <c r="A10" s="57" t="s">
        <v>544</v>
      </c>
      <c r="B10" s="54"/>
      <c r="C10" s="54"/>
      <c r="D10" s="54"/>
      <c r="E10" s="55">
        <f>SUM('COG-FF'!C379:I379)</f>
        <v>0</v>
      </c>
      <c r="F10" s="54"/>
      <c r="G10" s="54"/>
      <c r="H10" s="54"/>
    </row>
    <row r="11" spans="1:8" s="56" customFormat="1" ht="30" customHeight="1">
      <c r="A11" s="57" t="s">
        <v>545</v>
      </c>
      <c r="B11" s="54">
        <v>2973056</v>
      </c>
      <c r="C11" s="54">
        <v>2272502</v>
      </c>
      <c r="D11" s="54">
        <v>2105193</v>
      </c>
      <c r="E11" s="55">
        <f>SUM('COG-FF'!C397:I397)</f>
        <v>2154710</v>
      </c>
      <c r="F11" s="54">
        <v>2262446</v>
      </c>
      <c r="G11" s="54">
        <v>2375568</v>
      </c>
      <c r="H11" s="54">
        <v>2494346</v>
      </c>
    </row>
    <row r="12" spans="1:8" s="56" customFormat="1">
      <c r="A12" s="119" t="s">
        <v>719</v>
      </c>
      <c r="B12" s="60">
        <f t="shared" ref="B12:H12" si="0">SUM(B3:B11)</f>
        <v>109309889</v>
      </c>
      <c r="C12" s="60">
        <f t="shared" si="0"/>
        <v>125816280</v>
      </c>
      <c r="D12" s="60">
        <f t="shared" si="0"/>
        <v>101338908</v>
      </c>
      <c r="E12" s="60">
        <f t="shared" si="0"/>
        <v>106405864</v>
      </c>
      <c r="F12" s="60">
        <f t="shared" si="0"/>
        <v>111763005</v>
      </c>
      <c r="G12" s="60">
        <f t="shared" si="0"/>
        <v>117351153</v>
      </c>
      <c r="H12" s="60">
        <f t="shared" si="0"/>
        <v>123218710</v>
      </c>
    </row>
    <row r="13" spans="1:8" s="56" customFormat="1">
      <c r="A13" s="50" t="s">
        <v>720</v>
      </c>
      <c r="B13" s="51"/>
      <c r="C13" s="51"/>
      <c r="D13" s="51"/>
      <c r="E13" s="51"/>
      <c r="F13" s="51"/>
      <c r="G13" s="51"/>
      <c r="H13" s="52"/>
    </row>
    <row r="14" spans="1:8" s="56" customFormat="1" ht="30" customHeight="1">
      <c r="A14" s="53" t="s">
        <v>537</v>
      </c>
      <c r="B14" s="62">
        <v>7708834</v>
      </c>
      <c r="C14" s="62">
        <v>1057023</v>
      </c>
      <c r="D14" s="62">
        <v>200000</v>
      </c>
      <c r="E14" s="55">
        <f>SUM('COG-FF'!J3:L3)</f>
        <v>737007</v>
      </c>
      <c r="F14" s="62">
        <v>737007</v>
      </c>
      <c r="G14" s="62">
        <v>773860</v>
      </c>
      <c r="H14" s="62">
        <v>812554</v>
      </c>
    </row>
    <row r="15" spans="1:8" ht="30" customHeight="1">
      <c r="A15" s="53" t="s">
        <v>538</v>
      </c>
      <c r="B15" s="62">
        <v>5060709</v>
      </c>
      <c r="C15" s="62">
        <v>5185917</v>
      </c>
      <c r="D15" s="62">
        <v>6251500</v>
      </c>
      <c r="E15" s="55">
        <f>SUM('COG-FF'!J40:L40)</f>
        <v>5948500</v>
      </c>
      <c r="F15" s="62">
        <v>6245925</v>
      </c>
      <c r="G15" s="62">
        <v>6558221</v>
      </c>
      <c r="H15" s="62">
        <v>6886132</v>
      </c>
    </row>
    <row r="16" spans="1:8" ht="30" customHeight="1">
      <c r="A16" s="53" t="s">
        <v>539</v>
      </c>
      <c r="B16" s="62">
        <v>8093901</v>
      </c>
      <c r="C16" s="62">
        <v>19360571</v>
      </c>
      <c r="D16" s="62">
        <v>20331317</v>
      </c>
      <c r="E16" s="55">
        <f>SUM('COG-FF'!J105:L105)</f>
        <v>21844887</v>
      </c>
      <c r="F16" s="62">
        <v>22937131</v>
      </c>
      <c r="G16" s="62">
        <v>24083988</v>
      </c>
      <c r="H16" s="62">
        <v>25288187</v>
      </c>
    </row>
    <row r="17" spans="1:8" ht="30" customHeight="1">
      <c r="A17" s="53" t="s">
        <v>540</v>
      </c>
      <c r="B17" s="62"/>
      <c r="C17" s="62">
        <v>53163</v>
      </c>
      <c r="D17" s="62"/>
      <c r="E17" s="55">
        <f>SUM('COG-FF'!J190:L190)</f>
        <v>0</v>
      </c>
      <c r="F17" s="62"/>
      <c r="G17" s="62"/>
      <c r="H17" s="62"/>
    </row>
    <row r="18" spans="1:8" ht="30" customHeight="1">
      <c r="A18" s="57" t="s">
        <v>541</v>
      </c>
      <c r="B18" s="62"/>
      <c r="C18" s="62">
        <v>375987</v>
      </c>
      <c r="D18" s="62">
        <v>853160</v>
      </c>
      <c r="E18" s="55">
        <f>SUM('COG-FF'!J250:L250)</f>
        <v>990010</v>
      </c>
      <c r="F18" s="62">
        <v>1039510</v>
      </c>
      <c r="G18" s="62">
        <v>1091486</v>
      </c>
      <c r="H18" s="62">
        <v>1146060</v>
      </c>
    </row>
    <row r="19" spans="1:8" ht="30" customHeight="1">
      <c r="A19" s="57" t="s">
        <v>718</v>
      </c>
      <c r="B19" s="62">
        <v>39233618</v>
      </c>
      <c r="C19" s="62">
        <v>24079437</v>
      </c>
      <c r="D19" s="62">
        <v>28667055</v>
      </c>
      <c r="E19" s="55">
        <f>SUM('COG-FF'!J309:L309)</f>
        <v>29597780</v>
      </c>
      <c r="F19" s="62">
        <v>31077669</v>
      </c>
      <c r="G19" s="62">
        <v>32631552</v>
      </c>
      <c r="H19" s="62">
        <v>34263130</v>
      </c>
    </row>
    <row r="20" spans="1:8" ht="30" customHeight="1">
      <c r="A20" s="57" t="s">
        <v>543</v>
      </c>
      <c r="B20" s="62"/>
      <c r="C20" s="62"/>
      <c r="D20" s="62"/>
      <c r="E20" s="55">
        <f>SUM('COG-FF'!J331:L331)</f>
        <v>0</v>
      </c>
      <c r="F20" s="62"/>
      <c r="G20" s="62"/>
      <c r="H20" s="62"/>
    </row>
    <row r="21" spans="1:8" ht="30" customHeight="1">
      <c r="A21" s="57" t="s">
        <v>544</v>
      </c>
      <c r="B21" s="62"/>
      <c r="C21" s="62"/>
      <c r="D21" s="62"/>
      <c r="E21" s="55">
        <f>SUM('COG-FF'!J379:L379)</f>
        <v>0</v>
      </c>
      <c r="F21" s="62"/>
      <c r="G21" s="62"/>
      <c r="H21" s="62"/>
    </row>
    <row r="22" spans="1:8" ht="30" customHeight="1">
      <c r="A22" s="57" t="s">
        <v>545</v>
      </c>
      <c r="B22" s="62">
        <v>829</v>
      </c>
      <c r="C22" s="62"/>
      <c r="D22" s="62"/>
      <c r="E22" s="55">
        <f>SUM('COG-FF'!J397:L397)</f>
        <v>0</v>
      </c>
      <c r="F22" s="62"/>
      <c r="G22" s="62"/>
      <c r="H22" s="62"/>
    </row>
    <row r="23" spans="1:8" s="56" customFormat="1">
      <c r="A23" s="119" t="s">
        <v>721</v>
      </c>
      <c r="B23" s="60">
        <f t="shared" ref="B23:H23" si="1">SUM(B14:B22)</f>
        <v>60097891</v>
      </c>
      <c r="C23" s="60">
        <f t="shared" si="1"/>
        <v>50112098</v>
      </c>
      <c r="D23" s="60">
        <f t="shared" si="1"/>
        <v>56303032</v>
      </c>
      <c r="E23" s="60">
        <f t="shared" si="1"/>
        <v>59118184</v>
      </c>
      <c r="F23" s="60">
        <f t="shared" si="1"/>
        <v>62037242</v>
      </c>
      <c r="G23" s="60">
        <f t="shared" si="1"/>
        <v>65139107</v>
      </c>
      <c r="H23" s="60">
        <f t="shared" si="1"/>
        <v>68396063</v>
      </c>
    </row>
    <row r="24" spans="1:8" s="56" customFormat="1">
      <c r="A24" s="120" t="s">
        <v>454</v>
      </c>
      <c r="B24" s="121">
        <f>B12+B23</f>
        <v>169407780</v>
      </c>
      <c r="C24" s="121">
        <f t="shared" ref="C24:H24" si="2">C12+C23</f>
        <v>175928378</v>
      </c>
      <c r="D24" s="121">
        <f t="shared" si="2"/>
        <v>157641940</v>
      </c>
      <c r="E24" s="121">
        <f t="shared" si="2"/>
        <v>165524048</v>
      </c>
      <c r="F24" s="121">
        <f t="shared" si="2"/>
        <v>173800247</v>
      </c>
      <c r="G24" s="121">
        <f t="shared" si="2"/>
        <v>182490260</v>
      </c>
      <c r="H24" s="121">
        <f t="shared" si="2"/>
        <v>191614773</v>
      </c>
    </row>
    <row r="25" spans="1:8" s="56" customFormat="1" ht="5.25" customHeight="1">
      <c r="A25" s="122"/>
      <c r="B25" s="69"/>
      <c r="C25" s="69"/>
      <c r="D25" s="69"/>
      <c r="E25" s="69"/>
      <c r="F25" s="69"/>
      <c r="G25" s="69"/>
      <c r="H25" s="69"/>
    </row>
    <row r="26" spans="1:8" s="56" customFormat="1" ht="30" hidden="1" customHeight="1">
      <c r="A26" s="123"/>
      <c r="B26" s="124"/>
      <c r="C26" s="124"/>
      <c r="D26"/>
      <c r="E26" s="124"/>
      <c r="F26"/>
      <c r="G26"/>
      <c r="H26"/>
    </row>
    <row r="27" spans="1:8" hidden="1">
      <c r="A27" s="123"/>
      <c r="B27" s="124"/>
      <c r="C27" s="124"/>
      <c r="E27" s="124"/>
    </row>
    <row r="28" spans="1:8" hidden="1">
      <c r="A28" s="123"/>
      <c r="B28" s="124"/>
      <c r="C28" s="124"/>
      <c r="E28" s="124"/>
    </row>
    <row r="29" spans="1:8" hidden="1">
      <c r="A29" s="123"/>
      <c r="B29" s="124"/>
      <c r="C29" s="124"/>
      <c r="E29" s="124"/>
    </row>
    <row r="30" spans="1:8" hidden="1">
      <c r="A30" s="123"/>
      <c r="B30" s="124"/>
      <c r="C30" s="124"/>
      <c r="E30" s="124"/>
    </row>
    <row r="31" spans="1:8" hidden="1">
      <c r="A31" s="123"/>
      <c r="B31" s="124"/>
      <c r="C31" s="124"/>
      <c r="E31" s="124"/>
    </row>
    <row r="32" spans="1:8" hidden="1">
      <c r="A32" s="123"/>
      <c r="B32" s="124"/>
      <c r="C32" s="124"/>
    </row>
    <row r="33" spans="1:9" ht="5.25" hidden="1" customHeight="1">
      <c r="A33" s="123"/>
      <c r="B33" s="124"/>
      <c r="C33" s="124"/>
    </row>
    <row r="34" spans="1:9" hidden="1">
      <c r="A34" s="123"/>
      <c r="B34" s="124"/>
      <c r="C34" s="124"/>
    </row>
    <row r="35" spans="1:9" hidden="1">
      <c r="A35" s="123"/>
      <c r="B35" s="124"/>
      <c r="C35" s="124"/>
    </row>
    <row r="36" spans="1:9" s="48" customFormat="1" hidden="1">
      <c r="A36" s="123"/>
      <c r="B36" s="124"/>
      <c r="C36" s="124"/>
      <c r="D36"/>
      <c r="E36"/>
      <c r="F36"/>
      <c r="G36"/>
      <c r="H36"/>
      <c r="I36"/>
    </row>
    <row r="37" spans="1:9" s="48" customFormat="1" hidden="1">
      <c r="A37" s="123"/>
      <c r="B37" s="124"/>
      <c r="C37" s="124"/>
      <c r="D37"/>
      <c r="E37"/>
      <c r="F37"/>
      <c r="G37"/>
      <c r="H37"/>
      <c r="I37"/>
    </row>
    <row r="38" spans="1:9" s="48" customFormat="1" hidden="1">
      <c r="A38" s="123"/>
      <c r="B38" s="124"/>
      <c r="C38" s="124"/>
      <c r="D38"/>
      <c r="E38"/>
      <c r="F38"/>
      <c r="G38"/>
      <c r="H38"/>
      <c r="I38"/>
    </row>
    <row r="39" spans="1:9" hidden="1">
      <c r="A39" s="123"/>
      <c r="B39" s="124"/>
      <c r="C39" s="124"/>
    </row>
    <row r="40" spans="1:9" hidden="1">
      <c r="A40" s="123"/>
      <c r="B40" s="124"/>
      <c r="C40" s="124"/>
    </row>
    <row r="41" spans="1:9" hidden="1">
      <c r="A41" s="123"/>
      <c r="B41" s="124"/>
      <c r="C41" s="124"/>
    </row>
    <row r="42" spans="1:9" hidden="1">
      <c r="A42" s="123"/>
      <c r="B42" s="124"/>
      <c r="C42" s="124"/>
    </row>
    <row r="43" spans="1:9" hidden="1">
      <c r="A43" s="123"/>
      <c r="B43" s="124"/>
      <c r="C43" s="124"/>
    </row>
    <row r="44" spans="1:9" hidden="1">
      <c r="A44" s="123"/>
      <c r="B44" s="124"/>
      <c r="C44" s="124"/>
    </row>
    <row r="45" spans="1:9" hidden="1">
      <c r="A45" s="123"/>
      <c r="B45" s="124"/>
      <c r="C45" s="124"/>
    </row>
    <row r="46" spans="1:9" hidden="1">
      <c r="A46" s="123"/>
      <c r="B46" s="124"/>
      <c r="C46" s="124"/>
    </row>
    <row r="47" spans="1:9" hidden="1">
      <c r="A47" s="123"/>
      <c r="B47" s="124"/>
      <c r="C47" s="124"/>
    </row>
    <row r="48" spans="1:9" hidden="1">
      <c r="A48" s="123"/>
      <c r="B48" s="124"/>
      <c r="C48" s="124"/>
    </row>
    <row r="49" spans="1:9" hidden="1">
      <c r="A49" s="123"/>
      <c r="B49" s="124"/>
      <c r="C49" s="124"/>
    </row>
    <row r="50" spans="1:9" hidden="1">
      <c r="A50" s="123"/>
      <c r="B50" s="124"/>
      <c r="C50" s="124"/>
    </row>
    <row r="51" spans="1:9" hidden="1">
      <c r="A51" s="123"/>
      <c r="B51" s="124"/>
      <c r="C51" s="124"/>
    </row>
    <row r="52" spans="1:9" s="49" customFormat="1" hidden="1">
      <c r="A52" s="123"/>
      <c r="B52" s="124"/>
      <c r="C52" s="124"/>
      <c r="D52"/>
      <c r="E52"/>
      <c r="F52"/>
      <c r="G52"/>
      <c r="H52"/>
      <c r="I52"/>
    </row>
    <row r="53" spans="1:9" s="49" customFormat="1" hidden="1">
      <c r="A53" s="123"/>
      <c r="B53" s="124"/>
      <c r="C53" s="124"/>
      <c r="D53"/>
      <c r="E53"/>
      <c r="F53"/>
      <c r="G53"/>
      <c r="H53"/>
      <c r="I53"/>
    </row>
    <row r="54" spans="1:9" s="49" customFormat="1" hidden="1">
      <c r="A54" s="123"/>
      <c r="B54" s="124"/>
      <c r="C54" s="124"/>
      <c r="D54"/>
      <c r="E54"/>
      <c r="F54"/>
      <c r="G54"/>
      <c r="H54"/>
      <c r="I54"/>
    </row>
    <row r="55" spans="1:9" s="49" customFormat="1" hidden="1">
      <c r="A55" s="123"/>
      <c r="B55" s="124"/>
      <c r="C55" s="124"/>
      <c r="D55"/>
      <c r="E55"/>
      <c r="F55"/>
      <c r="G55"/>
      <c r="H55"/>
      <c r="I55"/>
    </row>
    <row r="56" spans="1:9" s="49" customFormat="1" hidden="1">
      <c r="A56" s="123"/>
      <c r="B56" s="124"/>
      <c r="C56" s="124"/>
      <c r="D56"/>
      <c r="E56"/>
      <c r="F56"/>
      <c r="G56"/>
      <c r="H56"/>
      <c r="I56"/>
    </row>
    <row r="57" spans="1:9" s="49" customFormat="1" hidden="1">
      <c r="A57" s="123"/>
      <c r="B57" s="124"/>
      <c r="C57" s="124"/>
      <c r="D57"/>
      <c r="E57"/>
      <c r="F57"/>
      <c r="G57"/>
      <c r="H57"/>
      <c r="I57"/>
    </row>
    <row r="58" spans="1:9" s="49" customFormat="1" hidden="1">
      <c r="A58" s="123"/>
      <c r="B58" s="124"/>
      <c r="C58" s="124"/>
      <c r="D58"/>
      <c r="E58"/>
      <c r="F58"/>
      <c r="G58"/>
      <c r="H58"/>
      <c r="I58"/>
    </row>
    <row r="59" spans="1:9" s="49" customFormat="1" hidden="1">
      <c r="A59" s="123"/>
      <c r="B59" s="124"/>
      <c r="C59" s="124"/>
      <c r="D59"/>
      <c r="E59"/>
      <c r="F59"/>
      <c r="G59"/>
      <c r="H59"/>
      <c r="I59"/>
    </row>
    <row r="60" spans="1:9" s="49" customFormat="1" hidden="1">
      <c r="A60" s="123"/>
      <c r="B60" s="124"/>
      <c r="C60" s="124"/>
      <c r="D60"/>
      <c r="E60"/>
      <c r="F60"/>
      <c r="G60"/>
      <c r="H60"/>
      <c r="I60"/>
    </row>
    <row r="61" spans="1:9" s="49" customFormat="1" hidden="1">
      <c r="A61" s="123"/>
      <c r="B61" s="124"/>
      <c r="C61" s="124"/>
      <c r="D61"/>
      <c r="E61"/>
      <c r="F61"/>
      <c r="G61"/>
      <c r="H61"/>
      <c r="I61"/>
    </row>
    <row r="62" spans="1:9" s="49" customFormat="1" hidden="1">
      <c r="A62" s="123"/>
      <c r="B62" s="124"/>
      <c r="C62" s="124"/>
      <c r="D62"/>
      <c r="E62"/>
      <c r="F62"/>
      <c r="G62"/>
      <c r="H62"/>
      <c r="I62"/>
    </row>
    <row r="63" spans="1:9" s="49" customFormat="1" hidden="1">
      <c r="A63" s="123"/>
      <c r="B63" s="124"/>
      <c r="C63" s="124"/>
      <c r="D63"/>
      <c r="E63"/>
      <c r="F63"/>
      <c r="G63"/>
      <c r="H63"/>
      <c r="I63"/>
    </row>
    <row r="64" spans="1:9" s="49" customFormat="1" hidden="1">
      <c r="A64" s="123"/>
      <c r="B64" s="124"/>
      <c r="C64" s="124"/>
      <c r="D64"/>
      <c r="E64"/>
      <c r="F64"/>
      <c r="G64"/>
      <c r="H64"/>
      <c r="I64"/>
    </row>
    <row r="65" spans="1:9" s="49" customFormat="1" hidden="1">
      <c r="A65" s="123"/>
      <c r="B65" s="124"/>
      <c r="C65" s="124"/>
      <c r="D65"/>
      <c r="E65"/>
      <c r="F65"/>
      <c r="G65"/>
      <c r="H65"/>
      <c r="I65"/>
    </row>
    <row r="66" spans="1:9" s="49" customFormat="1" hidden="1">
      <c r="A66" s="123"/>
      <c r="B66" s="124"/>
      <c r="C66" s="124"/>
      <c r="D66"/>
      <c r="E66"/>
      <c r="F66"/>
      <c r="G66"/>
      <c r="H66"/>
      <c r="I66"/>
    </row>
    <row r="67" spans="1:9" s="49" customFormat="1" hidden="1">
      <c r="A67" s="123"/>
      <c r="B67" s="124"/>
      <c r="C67" s="124"/>
      <c r="D67"/>
      <c r="E67"/>
      <c r="F67"/>
      <c r="G67"/>
      <c r="H67"/>
      <c r="I67"/>
    </row>
    <row r="68" spans="1:9" s="49" customFormat="1" hidden="1">
      <c r="A68" s="123"/>
      <c r="B68" s="124"/>
      <c r="C68" s="124"/>
      <c r="D68"/>
      <c r="E68"/>
      <c r="F68"/>
      <c r="G68"/>
      <c r="H68"/>
      <c r="I68"/>
    </row>
    <row r="69" spans="1:9" s="49" customFormat="1" hidden="1">
      <c r="A69" s="123"/>
      <c r="B69" s="124"/>
      <c r="C69" s="124"/>
      <c r="D69"/>
      <c r="E69"/>
      <c r="F69"/>
      <c r="G69"/>
      <c r="H69"/>
      <c r="I69"/>
    </row>
    <row r="70" spans="1:9" s="49" customFormat="1" hidden="1">
      <c r="A70" s="123"/>
      <c r="B70" s="124"/>
      <c r="C70" s="124"/>
      <c r="D70"/>
      <c r="E70"/>
      <c r="F70"/>
      <c r="G70"/>
      <c r="H70"/>
      <c r="I70"/>
    </row>
    <row r="71" spans="1:9" s="49" customFormat="1" hidden="1">
      <c r="A71" s="123"/>
      <c r="B71" s="124"/>
      <c r="C71" s="124"/>
      <c r="D71"/>
      <c r="E71"/>
      <c r="F71"/>
      <c r="G71"/>
      <c r="H71"/>
      <c r="I71"/>
    </row>
    <row r="72" spans="1:9" s="49" customFormat="1" hidden="1">
      <c r="A72" s="123"/>
      <c r="B72" s="124"/>
      <c r="C72" s="124"/>
      <c r="D72"/>
      <c r="E72"/>
      <c r="F72"/>
      <c r="G72"/>
      <c r="H72"/>
      <c r="I72"/>
    </row>
    <row r="73" spans="1:9" s="49" customFormat="1" hidden="1">
      <c r="A73" s="123"/>
      <c r="B73" s="124"/>
      <c r="C73" s="124"/>
      <c r="D73"/>
      <c r="E73"/>
      <c r="F73"/>
      <c r="G73"/>
      <c r="H73"/>
      <c r="I73"/>
    </row>
    <row r="74" spans="1:9" s="49" customFormat="1" hidden="1">
      <c r="A74" s="123"/>
      <c r="B74" s="124"/>
      <c r="C74" s="124"/>
      <c r="D74"/>
      <c r="E74"/>
      <c r="F74"/>
      <c r="G74"/>
      <c r="H74"/>
      <c r="I74"/>
    </row>
    <row r="75" spans="1:9" s="49" customFormat="1" hidden="1">
      <c r="A75" s="123"/>
      <c r="B75" s="124"/>
      <c r="C75" s="124"/>
      <c r="D75"/>
      <c r="E75"/>
      <c r="F75"/>
      <c r="G75"/>
      <c r="H75"/>
      <c r="I75"/>
    </row>
    <row r="76" spans="1:9" s="49" customFormat="1" hidden="1">
      <c r="A76" s="123"/>
      <c r="B76" s="124"/>
      <c r="C76" s="124"/>
      <c r="D76"/>
      <c r="E76"/>
      <c r="F76"/>
      <c r="G76"/>
      <c r="H76"/>
      <c r="I76"/>
    </row>
    <row r="77" spans="1:9" s="49" customFormat="1" hidden="1">
      <c r="A77" s="123"/>
      <c r="B77" s="124"/>
      <c r="C77" s="124"/>
      <c r="D77"/>
      <c r="E77"/>
      <c r="F77"/>
      <c r="G77"/>
      <c r="H77"/>
      <c r="I77"/>
    </row>
    <row r="78" spans="1:9" s="49" customFormat="1" hidden="1">
      <c r="A78" s="123"/>
      <c r="B78" s="124"/>
      <c r="C78" s="124"/>
      <c r="D78"/>
      <c r="E78"/>
      <c r="F78"/>
      <c r="G78"/>
      <c r="H78"/>
      <c r="I78"/>
    </row>
    <row r="79" spans="1:9" s="49" customFormat="1" hidden="1">
      <c r="A79" s="123"/>
      <c r="B79" s="124"/>
      <c r="C79" s="124"/>
      <c r="D79"/>
      <c r="E79"/>
      <c r="F79"/>
      <c r="G79"/>
      <c r="H79"/>
      <c r="I79"/>
    </row>
    <row r="80" spans="1:9" s="49" customFormat="1" hidden="1">
      <c r="A80" s="123"/>
      <c r="B80" s="124"/>
      <c r="C80" s="124"/>
      <c r="D80"/>
      <c r="E80"/>
      <c r="F80"/>
      <c r="G80"/>
      <c r="H80"/>
      <c r="I80"/>
    </row>
    <row r="81" spans="1:9" s="49" customFormat="1" hidden="1">
      <c r="A81" s="123"/>
      <c r="B81" s="124"/>
      <c r="C81" s="124"/>
      <c r="D81"/>
      <c r="E81"/>
      <c r="F81"/>
      <c r="G81"/>
      <c r="H81"/>
      <c r="I81"/>
    </row>
    <row r="82" spans="1:9" s="49" customFormat="1" hidden="1">
      <c r="A82" s="123"/>
      <c r="B82" s="124"/>
      <c r="C82" s="124"/>
      <c r="D82"/>
      <c r="E82"/>
      <c r="F82"/>
      <c r="G82"/>
      <c r="H82"/>
      <c r="I82"/>
    </row>
    <row r="83" spans="1:9" s="49" customFormat="1" hidden="1">
      <c r="A83" s="123"/>
      <c r="B83" s="124"/>
      <c r="C83" s="124"/>
      <c r="D83"/>
      <c r="E83"/>
      <c r="F83"/>
      <c r="G83"/>
      <c r="H83"/>
      <c r="I83"/>
    </row>
    <row r="84" spans="1:9" s="49" customFormat="1" hidden="1">
      <c r="A84" s="123"/>
      <c r="B84" s="124"/>
      <c r="C84" s="124"/>
      <c r="D84"/>
      <c r="E84"/>
      <c r="F84"/>
      <c r="G84"/>
      <c r="H84"/>
      <c r="I84"/>
    </row>
    <row r="85" spans="1:9" s="49" customFormat="1" hidden="1">
      <c r="A85" s="123"/>
      <c r="B85" s="124"/>
      <c r="C85" s="124"/>
      <c r="D85"/>
      <c r="E85"/>
      <c r="F85"/>
      <c r="G85"/>
      <c r="H85"/>
      <c r="I85"/>
    </row>
    <row r="86" spans="1:9" s="49" customFormat="1" hidden="1">
      <c r="A86" s="123"/>
      <c r="B86" s="124"/>
      <c r="C86" s="124"/>
      <c r="D86"/>
      <c r="E86"/>
      <c r="F86"/>
      <c r="G86"/>
      <c r="H86"/>
      <c r="I86"/>
    </row>
    <row r="87" spans="1:9" s="49" customFormat="1" hidden="1">
      <c r="A87" s="123"/>
      <c r="B87" s="124"/>
      <c r="C87" s="124"/>
      <c r="D87"/>
      <c r="E87"/>
      <c r="F87"/>
      <c r="G87"/>
      <c r="H87"/>
      <c r="I87"/>
    </row>
    <row r="88" spans="1:9" s="49" customFormat="1" hidden="1">
      <c r="A88" s="123"/>
      <c r="B88" s="124"/>
      <c r="C88" s="124"/>
      <c r="D88"/>
      <c r="E88"/>
      <c r="F88"/>
      <c r="G88"/>
      <c r="H88"/>
      <c r="I88"/>
    </row>
    <row r="89" spans="1:9" s="49" customFormat="1" hidden="1">
      <c r="A89" s="123"/>
      <c r="B89" s="124"/>
      <c r="C89" s="124"/>
      <c r="D89"/>
      <c r="E89"/>
      <c r="F89"/>
      <c r="G89"/>
      <c r="H89"/>
      <c r="I89"/>
    </row>
    <row r="90" spans="1:9" s="49" customFormat="1" hidden="1">
      <c r="A90" s="123"/>
      <c r="B90" s="124"/>
      <c r="C90" s="124"/>
      <c r="D90"/>
      <c r="E90"/>
      <c r="F90"/>
      <c r="G90"/>
      <c r="H90"/>
      <c r="I90"/>
    </row>
    <row r="91" spans="1:9" s="49" customFormat="1" hidden="1">
      <c r="A91" s="123"/>
      <c r="B91" s="124"/>
      <c r="C91" s="124"/>
      <c r="D91"/>
      <c r="E91"/>
      <c r="F91"/>
      <c r="G91"/>
      <c r="H91"/>
      <c r="I91"/>
    </row>
    <row r="92" spans="1:9" s="49" customFormat="1" hidden="1">
      <c r="A92" s="123"/>
      <c r="B92" s="124"/>
      <c r="C92" s="124"/>
      <c r="D92"/>
      <c r="E92"/>
      <c r="F92"/>
      <c r="G92"/>
      <c r="H92"/>
      <c r="I92"/>
    </row>
    <row r="93" spans="1:9" s="49" customFormat="1" hidden="1">
      <c r="A93" s="123"/>
      <c r="B93" s="124"/>
      <c r="C93" s="124"/>
      <c r="D93"/>
      <c r="E93"/>
      <c r="F93"/>
      <c r="G93"/>
      <c r="H93"/>
      <c r="I93"/>
    </row>
    <row r="94" spans="1:9" s="49" customFormat="1" hidden="1">
      <c r="A94" s="123"/>
      <c r="B94" s="124"/>
      <c r="C94" s="124"/>
      <c r="D94"/>
      <c r="E94"/>
      <c r="F94"/>
      <c r="G94"/>
      <c r="H94"/>
      <c r="I94"/>
    </row>
    <row r="95" spans="1:9" s="49" customFormat="1" hidden="1">
      <c r="A95" s="123"/>
      <c r="B95" s="124"/>
      <c r="C95" s="124"/>
      <c r="D95"/>
      <c r="E95"/>
      <c r="F95"/>
      <c r="G95"/>
      <c r="H95"/>
      <c r="I95"/>
    </row>
    <row r="96" spans="1:9" s="49" customFormat="1" hidden="1">
      <c r="A96" s="123"/>
      <c r="B96" s="124"/>
      <c r="C96" s="124"/>
      <c r="D96"/>
      <c r="E96"/>
      <c r="F96"/>
      <c r="G96"/>
      <c r="H96"/>
      <c r="I96"/>
    </row>
    <row r="97" spans="1:9" s="49" customFormat="1" hidden="1">
      <c r="A97" s="123"/>
      <c r="B97" s="124"/>
      <c r="C97" s="124"/>
      <c r="D97"/>
      <c r="E97"/>
      <c r="F97"/>
      <c r="G97"/>
      <c r="H97"/>
      <c r="I97"/>
    </row>
    <row r="98" spans="1:9" s="49" customFormat="1" hidden="1">
      <c r="A98" s="123"/>
      <c r="B98" s="124"/>
      <c r="C98" s="124"/>
      <c r="D98"/>
      <c r="E98"/>
      <c r="F98"/>
      <c r="G98"/>
      <c r="H98"/>
      <c r="I98"/>
    </row>
    <row r="99" spans="1:9" s="49" customFormat="1" hidden="1">
      <c r="A99" s="123"/>
      <c r="B99" s="124"/>
      <c r="C99" s="124"/>
      <c r="D99"/>
      <c r="E99"/>
      <c r="F99"/>
      <c r="G99"/>
      <c r="H99"/>
      <c r="I99"/>
    </row>
    <row r="100" spans="1:9" s="49" customFormat="1" hidden="1">
      <c r="A100" s="123"/>
      <c r="B100" s="124"/>
      <c r="C100" s="124"/>
      <c r="D100"/>
      <c r="E100"/>
      <c r="F100"/>
      <c r="G100"/>
      <c r="H100"/>
      <c r="I100"/>
    </row>
    <row r="101" spans="1:9" s="49" customFormat="1" hidden="1">
      <c r="A101" s="123"/>
      <c r="B101" s="124"/>
      <c r="C101" s="124"/>
      <c r="D101"/>
      <c r="E101"/>
      <c r="F101"/>
      <c r="G101"/>
      <c r="H101"/>
      <c r="I101"/>
    </row>
    <row r="102" spans="1:9" s="49" customFormat="1" hidden="1">
      <c r="A102" s="123"/>
      <c r="B102" s="124"/>
      <c r="C102" s="124"/>
      <c r="D102"/>
      <c r="E102"/>
      <c r="F102"/>
      <c r="G102"/>
      <c r="H102"/>
      <c r="I102"/>
    </row>
    <row r="103" spans="1:9" s="49" customFormat="1" hidden="1">
      <c r="A103" s="123"/>
      <c r="B103" s="124"/>
      <c r="C103" s="124"/>
      <c r="D103"/>
      <c r="E103"/>
      <c r="F103"/>
      <c r="G103"/>
      <c r="H103"/>
      <c r="I103"/>
    </row>
    <row r="104" spans="1:9" s="49" customFormat="1" hidden="1">
      <c r="A104" s="123"/>
      <c r="B104" s="124"/>
      <c r="C104" s="124"/>
      <c r="D104"/>
      <c r="E104"/>
      <c r="F104"/>
      <c r="G104"/>
      <c r="H104"/>
      <c r="I104"/>
    </row>
    <row r="105" spans="1:9" s="49" customFormat="1" hidden="1">
      <c r="A105" s="123"/>
      <c r="B105" s="124"/>
      <c r="C105" s="124"/>
      <c r="D105"/>
      <c r="E105"/>
      <c r="F105"/>
      <c r="G105"/>
      <c r="H105"/>
      <c r="I105"/>
    </row>
    <row r="106" spans="1:9" s="49" customFormat="1" hidden="1">
      <c r="A106" s="123"/>
      <c r="B106" s="124"/>
      <c r="C106" s="124"/>
      <c r="D106"/>
      <c r="E106"/>
      <c r="F106"/>
      <c r="G106"/>
      <c r="H106"/>
      <c r="I106"/>
    </row>
    <row r="107" spans="1:9" s="49" customFormat="1" hidden="1">
      <c r="A107" s="123"/>
      <c r="B107" s="124"/>
      <c r="C107" s="124"/>
      <c r="D107"/>
      <c r="E107"/>
      <c r="F107"/>
      <c r="G107"/>
      <c r="H107"/>
      <c r="I107"/>
    </row>
    <row r="108" spans="1:9" s="49" customFormat="1" hidden="1">
      <c r="A108" s="123"/>
      <c r="B108" s="124"/>
      <c r="C108" s="124"/>
      <c r="D108"/>
      <c r="E108"/>
      <c r="F108"/>
      <c r="G108"/>
      <c r="H108"/>
      <c r="I108"/>
    </row>
    <row r="109" spans="1:9" s="49" customFormat="1" hidden="1">
      <c r="A109" s="123"/>
      <c r="B109" s="124"/>
      <c r="C109" s="124"/>
      <c r="D109"/>
      <c r="E109"/>
      <c r="F109"/>
      <c r="G109"/>
      <c r="H109"/>
      <c r="I109"/>
    </row>
    <row r="110" spans="1:9" s="49" customFormat="1" hidden="1">
      <c r="A110" s="123"/>
      <c r="B110" s="124"/>
      <c r="C110" s="124"/>
      <c r="D110"/>
      <c r="E110"/>
      <c r="F110"/>
      <c r="G110"/>
      <c r="H110"/>
      <c r="I110"/>
    </row>
    <row r="111" spans="1:9" s="49" customFormat="1" hidden="1">
      <c r="A111" s="123"/>
      <c r="B111" s="124"/>
      <c r="C111" s="124"/>
      <c r="D111"/>
      <c r="E111"/>
      <c r="F111"/>
      <c r="G111"/>
      <c r="H111"/>
      <c r="I111"/>
    </row>
    <row r="112" spans="1:9" s="49" customFormat="1" hidden="1">
      <c r="A112" s="123"/>
      <c r="B112" s="124"/>
      <c r="C112" s="124"/>
      <c r="D112"/>
      <c r="E112"/>
      <c r="F112"/>
      <c r="G112"/>
      <c r="H112"/>
      <c r="I112"/>
    </row>
    <row r="113" spans="1:9" s="49" customFormat="1" hidden="1">
      <c r="A113" s="123"/>
      <c r="B113" s="124"/>
      <c r="C113" s="124"/>
      <c r="D113"/>
      <c r="E113"/>
      <c r="F113"/>
      <c r="G113"/>
      <c r="H113"/>
      <c r="I113"/>
    </row>
    <row r="114" spans="1:9" s="49" customFormat="1" hidden="1">
      <c r="A114" s="123"/>
      <c r="B114" s="124"/>
      <c r="C114" s="124"/>
      <c r="D114"/>
      <c r="E114"/>
      <c r="F114"/>
      <c r="G114"/>
      <c r="H114"/>
      <c r="I114"/>
    </row>
    <row r="115" spans="1:9" s="49" customFormat="1" hidden="1">
      <c r="A115" s="123"/>
      <c r="B115" s="124"/>
      <c r="C115" s="124"/>
      <c r="D115"/>
      <c r="E115"/>
      <c r="F115"/>
      <c r="G115"/>
      <c r="H115"/>
      <c r="I115"/>
    </row>
    <row r="116" spans="1:9" s="49" customFormat="1" hidden="1">
      <c r="A116" s="123"/>
      <c r="B116" s="124"/>
      <c r="C116" s="124"/>
      <c r="D116"/>
      <c r="E116"/>
      <c r="F116"/>
      <c r="G116"/>
      <c r="H116"/>
      <c r="I116"/>
    </row>
    <row r="117" spans="1:9" s="49" customFormat="1" hidden="1">
      <c r="A117" s="123"/>
      <c r="B117" s="124"/>
      <c r="C117" s="124"/>
      <c r="D117"/>
      <c r="E117"/>
      <c r="F117"/>
      <c r="G117"/>
      <c r="H117"/>
      <c r="I117"/>
    </row>
    <row r="118" spans="1:9" s="49" customFormat="1" hidden="1">
      <c r="A118" s="123"/>
      <c r="B118" s="124"/>
      <c r="C118" s="124"/>
      <c r="D118"/>
      <c r="E118"/>
      <c r="F118"/>
      <c r="G118"/>
      <c r="H118"/>
      <c r="I118"/>
    </row>
    <row r="119" spans="1:9" s="49" customFormat="1" hidden="1">
      <c r="A119" s="123"/>
      <c r="B119" s="124"/>
      <c r="C119" s="124"/>
      <c r="D119"/>
      <c r="E119"/>
      <c r="F119"/>
      <c r="G119"/>
      <c r="H119"/>
      <c r="I119"/>
    </row>
    <row r="120" spans="1:9" s="49" customFormat="1" hidden="1">
      <c r="A120" s="123"/>
      <c r="B120" s="124"/>
      <c r="C120" s="124"/>
      <c r="D120"/>
      <c r="E120"/>
      <c r="F120"/>
      <c r="G120"/>
      <c r="H120"/>
      <c r="I120"/>
    </row>
    <row r="121" spans="1:9" s="49" customFormat="1" hidden="1">
      <c r="A121" s="123"/>
      <c r="B121" s="124"/>
      <c r="C121" s="124"/>
      <c r="D121"/>
      <c r="E121"/>
      <c r="F121"/>
      <c r="G121"/>
      <c r="H121"/>
      <c r="I121"/>
    </row>
    <row r="122" spans="1:9" s="49" customFormat="1" hidden="1">
      <c r="A122" s="123"/>
      <c r="B122" s="124"/>
      <c r="C122" s="124"/>
      <c r="D122"/>
      <c r="E122"/>
      <c r="F122"/>
      <c r="G122"/>
      <c r="H122"/>
      <c r="I122"/>
    </row>
    <row r="123" spans="1:9" s="49" customFormat="1" hidden="1">
      <c r="A123" s="123"/>
      <c r="B123" s="124"/>
      <c r="C123" s="124"/>
      <c r="D123"/>
      <c r="E123"/>
      <c r="F123"/>
      <c r="G123"/>
      <c r="H123"/>
      <c r="I123"/>
    </row>
    <row r="124" spans="1:9" s="49" customFormat="1" hidden="1">
      <c r="A124" s="123"/>
      <c r="B124" s="124"/>
      <c r="C124" s="124"/>
      <c r="D124"/>
      <c r="E124"/>
      <c r="F124"/>
      <c r="G124"/>
      <c r="H124"/>
      <c r="I124"/>
    </row>
    <row r="125" spans="1:9" s="49" customFormat="1" hidden="1">
      <c r="A125" s="123"/>
      <c r="B125" s="124"/>
      <c r="C125" s="124"/>
      <c r="D125"/>
      <c r="E125"/>
      <c r="F125"/>
      <c r="G125"/>
      <c r="H125"/>
      <c r="I125"/>
    </row>
    <row r="126" spans="1:9" s="49" customFormat="1" hidden="1">
      <c r="A126" s="123"/>
      <c r="B126" s="124"/>
      <c r="C126" s="124"/>
      <c r="D126"/>
      <c r="E126"/>
      <c r="F126"/>
      <c r="G126"/>
      <c r="H126"/>
      <c r="I126"/>
    </row>
    <row r="127" spans="1:9" s="49" customFormat="1" hidden="1">
      <c r="A127" s="123"/>
      <c r="B127" s="124"/>
      <c r="C127" s="124"/>
      <c r="D127"/>
      <c r="E127"/>
      <c r="F127"/>
      <c r="G127"/>
      <c r="H127"/>
      <c r="I127"/>
    </row>
    <row r="128" spans="1:9" s="49" customFormat="1" hidden="1">
      <c r="A128" s="123"/>
      <c r="B128" s="124"/>
      <c r="C128" s="124"/>
      <c r="D128"/>
      <c r="E128"/>
      <c r="F128"/>
      <c r="G128"/>
      <c r="H128"/>
      <c r="I128"/>
    </row>
    <row r="129" spans="1:9" s="49" customFormat="1" hidden="1">
      <c r="A129" s="123"/>
      <c r="B129" s="124"/>
      <c r="C129" s="124"/>
      <c r="D129"/>
      <c r="E129"/>
      <c r="F129"/>
      <c r="G129"/>
      <c r="H129"/>
      <c r="I129"/>
    </row>
    <row r="130" spans="1:9" s="49" customFormat="1" hidden="1">
      <c r="A130" s="123"/>
      <c r="B130" s="124"/>
      <c r="C130" s="124"/>
      <c r="D130"/>
      <c r="E130"/>
      <c r="F130"/>
      <c r="G130"/>
      <c r="H130"/>
      <c r="I130"/>
    </row>
    <row r="131" spans="1:9" s="49" customFormat="1" hidden="1">
      <c r="A131" s="123"/>
      <c r="B131" s="124"/>
      <c r="C131" s="124"/>
      <c r="D131"/>
      <c r="E131"/>
      <c r="F131"/>
      <c r="G131"/>
      <c r="H131"/>
      <c r="I131"/>
    </row>
    <row r="132" spans="1:9" s="49" customFormat="1" hidden="1">
      <c r="A132" s="123"/>
      <c r="B132" s="124"/>
      <c r="C132" s="124"/>
      <c r="D132"/>
      <c r="E132"/>
      <c r="F132"/>
      <c r="G132"/>
      <c r="H132"/>
      <c r="I132"/>
    </row>
    <row r="133" spans="1:9" s="49" customFormat="1" hidden="1">
      <c r="A133" s="123"/>
      <c r="B133" s="124"/>
      <c r="C133" s="124"/>
      <c r="D133"/>
      <c r="E133"/>
      <c r="F133"/>
      <c r="G133"/>
      <c r="H133"/>
      <c r="I133"/>
    </row>
    <row r="134" spans="1:9" s="49" customFormat="1" hidden="1">
      <c r="A134" s="123"/>
      <c r="B134" s="124"/>
      <c r="C134" s="124"/>
      <c r="D134"/>
      <c r="E134"/>
      <c r="F134"/>
      <c r="G134"/>
      <c r="H134"/>
      <c r="I134"/>
    </row>
    <row r="135" spans="1:9" s="49" customFormat="1" hidden="1">
      <c r="A135" s="123"/>
      <c r="B135" s="124"/>
      <c r="C135" s="124"/>
      <c r="D135"/>
      <c r="E135"/>
      <c r="F135"/>
      <c r="G135"/>
      <c r="H135"/>
      <c r="I135"/>
    </row>
    <row r="136" spans="1:9" s="49" customFormat="1" hidden="1">
      <c r="A136" s="123"/>
      <c r="B136" s="124"/>
      <c r="C136" s="124"/>
      <c r="D136"/>
      <c r="E136"/>
      <c r="F136"/>
      <c r="G136"/>
      <c r="H136"/>
      <c r="I136"/>
    </row>
    <row r="137" spans="1:9" s="49" customFormat="1" hidden="1">
      <c r="A137" s="123"/>
      <c r="B137" s="124"/>
      <c r="C137" s="124"/>
      <c r="D137"/>
      <c r="E137"/>
      <c r="F137"/>
      <c r="G137"/>
      <c r="H137"/>
      <c r="I137"/>
    </row>
    <row r="138" spans="1:9" s="49" customFormat="1" hidden="1">
      <c r="A138" s="123"/>
      <c r="B138" s="124"/>
      <c r="C138" s="124"/>
      <c r="D138"/>
      <c r="E138"/>
      <c r="F138"/>
      <c r="G138"/>
      <c r="H138"/>
      <c r="I138"/>
    </row>
    <row r="139" spans="1:9" s="49" customFormat="1" hidden="1">
      <c r="A139" s="123"/>
      <c r="B139" s="124"/>
      <c r="C139" s="124"/>
      <c r="D139"/>
      <c r="E139"/>
      <c r="F139"/>
      <c r="G139"/>
      <c r="H139"/>
      <c r="I139"/>
    </row>
    <row r="140" spans="1:9" s="49" customFormat="1" hidden="1">
      <c r="A140" s="123"/>
      <c r="B140" s="124"/>
      <c r="C140" s="124"/>
      <c r="D140"/>
      <c r="E140"/>
      <c r="F140"/>
      <c r="G140"/>
      <c r="H140"/>
      <c r="I140"/>
    </row>
    <row r="141" spans="1:9" s="49" customFormat="1" hidden="1">
      <c r="A141" s="123"/>
      <c r="B141" s="124"/>
      <c r="C141" s="124"/>
      <c r="D141"/>
      <c r="E141"/>
      <c r="F141"/>
      <c r="G141"/>
      <c r="H141"/>
      <c r="I141"/>
    </row>
    <row r="142" spans="1:9" s="49" customFormat="1" hidden="1">
      <c r="A142" s="123"/>
      <c r="B142" s="124"/>
      <c r="C142" s="124"/>
      <c r="D142"/>
      <c r="E142"/>
      <c r="F142"/>
      <c r="G142"/>
      <c r="H142"/>
      <c r="I142"/>
    </row>
    <row r="143" spans="1:9" s="49" customFormat="1" hidden="1">
      <c r="A143" s="123"/>
      <c r="B143" s="124"/>
      <c r="C143" s="124"/>
      <c r="D143"/>
      <c r="E143"/>
      <c r="F143"/>
      <c r="G143"/>
      <c r="H143"/>
      <c r="I143"/>
    </row>
    <row r="144" spans="1:9" s="49" customFormat="1" hidden="1">
      <c r="A144" s="123"/>
      <c r="B144" s="124"/>
      <c r="C144" s="124"/>
      <c r="D144"/>
      <c r="E144"/>
      <c r="F144"/>
      <c r="G144"/>
      <c r="H144"/>
      <c r="I144"/>
    </row>
    <row r="145" spans="1:9" s="49" customFormat="1" hidden="1">
      <c r="A145" s="123"/>
      <c r="B145" s="124"/>
      <c r="C145" s="124"/>
      <c r="D145"/>
      <c r="E145"/>
      <c r="F145"/>
      <c r="G145"/>
      <c r="H145"/>
      <c r="I145"/>
    </row>
    <row r="146" spans="1:9" s="49" customFormat="1" hidden="1">
      <c r="A146" s="123"/>
      <c r="B146" s="124"/>
      <c r="C146" s="124"/>
      <c r="D146"/>
      <c r="E146"/>
      <c r="F146"/>
      <c r="G146"/>
      <c r="H146"/>
      <c r="I146"/>
    </row>
    <row r="147" spans="1:9" s="49" customFormat="1" hidden="1">
      <c r="A147" s="123"/>
      <c r="B147" s="124"/>
      <c r="C147" s="124"/>
      <c r="D147"/>
      <c r="E147"/>
      <c r="F147"/>
      <c r="G147"/>
      <c r="H147"/>
      <c r="I147"/>
    </row>
    <row r="148" spans="1:9" s="49" customFormat="1" hidden="1">
      <c r="A148" s="123"/>
      <c r="B148" s="124"/>
      <c r="C148" s="124"/>
      <c r="D148"/>
      <c r="E148"/>
      <c r="F148"/>
      <c r="G148"/>
      <c r="H148"/>
      <c r="I148"/>
    </row>
    <row r="149" spans="1:9" s="49" customFormat="1" hidden="1">
      <c r="A149" s="123"/>
      <c r="B149" s="124"/>
      <c r="C149" s="124"/>
      <c r="D149"/>
      <c r="E149"/>
      <c r="F149"/>
      <c r="G149"/>
      <c r="H149"/>
      <c r="I149"/>
    </row>
    <row r="150" spans="1:9" s="49" customFormat="1" hidden="1">
      <c r="A150" s="123"/>
      <c r="B150" s="124"/>
      <c r="C150" s="124"/>
      <c r="D150"/>
      <c r="E150"/>
      <c r="F150"/>
      <c r="G150"/>
      <c r="H150"/>
      <c r="I150"/>
    </row>
    <row r="151" spans="1:9" s="49" customFormat="1" hidden="1">
      <c r="A151" s="123"/>
      <c r="B151" s="124"/>
      <c r="C151" s="124"/>
      <c r="D151"/>
      <c r="E151"/>
      <c r="F151"/>
      <c r="G151"/>
      <c r="H151"/>
      <c r="I151"/>
    </row>
    <row r="152" spans="1:9" s="49" customFormat="1" hidden="1">
      <c r="A152" s="123"/>
      <c r="B152" s="124"/>
      <c r="C152" s="124"/>
      <c r="D152"/>
      <c r="E152"/>
      <c r="F152"/>
      <c r="G152"/>
      <c r="H152"/>
      <c r="I152"/>
    </row>
    <row r="153" spans="1:9" s="49" customFormat="1" hidden="1">
      <c r="A153" s="123"/>
      <c r="B153" s="124"/>
      <c r="C153" s="124"/>
      <c r="D153"/>
      <c r="E153"/>
      <c r="F153"/>
      <c r="G153"/>
      <c r="H153"/>
      <c r="I153"/>
    </row>
    <row r="154" spans="1:9" s="49" customFormat="1" hidden="1">
      <c r="A154" s="123"/>
      <c r="B154" s="124"/>
      <c r="C154" s="124"/>
      <c r="D154"/>
      <c r="E154"/>
      <c r="F154"/>
      <c r="G154"/>
      <c r="H154"/>
      <c r="I154"/>
    </row>
    <row r="155" spans="1:9" s="49" customFormat="1" hidden="1">
      <c r="A155" s="123"/>
      <c r="B155" s="124"/>
      <c r="C155" s="124"/>
      <c r="D155"/>
      <c r="E155"/>
      <c r="F155"/>
      <c r="G155"/>
      <c r="H155"/>
      <c r="I155"/>
    </row>
    <row r="156" spans="1:9" s="49" customFormat="1" hidden="1">
      <c r="A156" s="123"/>
      <c r="B156" s="124"/>
      <c r="C156" s="124"/>
      <c r="D156"/>
      <c r="E156"/>
      <c r="F156"/>
      <c r="G156"/>
      <c r="H156"/>
      <c r="I156"/>
    </row>
    <row r="157" spans="1:9" hidden="1">
      <c r="A157" s="123"/>
      <c r="B157" s="124"/>
      <c r="C157" s="124"/>
    </row>
    <row r="158" spans="1:9" hidden="1">
      <c r="A158" s="123"/>
      <c r="B158" s="124"/>
      <c r="C158" s="124"/>
    </row>
    <row r="159" spans="1:9" hidden="1">
      <c r="A159" s="123"/>
      <c r="B159" s="124"/>
      <c r="C159" s="124"/>
    </row>
    <row r="160" spans="1:9" hidden="1">
      <c r="A160" s="123"/>
      <c r="B160" s="155">
        <f>SUM(B24:H24)</f>
        <v>1216407426</v>
      </c>
      <c r="C160" s="124"/>
    </row>
    <row r="161" spans="1:3" hidden="1">
      <c r="A161" s="123"/>
      <c r="B161" s="124"/>
      <c r="C161" s="124"/>
    </row>
    <row r="162" spans="1:3" hidden="1">
      <c r="A162" s="123"/>
      <c r="B162" s="124"/>
      <c r="C162" s="124"/>
    </row>
    <row r="163" spans="1:3" hidden="1">
      <c r="B163" s="124"/>
      <c r="C163" s="124"/>
    </row>
    <row r="164" spans="1:3" hidden="1">
      <c r="B164" s="124"/>
      <c r="C164" s="124"/>
    </row>
    <row r="165" spans="1:3" hidden="1">
      <c r="B165" s="124"/>
      <c r="C165" s="124"/>
    </row>
    <row r="166" spans="1:3" hidden="1">
      <c r="B166" s="124"/>
      <c r="C166" s="124"/>
    </row>
  </sheetData>
  <sheetProtection sheet="1" objects="1" scenarios="1" selectLockedCells="1"/>
  <conditionalFormatting sqref="B14:D22 F14:H22">
    <cfRule type="containsBlanks" dxfId="101" priority="4">
      <formula>LEN(TRIM(B14))=0</formula>
    </cfRule>
  </conditionalFormatting>
  <conditionalFormatting sqref="B3:D11">
    <cfRule type="containsBlanks" dxfId="100" priority="3">
      <formula>LEN(TRIM(B3))=0</formula>
    </cfRule>
  </conditionalFormatting>
  <conditionalFormatting sqref="B14:D15 F14:H15">
    <cfRule type="containsBlanks" dxfId="99" priority="2">
      <formula>LEN(TRIM(B14))=0</formula>
    </cfRule>
  </conditionalFormatting>
  <conditionalFormatting sqref="F3:H11">
    <cfRule type="containsBlanks" dxfId="98" priority="1">
      <formula>LEN(TRIM(F3))=0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B3:D11 F3:H11 F14:H22 B14:D22">
      <formula1>0</formula1>
    </dataValidation>
  </dataValidations>
  <printOptions horizontalCentered="1"/>
  <pageMargins left="0.70866141732283472" right="0.70866141732283472" top="1.0629921259842521" bottom="0.74803149606299213" header="0.51181102362204722" footer="0.31496062992125984"/>
  <pageSetup scale="64" orientation="landscape" horizontalDpi="4294967295" verticalDpi="4294967295" r:id="rId1"/>
  <headerFooter>
    <oddHeader>&amp;C&amp;"-,Negrita"&amp;14RESULTADO Y PROYECCIÓN DE EGRESOS - LDFEnte público de &amp;FEjercicio fiscal 2021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theme="9"/>
  </sheetPr>
  <dimension ref="A1:D147"/>
  <sheetViews>
    <sheetView showGridLines="0" topLeftCell="A126" zoomScaleNormal="100" workbookViewId="0">
      <selection activeCell="C52" sqref="C52"/>
    </sheetView>
  </sheetViews>
  <sheetFormatPr baseColWidth="10" defaultColWidth="0" defaultRowHeight="15" zeroHeight="1"/>
  <cols>
    <col min="1" max="1" width="5" style="56" bestFit="1" customWidth="1"/>
    <col min="2" max="2" width="67.140625" style="56" customWidth="1"/>
    <col min="3" max="3" width="17.42578125" customWidth="1"/>
    <col min="4" max="4" width="1.28515625" customWidth="1"/>
    <col min="5" max="7" width="11.42578125" hidden="1" customWidth="1"/>
    <col min="8" max="16384" width="11.42578125" hidden="1"/>
  </cols>
  <sheetData>
    <row r="1" spans="1:3" ht="15.75" customHeight="1">
      <c r="A1" s="356" t="s">
        <v>736</v>
      </c>
      <c r="B1" s="358" t="s">
        <v>28</v>
      </c>
      <c r="C1" s="360" t="s">
        <v>31</v>
      </c>
    </row>
    <row r="2" spans="1:3">
      <c r="A2" s="357"/>
      <c r="B2" s="359"/>
      <c r="C2" s="361"/>
    </row>
    <row r="3" spans="1:3" ht="15" customHeight="1">
      <c r="A3" s="50">
        <v>1</v>
      </c>
      <c r="B3" s="94" t="s">
        <v>472</v>
      </c>
      <c r="C3" s="79">
        <f>C4+C7+C12+C22+C24+C27+C31+C36</f>
        <v>76856941</v>
      </c>
    </row>
    <row r="4" spans="1:3" ht="15" customHeight="1">
      <c r="A4" s="96">
        <v>11</v>
      </c>
      <c r="B4" s="97" t="s">
        <v>899</v>
      </c>
      <c r="C4" s="60">
        <f>SUM(C5:C6)</f>
        <v>0</v>
      </c>
    </row>
    <row r="5" spans="1:3" ht="15" customHeight="1">
      <c r="A5" s="99">
        <v>111</v>
      </c>
      <c r="B5" s="100" t="s">
        <v>473</v>
      </c>
      <c r="C5" s="31"/>
    </row>
    <row r="6" spans="1:3" ht="15" customHeight="1">
      <c r="A6" s="99">
        <v>112</v>
      </c>
      <c r="B6" s="100" t="s">
        <v>474</v>
      </c>
      <c r="C6" s="31"/>
    </row>
    <row r="7" spans="1:3">
      <c r="A7" s="96">
        <v>12</v>
      </c>
      <c r="B7" s="97" t="s">
        <v>475</v>
      </c>
      <c r="C7" s="60">
        <f>SUM(C8:C11)</f>
        <v>0</v>
      </c>
    </row>
    <row r="8" spans="1:3">
      <c r="A8" s="99">
        <v>121</v>
      </c>
      <c r="B8" s="100" t="s">
        <v>737</v>
      </c>
      <c r="C8" s="31"/>
    </row>
    <row r="9" spans="1:3">
      <c r="A9" s="99">
        <v>122</v>
      </c>
      <c r="B9" s="100" t="s">
        <v>738</v>
      </c>
      <c r="C9" s="31"/>
    </row>
    <row r="10" spans="1:3">
      <c r="A10" s="99">
        <v>123</v>
      </c>
      <c r="B10" s="100" t="s">
        <v>739</v>
      </c>
      <c r="C10" s="31"/>
    </row>
    <row r="11" spans="1:3">
      <c r="A11" s="99">
        <v>124</v>
      </c>
      <c r="B11" s="100" t="s">
        <v>740</v>
      </c>
      <c r="C11" s="31"/>
    </row>
    <row r="12" spans="1:3">
      <c r="A12" s="96">
        <v>13</v>
      </c>
      <c r="B12" s="97" t="s">
        <v>476</v>
      </c>
      <c r="C12" s="60">
        <f>SUM(C13:C21)</f>
        <v>45183769</v>
      </c>
    </row>
    <row r="13" spans="1:3">
      <c r="A13" s="99">
        <v>131</v>
      </c>
      <c r="B13" s="100" t="s">
        <v>477</v>
      </c>
      <c r="C13" s="31">
        <v>45183769</v>
      </c>
    </row>
    <row r="14" spans="1:3">
      <c r="A14" s="99">
        <v>132</v>
      </c>
      <c r="B14" s="100" t="s">
        <v>741</v>
      </c>
      <c r="C14" s="31"/>
    </row>
    <row r="15" spans="1:3">
      <c r="A15" s="99">
        <v>133</v>
      </c>
      <c r="B15" s="100" t="s">
        <v>742</v>
      </c>
      <c r="C15" s="31"/>
    </row>
    <row r="16" spans="1:3">
      <c r="A16" s="99">
        <v>134</v>
      </c>
      <c r="B16" s="100" t="s">
        <v>743</v>
      </c>
      <c r="C16" s="31"/>
    </row>
    <row r="17" spans="1:3">
      <c r="A17" s="99">
        <v>135</v>
      </c>
      <c r="B17" s="100" t="s">
        <v>744</v>
      </c>
      <c r="C17" s="31"/>
    </row>
    <row r="18" spans="1:3">
      <c r="A18" s="99">
        <v>136</v>
      </c>
      <c r="B18" s="100" t="s">
        <v>745</v>
      </c>
      <c r="C18" s="31"/>
    </row>
    <row r="19" spans="1:3">
      <c r="A19" s="99">
        <v>137</v>
      </c>
      <c r="B19" s="100" t="s">
        <v>478</v>
      </c>
      <c r="C19" s="31"/>
    </row>
    <row r="20" spans="1:3">
      <c r="A20" s="99">
        <v>138</v>
      </c>
      <c r="B20" s="100" t="s">
        <v>479</v>
      </c>
      <c r="C20" s="31"/>
    </row>
    <row r="21" spans="1:3">
      <c r="A21" s="99">
        <v>139</v>
      </c>
      <c r="B21" s="100" t="s">
        <v>19</v>
      </c>
      <c r="C21" s="31"/>
    </row>
    <row r="22" spans="1:3">
      <c r="A22" s="96">
        <v>14</v>
      </c>
      <c r="B22" s="97" t="s">
        <v>480</v>
      </c>
      <c r="C22" s="60">
        <f>SUM(C23:C23)</f>
        <v>0</v>
      </c>
    </row>
    <row r="23" spans="1:3">
      <c r="A23" s="99">
        <v>141</v>
      </c>
      <c r="B23" s="100" t="s">
        <v>746</v>
      </c>
      <c r="C23" s="31"/>
    </row>
    <row r="24" spans="1:3">
      <c r="A24" s="96">
        <v>15</v>
      </c>
      <c r="B24" s="97" t="s">
        <v>481</v>
      </c>
      <c r="C24" s="60">
        <f>SUM(C25:C26)</f>
        <v>8205699</v>
      </c>
    </row>
    <row r="25" spans="1:3">
      <c r="A25" s="99">
        <v>151</v>
      </c>
      <c r="B25" s="100" t="s">
        <v>747</v>
      </c>
      <c r="C25" s="31"/>
    </row>
    <row r="26" spans="1:3">
      <c r="A26" s="99">
        <v>152</v>
      </c>
      <c r="B26" s="100" t="s">
        <v>748</v>
      </c>
      <c r="C26" s="31">
        <v>8205699</v>
      </c>
    </row>
    <row r="27" spans="1:3">
      <c r="A27" s="96">
        <v>16</v>
      </c>
      <c r="B27" s="97" t="s">
        <v>482</v>
      </c>
      <c r="C27" s="60">
        <f>SUM(C28:C30)</f>
        <v>0</v>
      </c>
    </row>
    <row r="28" spans="1:3">
      <c r="A28" s="99">
        <v>161</v>
      </c>
      <c r="B28" s="100" t="s">
        <v>483</v>
      </c>
      <c r="C28" s="31"/>
    </row>
    <row r="29" spans="1:3">
      <c r="A29" s="99">
        <v>162</v>
      </c>
      <c r="B29" s="100" t="s">
        <v>484</v>
      </c>
      <c r="C29" s="31"/>
    </row>
    <row r="30" spans="1:3">
      <c r="A30" s="99">
        <v>163</v>
      </c>
      <c r="B30" s="100" t="s">
        <v>749</v>
      </c>
      <c r="C30" s="31"/>
    </row>
    <row r="31" spans="1:3">
      <c r="A31" s="96">
        <v>17</v>
      </c>
      <c r="B31" s="97" t="s">
        <v>485</v>
      </c>
      <c r="C31" s="60">
        <f>SUM(C32:C35)</f>
        <v>23467473</v>
      </c>
    </row>
    <row r="32" spans="1:3">
      <c r="A32" s="99">
        <v>171</v>
      </c>
      <c r="B32" s="100" t="s">
        <v>486</v>
      </c>
      <c r="C32" s="31">
        <v>14986841</v>
      </c>
    </row>
    <row r="33" spans="1:3">
      <c r="A33" s="99">
        <v>172</v>
      </c>
      <c r="B33" s="100" t="s">
        <v>750</v>
      </c>
      <c r="C33" s="31">
        <v>2544565</v>
      </c>
    </row>
    <row r="34" spans="1:3">
      <c r="A34" s="99">
        <v>173</v>
      </c>
      <c r="B34" s="100" t="s">
        <v>751</v>
      </c>
      <c r="C34" s="31">
        <v>5936067</v>
      </c>
    </row>
    <row r="35" spans="1:3">
      <c r="A35" s="99">
        <v>174</v>
      </c>
      <c r="B35" s="100" t="s">
        <v>752</v>
      </c>
      <c r="C35" s="31"/>
    </row>
    <row r="36" spans="1:3">
      <c r="A36" s="96">
        <v>18</v>
      </c>
      <c r="B36" s="97" t="s">
        <v>218</v>
      </c>
      <c r="C36" s="60">
        <f>SUM(C37:C41)</f>
        <v>0</v>
      </c>
    </row>
    <row r="37" spans="1:3">
      <c r="A37" s="99">
        <v>181</v>
      </c>
      <c r="B37" s="100" t="s">
        <v>753</v>
      </c>
      <c r="C37" s="31"/>
    </row>
    <row r="38" spans="1:3">
      <c r="A38" s="99">
        <v>182</v>
      </c>
      <c r="B38" s="100" t="s">
        <v>754</v>
      </c>
      <c r="C38" s="31"/>
    </row>
    <row r="39" spans="1:3">
      <c r="A39" s="99">
        <v>183</v>
      </c>
      <c r="B39" s="100" t="s">
        <v>755</v>
      </c>
      <c r="C39" s="31"/>
    </row>
    <row r="40" spans="1:3">
      <c r="A40" s="99">
        <v>184</v>
      </c>
      <c r="B40" s="100" t="s">
        <v>756</v>
      </c>
      <c r="C40" s="31"/>
    </row>
    <row r="41" spans="1:3">
      <c r="A41" s="99">
        <v>185</v>
      </c>
      <c r="B41" s="100" t="s">
        <v>19</v>
      </c>
      <c r="C41" s="31"/>
    </row>
    <row r="42" spans="1:3">
      <c r="A42" s="103">
        <v>2</v>
      </c>
      <c r="B42" s="104" t="s">
        <v>487</v>
      </c>
      <c r="C42" s="107">
        <f>C43+C50+C58+C64+C69+C76+C86</f>
        <v>86561914</v>
      </c>
    </row>
    <row r="43" spans="1:3">
      <c r="A43" s="96">
        <v>21</v>
      </c>
      <c r="B43" s="97" t="s">
        <v>757</v>
      </c>
      <c r="C43" s="109">
        <f>SUM(C44:C49)</f>
        <v>0</v>
      </c>
    </row>
    <row r="44" spans="1:3">
      <c r="A44" s="99">
        <v>211</v>
      </c>
      <c r="B44" s="100" t="s">
        <v>758</v>
      </c>
      <c r="C44" s="31"/>
    </row>
    <row r="45" spans="1:3">
      <c r="A45" s="99">
        <v>212</v>
      </c>
      <c r="B45" s="100" t="s">
        <v>759</v>
      </c>
      <c r="C45" s="31"/>
    </row>
    <row r="46" spans="1:3">
      <c r="A46" s="99">
        <v>213</v>
      </c>
      <c r="B46" s="100" t="s">
        <v>760</v>
      </c>
      <c r="C46" s="31"/>
    </row>
    <row r="47" spans="1:3">
      <c r="A47" s="99">
        <v>214</v>
      </c>
      <c r="B47" s="100" t="s">
        <v>761</v>
      </c>
      <c r="C47" s="31"/>
    </row>
    <row r="48" spans="1:3">
      <c r="A48" s="99">
        <v>215</v>
      </c>
      <c r="B48" s="100" t="s">
        <v>762</v>
      </c>
      <c r="C48" s="31"/>
    </row>
    <row r="49" spans="1:3">
      <c r="A49" s="99">
        <v>216</v>
      </c>
      <c r="B49" s="100" t="s">
        <v>763</v>
      </c>
      <c r="C49" s="31"/>
    </row>
    <row r="50" spans="1:3">
      <c r="A50" s="96">
        <v>22</v>
      </c>
      <c r="B50" s="97" t="s">
        <v>488</v>
      </c>
      <c r="C50" s="111">
        <f>SUM(C51:C57)</f>
        <v>86561914</v>
      </c>
    </row>
    <row r="51" spans="1:3">
      <c r="A51" s="99">
        <v>221</v>
      </c>
      <c r="B51" s="100" t="s">
        <v>764</v>
      </c>
      <c r="C51" s="31">
        <v>34486917</v>
      </c>
    </row>
    <row r="52" spans="1:3">
      <c r="A52" s="99">
        <v>222</v>
      </c>
      <c r="B52" s="100" t="s">
        <v>765</v>
      </c>
      <c r="C52" s="31"/>
    </row>
    <row r="53" spans="1:3">
      <c r="A53" s="99">
        <v>223</v>
      </c>
      <c r="B53" s="100" t="s">
        <v>766</v>
      </c>
      <c r="C53" s="31">
        <v>14864141</v>
      </c>
    </row>
    <row r="54" spans="1:3">
      <c r="A54" s="99">
        <v>224</v>
      </c>
      <c r="B54" s="100" t="s">
        <v>767</v>
      </c>
      <c r="C54" s="31">
        <v>17347693</v>
      </c>
    </row>
    <row r="55" spans="1:3">
      <c r="A55" s="99">
        <v>225</v>
      </c>
      <c r="B55" s="100" t="s">
        <v>489</v>
      </c>
      <c r="C55" s="31"/>
    </row>
    <row r="56" spans="1:3">
      <c r="A56" s="99">
        <v>226</v>
      </c>
      <c r="B56" s="100" t="s">
        <v>768</v>
      </c>
      <c r="C56" s="31">
        <v>19863163</v>
      </c>
    </row>
    <row r="57" spans="1:3">
      <c r="A57" s="99">
        <v>227</v>
      </c>
      <c r="B57" s="100" t="s">
        <v>769</v>
      </c>
      <c r="C57" s="31"/>
    </row>
    <row r="58" spans="1:3">
      <c r="A58" s="96">
        <v>23</v>
      </c>
      <c r="B58" s="97" t="s">
        <v>490</v>
      </c>
      <c r="C58" s="111">
        <f>SUM(C59:C63)</f>
        <v>0</v>
      </c>
    </row>
    <row r="59" spans="1:3">
      <c r="A59" s="99">
        <v>231</v>
      </c>
      <c r="B59" s="100" t="s">
        <v>770</v>
      </c>
      <c r="C59" s="31"/>
    </row>
    <row r="60" spans="1:3">
      <c r="A60" s="99">
        <v>232</v>
      </c>
      <c r="B60" s="100" t="s">
        <v>771</v>
      </c>
      <c r="C60" s="31"/>
    </row>
    <row r="61" spans="1:3">
      <c r="A61" s="99">
        <v>233</v>
      </c>
      <c r="B61" s="100" t="s">
        <v>772</v>
      </c>
      <c r="C61" s="31"/>
    </row>
    <row r="62" spans="1:3">
      <c r="A62" s="99">
        <v>234</v>
      </c>
      <c r="B62" s="100" t="s">
        <v>773</v>
      </c>
      <c r="C62" s="31"/>
    </row>
    <row r="63" spans="1:3">
      <c r="A63" s="99">
        <v>235</v>
      </c>
      <c r="B63" s="100" t="s">
        <v>774</v>
      </c>
      <c r="C63" s="31"/>
    </row>
    <row r="64" spans="1:3">
      <c r="A64" s="112">
        <v>24</v>
      </c>
      <c r="B64" s="113" t="s">
        <v>491</v>
      </c>
      <c r="C64" s="111">
        <f>SUM(C65:C68)</f>
        <v>0</v>
      </c>
    </row>
    <row r="65" spans="1:3">
      <c r="A65" s="99">
        <v>241</v>
      </c>
      <c r="B65" s="100" t="s">
        <v>775</v>
      </c>
      <c r="C65" s="31"/>
    </row>
    <row r="66" spans="1:3">
      <c r="A66" s="99">
        <v>242</v>
      </c>
      <c r="B66" s="100" t="s">
        <v>492</v>
      </c>
      <c r="C66" s="31"/>
    </row>
    <row r="67" spans="1:3">
      <c r="A67" s="99">
        <v>243</v>
      </c>
      <c r="B67" s="100" t="s">
        <v>776</v>
      </c>
      <c r="C67" s="31"/>
    </row>
    <row r="68" spans="1:3">
      <c r="A68" s="99">
        <v>244</v>
      </c>
      <c r="B68" s="100" t="s">
        <v>777</v>
      </c>
      <c r="C68" s="31"/>
    </row>
    <row r="69" spans="1:3">
      <c r="A69" s="112">
        <v>25</v>
      </c>
      <c r="B69" s="113" t="s">
        <v>493</v>
      </c>
      <c r="C69" s="111">
        <f>SUM(C70:C75)</f>
        <v>0</v>
      </c>
    </row>
    <row r="70" spans="1:3">
      <c r="A70" s="99">
        <v>251</v>
      </c>
      <c r="B70" s="100" t="s">
        <v>778</v>
      </c>
      <c r="C70" s="31"/>
    </row>
    <row r="71" spans="1:3">
      <c r="A71" s="99">
        <v>252</v>
      </c>
      <c r="B71" s="100" t="s">
        <v>779</v>
      </c>
      <c r="C71" s="31"/>
    </row>
    <row r="72" spans="1:3">
      <c r="A72" s="99">
        <v>253</v>
      </c>
      <c r="B72" s="100" t="s">
        <v>780</v>
      </c>
      <c r="C72" s="31"/>
    </row>
    <row r="73" spans="1:3">
      <c r="A73" s="99">
        <v>254</v>
      </c>
      <c r="B73" s="100" t="s">
        <v>494</v>
      </c>
      <c r="C73" s="31"/>
    </row>
    <row r="74" spans="1:3">
      <c r="A74" s="99">
        <v>255</v>
      </c>
      <c r="B74" s="100" t="s">
        <v>781</v>
      </c>
      <c r="C74" s="31"/>
    </row>
    <row r="75" spans="1:3">
      <c r="A75" s="99">
        <v>256</v>
      </c>
      <c r="B75" s="100" t="s">
        <v>782</v>
      </c>
      <c r="C75" s="31"/>
    </row>
    <row r="76" spans="1:3">
      <c r="A76" s="112">
        <v>26</v>
      </c>
      <c r="B76" s="113" t="s">
        <v>783</v>
      </c>
      <c r="C76" s="111">
        <f>SUM(C77:C85)</f>
        <v>0</v>
      </c>
    </row>
    <row r="77" spans="1:3">
      <c r="A77" s="99">
        <v>261</v>
      </c>
      <c r="B77" s="100" t="s">
        <v>784</v>
      </c>
      <c r="C77" s="31"/>
    </row>
    <row r="78" spans="1:3">
      <c r="A78" s="99">
        <v>262</v>
      </c>
      <c r="B78" s="100" t="s">
        <v>785</v>
      </c>
      <c r="C78" s="31"/>
    </row>
    <row r="79" spans="1:3">
      <c r="A79" s="99">
        <v>263</v>
      </c>
      <c r="B79" s="100" t="s">
        <v>786</v>
      </c>
      <c r="C79" s="31"/>
    </row>
    <row r="80" spans="1:3">
      <c r="A80" s="99">
        <v>264</v>
      </c>
      <c r="B80" s="100" t="s">
        <v>495</v>
      </c>
      <c r="C80" s="31"/>
    </row>
    <row r="81" spans="1:3">
      <c r="A81" s="99">
        <v>265</v>
      </c>
      <c r="B81" s="100" t="s">
        <v>787</v>
      </c>
      <c r="C81" s="31"/>
    </row>
    <row r="82" spans="1:3">
      <c r="A82" s="99">
        <v>266</v>
      </c>
      <c r="B82" s="100" t="s">
        <v>788</v>
      </c>
      <c r="C82" s="31"/>
    </row>
    <row r="83" spans="1:3">
      <c r="A83" s="99">
        <v>267</v>
      </c>
      <c r="B83" s="100" t="s">
        <v>496</v>
      </c>
      <c r="C83" s="31"/>
    </row>
    <row r="84" spans="1:3">
      <c r="A84" s="99">
        <v>268</v>
      </c>
      <c r="B84" s="100" t="s">
        <v>789</v>
      </c>
      <c r="C84" s="31"/>
    </row>
    <row r="85" spans="1:3">
      <c r="A85" s="99">
        <v>269</v>
      </c>
      <c r="B85" s="100" t="s">
        <v>790</v>
      </c>
      <c r="C85" s="31"/>
    </row>
    <row r="86" spans="1:3">
      <c r="A86" s="112">
        <v>27</v>
      </c>
      <c r="B86" s="113" t="s">
        <v>497</v>
      </c>
      <c r="C86" s="111">
        <f>SUM(C87:C87)</f>
        <v>0</v>
      </c>
    </row>
    <row r="87" spans="1:3">
      <c r="A87" s="99">
        <v>271</v>
      </c>
      <c r="B87" s="100" t="s">
        <v>791</v>
      </c>
      <c r="C87" s="31"/>
    </row>
    <row r="88" spans="1:3">
      <c r="A88" s="114">
        <v>3</v>
      </c>
      <c r="B88" s="94" t="s">
        <v>498</v>
      </c>
      <c r="C88" s="116">
        <f>C89+C92+C99+C106+C110+C117+C119+C122+C127</f>
        <v>0</v>
      </c>
    </row>
    <row r="89" spans="1:3">
      <c r="A89" s="112">
        <v>31</v>
      </c>
      <c r="B89" s="113" t="s">
        <v>499</v>
      </c>
      <c r="C89" s="111">
        <f>SUM(C90:C91)</f>
        <v>0</v>
      </c>
    </row>
    <row r="90" spans="1:3">
      <c r="A90" s="99">
        <v>311</v>
      </c>
      <c r="B90" s="100" t="s">
        <v>792</v>
      </c>
      <c r="C90" s="31"/>
    </row>
    <row r="91" spans="1:3">
      <c r="A91" s="99">
        <v>312</v>
      </c>
      <c r="B91" s="100" t="s">
        <v>793</v>
      </c>
      <c r="C91" s="31"/>
    </row>
    <row r="92" spans="1:3">
      <c r="A92" s="112">
        <v>32</v>
      </c>
      <c r="B92" s="113" t="s">
        <v>794</v>
      </c>
      <c r="C92" s="111">
        <f>SUM(C93:C98)</f>
        <v>0</v>
      </c>
    </row>
    <row r="93" spans="1:3">
      <c r="A93" s="99">
        <v>321</v>
      </c>
      <c r="B93" s="100" t="s">
        <v>500</v>
      </c>
      <c r="C93" s="31"/>
    </row>
    <row r="94" spans="1:3">
      <c r="A94" s="99">
        <v>322</v>
      </c>
      <c r="B94" s="100" t="s">
        <v>501</v>
      </c>
      <c r="C94" s="31"/>
    </row>
    <row r="95" spans="1:3">
      <c r="A95" s="99">
        <v>323</v>
      </c>
      <c r="B95" s="100" t="s">
        <v>795</v>
      </c>
      <c r="C95" s="31"/>
    </row>
    <row r="96" spans="1:3">
      <c r="A96" s="99">
        <v>324</v>
      </c>
      <c r="B96" s="100" t="s">
        <v>502</v>
      </c>
      <c r="C96" s="31"/>
    </row>
    <row r="97" spans="1:3">
      <c r="A97" s="99">
        <v>325</v>
      </c>
      <c r="B97" s="100" t="s">
        <v>503</v>
      </c>
      <c r="C97" s="31"/>
    </row>
    <row r="98" spans="1:3">
      <c r="A98" s="99">
        <v>326</v>
      </c>
      <c r="B98" s="100" t="s">
        <v>796</v>
      </c>
      <c r="C98" s="31"/>
    </row>
    <row r="99" spans="1:3">
      <c r="A99" s="112">
        <v>33</v>
      </c>
      <c r="B99" s="113" t="s">
        <v>797</v>
      </c>
      <c r="C99" s="111">
        <f>SUM(C100:C105)</f>
        <v>0</v>
      </c>
    </row>
    <row r="100" spans="1:3">
      <c r="A100" s="99">
        <v>331</v>
      </c>
      <c r="B100" s="100" t="s">
        <v>798</v>
      </c>
      <c r="C100" s="31"/>
    </row>
    <row r="101" spans="1:3">
      <c r="A101" s="99">
        <v>332</v>
      </c>
      <c r="B101" s="100" t="s">
        <v>799</v>
      </c>
      <c r="C101" s="31"/>
    </row>
    <row r="102" spans="1:3">
      <c r="A102" s="99">
        <v>333</v>
      </c>
      <c r="B102" s="100" t="s">
        <v>504</v>
      </c>
      <c r="C102" s="31"/>
    </row>
    <row r="103" spans="1:3">
      <c r="A103" s="99">
        <v>334</v>
      </c>
      <c r="B103" s="100" t="s">
        <v>800</v>
      </c>
      <c r="C103" s="31"/>
    </row>
    <row r="104" spans="1:3">
      <c r="A104" s="99">
        <v>335</v>
      </c>
      <c r="B104" s="100" t="s">
        <v>505</v>
      </c>
      <c r="C104" s="31"/>
    </row>
    <row r="105" spans="1:3">
      <c r="A105" s="99">
        <v>336</v>
      </c>
      <c r="B105" s="100" t="s">
        <v>506</v>
      </c>
      <c r="C105" s="31"/>
    </row>
    <row r="106" spans="1:3">
      <c r="A106" s="112">
        <v>34</v>
      </c>
      <c r="B106" s="113" t="s">
        <v>507</v>
      </c>
      <c r="C106" s="111">
        <f>SUM(C107:C109)</f>
        <v>0</v>
      </c>
    </row>
    <row r="107" spans="1:3">
      <c r="A107" s="99">
        <v>341</v>
      </c>
      <c r="B107" s="100" t="s">
        <v>801</v>
      </c>
      <c r="C107" s="31"/>
    </row>
    <row r="108" spans="1:3">
      <c r="A108" s="99">
        <v>342</v>
      </c>
      <c r="B108" s="100" t="s">
        <v>508</v>
      </c>
      <c r="C108" s="31"/>
    </row>
    <row r="109" spans="1:3">
      <c r="A109" s="99">
        <v>343</v>
      </c>
      <c r="B109" s="100" t="s">
        <v>509</v>
      </c>
      <c r="C109" s="31"/>
    </row>
    <row r="110" spans="1:3">
      <c r="A110" s="112">
        <v>35</v>
      </c>
      <c r="B110" s="113" t="s">
        <v>510</v>
      </c>
      <c r="C110" s="111">
        <f>SUM(C111:C116)</f>
        <v>0</v>
      </c>
    </row>
    <row r="111" spans="1:3">
      <c r="A111" s="99">
        <v>351</v>
      </c>
      <c r="B111" s="100" t="s">
        <v>802</v>
      </c>
      <c r="C111" s="31"/>
    </row>
    <row r="112" spans="1:3">
      <c r="A112" s="99">
        <v>352</v>
      </c>
      <c r="B112" s="100" t="s">
        <v>803</v>
      </c>
      <c r="C112" s="31"/>
    </row>
    <row r="113" spans="1:3">
      <c r="A113" s="99">
        <v>353</v>
      </c>
      <c r="B113" s="100" t="s">
        <v>804</v>
      </c>
      <c r="C113" s="31"/>
    </row>
    <row r="114" spans="1:3">
      <c r="A114" s="99">
        <v>354</v>
      </c>
      <c r="B114" s="100" t="s">
        <v>805</v>
      </c>
      <c r="C114" s="31"/>
    </row>
    <row r="115" spans="1:3">
      <c r="A115" s="99">
        <v>355</v>
      </c>
      <c r="B115" s="100" t="s">
        <v>806</v>
      </c>
      <c r="C115" s="31"/>
    </row>
    <row r="116" spans="1:3">
      <c r="A116" s="99">
        <v>356</v>
      </c>
      <c r="B116" s="100" t="s">
        <v>807</v>
      </c>
      <c r="C116" s="31"/>
    </row>
    <row r="117" spans="1:3">
      <c r="A117" s="112">
        <v>36</v>
      </c>
      <c r="B117" s="113" t="s">
        <v>808</v>
      </c>
      <c r="C117" s="111">
        <f>SUM(C118:C118)</f>
        <v>0</v>
      </c>
    </row>
    <row r="118" spans="1:3">
      <c r="A118" s="99">
        <v>361</v>
      </c>
      <c r="B118" s="100" t="s">
        <v>511</v>
      </c>
      <c r="C118" s="31"/>
    </row>
    <row r="119" spans="1:3">
      <c r="A119" s="112">
        <v>37</v>
      </c>
      <c r="B119" s="113" t="s">
        <v>512</v>
      </c>
      <c r="C119" s="111">
        <f>SUM(C120:C121)</f>
        <v>0</v>
      </c>
    </row>
    <row r="120" spans="1:3">
      <c r="A120" s="99">
        <v>371</v>
      </c>
      <c r="B120" s="100" t="s">
        <v>513</v>
      </c>
      <c r="C120" s="31"/>
    </row>
    <row r="121" spans="1:3">
      <c r="A121" s="99">
        <v>372</v>
      </c>
      <c r="B121" s="100" t="s">
        <v>809</v>
      </c>
      <c r="C121" s="31"/>
    </row>
    <row r="122" spans="1:3">
      <c r="A122" s="112">
        <v>38</v>
      </c>
      <c r="B122" s="113" t="s">
        <v>514</v>
      </c>
      <c r="C122" s="111">
        <f>SUM(C123:C126)</f>
        <v>0</v>
      </c>
    </row>
    <row r="123" spans="1:3">
      <c r="A123" s="99">
        <v>381</v>
      </c>
      <c r="B123" s="100" t="s">
        <v>810</v>
      </c>
      <c r="C123" s="31"/>
    </row>
    <row r="124" spans="1:3">
      <c r="A124" s="99">
        <v>382</v>
      </c>
      <c r="B124" s="100" t="s">
        <v>811</v>
      </c>
      <c r="C124" s="31"/>
    </row>
    <row r="125" spans="1:3">
      <c r="A125" s="99">
        <v>383</v>
      </c>
      <c r="B125" s="100" t="s">
        <v>812</v>
      </c>
      <c r="C125" s="31"/>
    </row>
    <row r="126" spans="1:3">
      <c r="A126" s="99">
        <v>384</v>
      </c>
      <c r="B126" s="100" t="s">
        <v>515</v>
      </c>
      <c r="C126" s="31"/>
    </row>
    <row r="127" spans="1:3">
      <c r="A127" s="112">
        <v>39</v>
      </c>
      <c r="B127" s="113" t="s">
        <v>516</v>
      </c>
      <c r="C127" s="111">
        <f>SUM(C128:C130)</f>
        <v>0</v>
      </c>
    </row>
    <row r="128" spans="1:3">
      <c r="A128" s="99">
        <v>391</v>
      </c>
      <c r="B128" s="100" t="s">
        <v>813</v>
      </c>
      <c r="C128" s="31"/>
    </row>
    <row r="129" spans="1:3">
      <c r="A129" s="99">
        <v>392</v>
      </c>
      <c r="B129" s="100" t="s">
        <v>814</v>
      </c>
      <c r="C129" s="31"/>
    </row>
    <row r="130" spans="1:3">
      <c r="A130" s="99">
        <v>393</v>
      </c>
      <c r="B130" s="100" t="s">
        <v>815</v>
      </c>
      <c r="C130" s="31"/>
    </row>
    <row r="131" spans="1:3">
      <c r="A131" s="114">
        <v>4</v>
      </c>
      <c r="B131" s="94" t="s">
        <v>517</v>
      </c>
      <c r="C131" s="116">
        <f>C132+C135+C139+C144</f>
        <v>2105193</v>
      </c>
    </row>
    <row r="132" spans="1:3" ht="30">
      <c r="A132" s="112">
        <v>41</v>
      </c>
      <c r="B132" s="113" t="s">
        <v>518</v>
      </c>
      <c r="C132" s="111">
        <f>SUM(C133:C134)</f>
        <v>2105193</v>
      </c>
    </row>
    <row r="133" spans="1:3">
      <c r="A133" s="99">
        <v>411</v>
      </c>
      <c r="B133" s="100" t="s">
        <v>816</v>
      </c>
      <c r="C133" s="31">
        <v>2105193</v>
      </c>
    </row>
    <row r="134" spans="1:3">
      <c r="A134" s="99">
        <v>412</v>
      </c>
      <c r="B134" s="100" t="s">
        <v>817</v>
      </c>
      <c r="C134" s="31"/>
    </row>
    <row r="135" spans="1:3" ht="30">
      <c r="A135" s="112">
        <v>42</v>
      </c>
      <c r="B135" s="113" t="s">
        <v>818</v>
      </c>
      <c r="C135" s="111">
        <f>SUM(C136:C138)</f>
        <v>0</v>
      </c>
    </row>
    <row r="136" spans="1:3">
      <c r="A136" s="99">
        <v>421</v>
      </c>
      <c r="B136" s="100" t="s">
        <v>819</v>
      </c>
      <c r="C136" s="31"/>
    </row>
    <row r="137" spans="1:3">
      <c r="A137" s="99">
        <v>422</v>
      </c>
      <c r="B137" s="100" t="s">
        <v>820</v>
      </c>
      <c r="C137" s="31"/>
    </row>
    <row r="138" spans="1:3">
      <c r="A138" s="99">
        <v>423</v>
      </c>
      <c r="B138" s="100" t="s">
        <v>821</v>
      </c>
      <c r="C138" s="31"/>
    </row>
    <row r="139" spans="1:3">
      <c r="A139" s="112">
        <v>43</v>
      </c>
      <c r="B139" s="113" t="s">
        <v>519</v>
      </c>
      <c r="C139" s="111">
        <f>SUM(C140:C143)</f>
        <v>0</v>
      </c>
    </row>
    <row r="140" spans="1:3">
      <c r="A140" s="99">
        <v>431</v>
      </c>
      <c r="B140" s="100" t="s">
        <v>822</v>
      </c>
      <c r="C140" s="31"/>
    </row>
    <row r="141" spans="1:3">
      <c r="A141" s="99">
        <v>432</v>
      </c>
      <c r="B141" s="100" t="s">
        <v>520</v>
      </c>
      <c r="C141" s="31"/>
    </row>
    <row r="142" spans="1:3">
      <c r="A142" s="99">
        <v>433</v>
      </c>
      <c r="B142" s="100" t="s">
        <v>823</v>
      </c>
      <c r="C142" s="31"/>
    </row>
    <row r="143" spans="1:3">
      <c r="A143" s="99">
        <v>434</v>
      </c>
      <c r="B143" s="100" t="s">
        <v>824</v>
      </c>
      <c r="C143" s="31"/>
    </row>
    <row r="144" spans="1:3">
      <c r="A144" s="112">
        <v>44</v>
      </c>
      <c r="B144" s="113" t="s">
        <v>825</v>
      </c>
      <c r="C144" s="111">
        <f>SUM(C145:C145)</f>
        <v>0</v>
      </c>
    </row>
    <row r="145" spans="1:3">
      <c r="A145" s="99">
        <v>441</v>
      </c>
      <c r="B145" s="100" t="s">
        <v>826</v>
      </c>
      <c r="C145" s="31"/>
    </row>
    <row r="146" spans="1:3">
      <c r="B146" s="117" t="s">
        <v>454</v>
      </c>
      <c r="C146" s="118">
        <f>C3+C42+C88+C131</f>
        <v>165524048</v>
      </c>
    </row>
    <row r="147" spans="1:3"/>
  </sheetData>
  <sheetProtection sheet="1" objects="1" scenarios="1"/>
  <mergeCells count="3">
    <mergeCell ref="A1:A2"/>
    <mergeCell ref="B1:B2"/>
    <mergeCell ref="C1:C2"/>
  </mergeCells>
  <conditionalFormatting sqref="C13:C21">
    <cfRule type="containsBlanks" dxfId="97" priority="49">
      <formula>LEN(TRIM(C13))=0</formula>
    </cfRule>
  </conditionalFormatting>
  <conditionalFormatting sqref="C23">
    <cfRule type="containsBlanks" dxfId="96" priority="48">
      <formula>LEN(TRIM(C23))=0</formula>
    </cfRule>
  </conditionalFormatting>
  <conditionalFormatting sqref="C25:C26">
    <cfRule type="containsBlanks" dxfId="95" priority="47">
      <formula>LEN(TRIM(C25))=0</formula>
    </cfRule>
  </conditionalFormatting>
  <conditionalFormatting sqref="C32:C34 C37:C41">
    <cfRule type="containsBlanks" dxfId="94" priority="45">
      <formula>LEN(TRIM(C32))=0</formula>
    </cfRule>
  </conditionalFormatting>
  <conditionalFormatting sqref="C44 C46 C48">
    <cfRule type="containsBlanks" dxfId="93" priority="44">
      <formula>LEN(TRIM(C44))=0</formula>
    </cfRule>
  </conditionalFormatting>
  <conditionalFormatting sqref="C47 C49">
    <cfRule type="containsBlanks" dxfId="92" priority="43">
      <formula>LEN(TRIM(C47))=0</formula>
    </cfRule>
  </conditionalFormatting>
  <conditionalFormatting sqref="C51 C53">
    <cfRule type="containsBlanks" dxfId="91" priority="42">
      <formula>LEN(TRIM(C51))=0</formula>
    </cfRule>
  </conditionalFormatting>
  <conditionalFormatting sqref="C52 C54 C56">
    <cfRule type="containsBlanks" dxfId="90" priority="41">
      <formula>LEN(TRIM(C52))=0</formula>
    </cfRule>
  </conditionalFormatting>
  <conditionalFormatting sqref="C59">
    <cfRule type="containsBlanks" dxfId="89" priority="39">
      <formula>LEN(TRIM(C59))=0</formula>
    </cfRule>
  </conditionalFormatting>
  <conditionalFormatting sqref="C65:C66 C68">
    <cfRule type="containsBlanks" dxfId="88" priority="37">
      <formula>LEN(TRIM(C65))=0</formula>
    </cfRule>
  </conditionalFormatting>
  <conditionalFormatting sqref="C70 C75">
    <cfRule type="containsBlanks" dxfId="87" priority="36">
      <formula>LEN(TRIM(C70))=0</formula>
    </cfRule>
  </conditionalFormatting>
  <conditionalFormatting sqref="C77:C79 C81:C85">
    <cfRule type="containsBlanks" dxfId="86" priority="35">
      <formula>LEN(TRIM(C77))=0</formula>
    </cfRule>
  </conditionalFormatting>
  <conditionalFormatting sqref="C87">
    <cfRule type="containsBlanks" dxfId="85" priority="34">
      <formula>LEN(TRIM(C87))=0</formula>
    </cfRule>
  </conditionalFormatting>
  <conditionalFormatting sqref="C90:C91">
    <cfRule type="containsBlanks" dxfId="84" priority="33">
      <formula>LEN(TRIM(C90))=0</formula>
    </cfRule>
  </conditionalFormatting>
  <conditionalFormatting sqref="C93:C97">
    <cfRule type="containsBlanks" dxfId="83" priority="32">
      <formula>LEN(TRIM(C93))=0</formula>
    </cfRule>
  </conditionalFormatting>
  <conditionalFormatting sqref="C104:C105">
    <cfRule type="containsBlanks" dxfId="82" priority="31">
      <formula>LEN(TRIM(C104))=0</formula>
    </cfRule>
  </conditionalFormatting>
  <conditionalFormatting sqref="C111:C112 C116">
    <cfRule type="containsBlanks" dxfId="81" priority="29">
      <formula>LEN(TRIM(C111))=0</formula>
    </cfRule>
  </conditionalFormatting>
  <conditionalFormatting sqref="C118">
    <cfRule type="containsBlanks" dxfId="80" priority="28">
      <formula>LEN(TRIM(C118))=0</formula>
    </cfRule>
  </conditionalFormatting>
  <conditionalFormatting sqref="C120">
    <cfRule type="containsBlanks" dxfId="79" priority="27">
      <formula>LEN(TRIM(C120))=0</formula>
    </cfRule>
  </conditionalFormatting>
  <conditionalFormatting sqref="C128:C130">
    <cfRule type="containsBlanks" dxfId="78" priority="25">
      <formula>LEN(TRIM(C128))=0</formula>
    </cfRule>
  </conditionalFormatting>
  <conditionalFormatting sqref="C133">
    <cfRule type="containsBlanks" dxfId="77" priority="24">
      <formula>LEN(TRIM(C133))=0</formula>
    </cfRule>
  </conditionalFormatting>
  <conditionalFormatting sqref="C136">
    <cfRule type="containsBlanks" dxfId="76" priority="23">
      <formula>LEN(TRIM(C136))=0</formula>
    </cfRule>
  </conditionalFormatting>
  <conditionalFormatting sqref="C145">
    <cfRule type="containsBlanks" dxfId="75" priority="21">
      <formula>LEN(TRIM(C145))=0</formula>
    </cfRule>
  </conditionalFormatting>
  <conditionalFormatting sqref="C5:C6">
    <cfRule type="containsBlanks" dxfId="74" priority="20">
      <formula>LEN(TRIM(C5))=0</formula>
    </cfRule>
  </conditionalFormatting>
  <conditionalFormatting sqref="C8:C11">
    <cfRule type="containsBlanks" dxfId="73" priority="19">
      <formula>LEN(TRIM(C8))=0</formula>
    </cfRule>
  </conditionalFormatting>
  <conditionalFormatting sqref="C28:C30">
    <cfRule type="containsBlanks" dxfId="72" priority="18">
      <formula>LEN(TRIM(C28))=0</formula>
    </cfRule>
  </conditionalFormatting>
  <conditionalFormatting sqref="C35">
    <cfRule type="containsBlanks" dxfId="71" priority="17">
      <formula>LEN(TRIM(C35))=0</formula>
    </cfRule>
  </conditionalFormatting>
  <conditionalFormatting sqref="C45">
    <cfRule type="containsBlanks" dxfId="70" priority="16">
      <formula>LEN(TRIM(C45))=0</formula>
    </cfRule>
  </conditionalFormatting>
  <conditionalFormatting sqref="C55">
    <cfRule type="containsBlanks" dxfId="69" priority="15">
      <formula>LEN(TRIM(C55))=0</formula>
    </cfRule>
  </conditionalFormatting>
  <conditionalFormatting sqref="C57">
    <cfRule type="containsBlanks" dxfId="68" priority="14">
      <formula>LEN(TRIM(C57))=0</formula>
    </cfRule>
  </conditionalFormatting>
  <conditionalFormatting sqref="C60:C63">
    <cfRule type="containsBlanks" dxfId="67" priority="13">
      <formula>LEN(TRIM(C60))=0</formula>
    </cfRule>
  </conditionalFormatting>
  <conditionalFormatting sqref="C67">
    <cfRule type="containsBlanks" dxfId="66" priority="12">
      <formula>LEN(TRIM(C67))=0</formula>
    </cfRule>
  </conditionalFormatting>
  <conditionalFormatting sqref="C71:C74">
    <cfRule type="containsBlanks" dxfId="65" priority="11">
      <formula>LEN(TRIM(C71))=0</formula>
    </cfRule>
  </conditionalFormatting>
  <conditionalFormatting sqref="C80">
    <cfRule type="containsBlanks" dxfId="64" priority="10">
      <formula>LEN(TRIM(C80))=0</formula>
    </cfRule>
  </conditionalFormatting>
  <conditionalFormatting sqref="C98">
    <cfRule type="containsBlanks" dxfId="63" priority="9">
      <formula>LEN(TRIM(C98))=0</formula>
    </cfRule>
  </conditionalFormatting>
  <conditionalFormatting sqref="C100:C103">
    <cfRule type="containsBlanks" dxfId="62" priority="8">
      <formula>LEN(TRIM(C100))=0</formula>
    </cfRule>
  </conditionalFormatting>
  <conditionalFormatting sqref="C107:C109">
    <cfRule type="containsBlanks" dxfId="61" priority="7">
      <formula>LEN(TRIM(C107))=0</formula>
    </cfRule>
  </conditionalFormatting>
  <conditionalFormatting sqref="C113:C115">
    <cfRule type="containsBlanks" dxfId="60" priority="6">
      <formula>LEN(TRIM(C113))=0</formula>
    </cfRule>
  </conditionalFormatting>
  <conditionalFormatting sqref="C121">
    <cfRule type="containsBlanks" dxfId="59" priority="5">
      <formula>LEN(TRIM(C121))=0</formula>
    </cfRule>
  </conditionalFormatting>
  <conditionalFormatting sqref="C123:C126">
    <cfRule type="containsBlanks" dxfId="58" priority="4">
      <formula>LEN(TRIM(C123))=0</formula>
    </cfRule>
  </conditionalFormatting>
  <conditionalFormatting sqref="C134">
    <cfRule type="containsBlanks" dxfId="57" priority="3">
      <formula>LEN(TRIM(C134))=0</formula>
    </cfRule>
  </conditionalFormatting>
  <conditionalFormatting sqref="C137:C138">
    <cfRule type="containsBlanks" dxfId="56" priority="2">
      <formula>LEN(TRIM(C137))=0</formula>
    </cfRule>
  </conditionalFormatting>
  <conditionalFormatting sqref="C140:C143">
    <cfRule type="containsBlanks" dxfId="55" priority="1">
      <formula>LEN(TRIM(C140))=0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145 C37:C41 C28:C30 C5:C6 C8:C11 C23 C25:C26 C13:C21 C32:C35 C44:C49 C51:C57 C59:C63 C65:C68 C70:C75 C87 C90:C91 C77:C85 C93:C98 C100:C105 C107:C109 C118 C111:C116 C120:C121 C128:C130 C123:C126 C133:C134 C136:C138 C140:C143">
      <formula1>0</formula1>
    </dataValidation>
  </dataValidations>
  <printOptions horizontalCentered="1"/>
  <pageMargins left="0.70866141732283472" right="0.70866141732283472" top="1.4566929133858268" bottom="0.74803149606299213" header="0.51181102362204722" footer="0.31496062992125984"/>
  <pageSetup scale="90" orientation="portrait" horizontalDpi="4294967295" verticalDpi="4294967295" r:id="rId1"/>
  <headerFooter>
    <oddHeader>&amp;C&amp;"-,Negrita"&amp;14PRESUPUESTO DE EGRESOS &amp;"-,Normal"&amp;11&amp;"-,Negrita"&amp;14CLASIFICACIÓN FUNCIONAL DEL GASTOEnte público de &amp;FEjercicio fiscal 2021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theme="9"/>
  </sheetPr>
  <dimension ref="A1:E79"/>
  <sheetViews>
    <sheetView showGridLines="0" topLeftCell="A58" zoomScaleNormal="100" workbookViewId="0">
      <selection activeCell="D11" sqref="D11"/>
    </sheetView>
  </sheetViews>
  <sheetFormatPr baseColWidth="10" defaultColWidth="0" defaultRowHeight="15" zeroHeight="1"/>
  <cols>
    <col min="1" max="2" width="8.5703125" style="56" customWidth="1"/>
    <col min="3" max="3" width="67.140625" style="56" customWidth="1"/>
    <col min="4" max="4" width="17.42578125" customWidth="1"/>
    <col min="5" max="5" width="1.7109375" customWidth="1"/>
    <col min="6" max="16384" width="11.42578125" hidden="1"/>
  </cols>
  <sheetData>
    <row r="1" spans="1:4" ht="15.75" customHeight="1">
      <c r="A1" s="362" t="s">
        <v>827</v>
      </c>
      <c r="B1" s="363" t="s">
        <v>828</v>
      </c>
      <c r="C1" s="365" t="s">
        <v>829</v>
      </c>
      <c r="D1" s="366" t="s">
        <v>31</v>
      </c>
    </row>
    <row r="2" spans="1:4">
      <c r="A2" s="362"/>
      <c r="B2" s="364"/>
      <c r="C2" s="365"/>
      <c r="D2" s="366"/>
    </row>
    <row r="3" spans="1:4" ht="15" customHeight="1">
      <c r="A3" s="139" t="s">
        <v>909</v>
      </c>
      <c r="B3" s="140"/>
      <c r="C3" s="237" t="s">
        <v>830</v>
      </c>
      <c r="D3" s="237"/>
    </row>
    <row r="4" spans="1:4" ht="15" customHeight="1">
      <c r="A4" s="139" t="s">
        <v>831</v>
      </c>
      <c r="B4" s="140"/>
      <c r="C4" s="237" t="s">
        <v>832</v>
      </c>
      <c r="D4" s="237"/>
    </row>
    <row r="5" spans="1:4" ht="15" customHeight="1">
      <c r="A5" s="139" t="s">
        <v>833</v>
      </c>
      <c r="B5" s="140"/>
      <c r="C5" s="237" t="s">
        <v>834</v>
      </c>
      <c r="D5" s="237"/>
    </row>
    <row r="6" spans="1:4" ht="15" customHeight="1">
      <c r="A6" s="141" t="s">
        <v>1577</v>
      </c>
      <c r="B6" s="142">
        <v>1</v>
      </c>
      <c r="C6" s="143" t="s">
        <v>1578</v>
      </c>
      <c r="D6" s="144">
        <v>45183769</v>
      </c>
    </row>
    <row r="7" spans="1:4" ht="15" customHeight="1">
      <c r="A7" s="141" t="s">
        <v>1577</v>
      </c>
      <c r="B7" s="142">
        <v>2</v>
      </c>
      <c r="C7" s="143" t="s">
        <v>1579</v>
      </c>
      <c r="D7" s="144">
        <v>10310892</v>
      </c>
    </row>
    <row r="8" spans="1:4">
      <c r="A8" s="143" t="s">
        <v>1577</v>
      </c>
      <c r="B8" s="145">
        <v>3</v>
      </c>
      <c r="C8" s="146" t="s">
        <v>1580</v>
      </c>
      <c r="D8" s="144">
        <v>40131160</v>
      </c>
    </row>
    <row r="9" spans="1:4">
      <c r="A9" s="143" t="s">
        <v>1577</v>
      </c>
      <c r="B9" s="145">
        <v>4</v>
      </c>
      <c r="C9" s="146" t="s">
        <v>1581</v>
      </c>
      <c r="D9" s="147">
        <v>46430754</v>
      </c>
    </row>
    <row r="10" spans="1:4">
      <c r="A10" s="143" t="s">
        <v>1577</v>
      </c>
      <c r="B10" s="148">
        <v>5</v>
      </c>
      <c r="C10" s="146" t="s">
        <v>1582</v>
      </c>
      <c r="D10" s="144">
        <v>23467473</v>
      </c>
    </row>
    <row r="11" spans="1:4">
      <c r="A11" s="143"/>
      <c r="B11" s="148"/>
      <c r="C11" s="146"/>
      <c r="D11" s="144"/>
    </row>
    <row r="12" spans="1:4">
      <c r="A12" s="143"/>
      <c r="B12" s="148"/>
      <c r="C12" s="146"/>
      <c r="D12" s="144"/>
    </row>
    <row r="13" spans="1:4">
      <c r="A13" s="143"/>
      <c r="B13" s="148"/>
      <c r="C13" s="146"/>
      <c r="D13" s="144"/>
    </row>
    <row r="14" spans="1:4">
      <c r="A14" s="143"/>
      <c r="B14" s="148"/>
      <c r="C14" s="146"/>
      <c r="D14" s="147"/>
    </row>
    <row r="15" spans="1:4">
      <c r="A15" s="143"/>
      <c r="B15" s="148"/>
      <c r="C15" s="146"/>
      <c r="D15" s="144"/>
    </row>
    <row r="16" spans="1:4">
      <c r="A16" s="143"/>
      <c r="B16" s="148"/>
      <c r="C16" s="146"/>
      <c r="D16" s="144"/>
    </row>
    <row r="17" spans="1:4">
      <c r="A17" s="143"/>
      <c r="B17" s="148"/>
      <c r="C17" s="146"/>
      <c r="D17" s="144"/>
    </row>
    <row r="18" spans="1:4">
      <c r="A18" s="143"/>
      <c r="B18" s="148"/>
      <c r="C18" s="146"/>
      <c r="D18" s="144"/>
    </row>
    <row r="19" spans="1:4">
      <c r="A19" s="143"/>
      <c r="B19" s="148"/>
      <c r="C19" s="146"/>
      <c r="D19" s="144"/>
    </row>
    <row r="20" spans="1:4">
      <c r="A20" s="143"/>
      <c r="B20" s="148"/>
      <c r="C20" s="146"/>
      <c r="D20" s="144"/>
    </row>
    <row r="21" spans="1:4">
      <c r="A21" s="143"/>
      <c r="B21" s="148"/>
      <c r="C21" s="146"/>
      <c r="D21" s="144"/>
    </row>
    <row r="22" spans="1:4">
      <c r="A22" s="143"/>
      <c r="B22" s="148"/>
      <c r="C22" s="146"/>
      <c r="D22" s="144"/>
    </row>
    <row r="23" spans="1:4">
      <c r="A23" s="143"/>
      <c r="B23" s="148"/>
      <c r="C23" s="146"/>
      <c r="D23" s="147"/>
    </row>
    <row r="24" spans="1:4">
      <c r="A24" s="143"/>
      <c r="B24" s="148"/>
      <c r="C24" s="146"/>
      <c r="D24" s="144"/>
    </row>
    <row r="25" spans="1:4">
      <c r="A25" s="143"/>
      <c r="B25" s="148"/>
      <c r="C25" s="146"/>
      <c r="D25" s="144"/>
    </row>
    <row r="26" spans="1:4">
      <c r="A26" s="143"/>
      <c r="B26" s="148"/>
      <c r="C26" s="146"/>
      <c r="D26" s="144"/>
    </row>
    <row r="27" spans="1:4">
      <c r="A27" s="143"/>
      <c r="B27" s="148"/>
      <c r="C27" s="146"/>
      <c r="D27" s="144"/>
    </row>
    <row r="28" spans="1:4">
      <c r="A28" s="143"/>
      <c r="B28" s="148"/>
      <c r="C28" s="146"/>
      <c r="D28" s="147"/>
    </row>
    <row r="29" spans="1:4">
      <c r="A29" s="143"/>
      <c r="B29" s="148"/>
      <c r="C29" s="146"/>
      <c r="D29" s="144"/>
    </row>
    <row r="30" spans="1:4">
      <c r="A30" s="143"/>
      <c r="B30" s="148"/>
      <c r="C30" s="146"/>
      <c r="D30" s="144"/>
    </row>
    <row r="31" spans="1:4">
      <c r="A31" s="143"/>
      <c r="B31" s="148"/>
      <c r="C31" s="146"/>
      <c r="D31" s="144"/>
    </row>
    <row r="32" spans="1:4">
      <c r="A32" s="143"/>
      <c r="B32" s="148"/>
      <c r="C32" s="146"/>
      <c r="D32" s="144"/>
    </row>
    <row r="33" spans="1:4">
      <c r="A33" s="143"/>
      <c r="B33" s="148"/>
      <c r="C33" s="146"/>
      <c r="D33" s="144"/>
    </row>
    <row r="34" spans="1:4">
      <c r="A34" s="143"/>
      <c r="B34" s="148"/>
      <c r="C34" s="146"/>
      <c r="D34" s="144"/>
    </row>
    <row r="35" spans="1:4">
      <c r="A35" s="143"/>
      <c r="B35" s="148"/>
      <c r="C35" s="146"/>
      <c r="D35" s="144"/>
    </row>
    <row r="36" spans="1:4">
      <c r="A36" s="143"/>
      <c r="B36" s="148"/>
      <c r="C36" s="146"/>
      <c r="D36" s="144"/>
    </row>
    <row r="37" spans="1:4">
      <c r="A37" s="143"/>
      <c r="B37" s="148"/>
      <c r="C37" s="146"/>
      <c r="D37" s="144"/>
    </row>
    <row r="38" spans="1:4">
      <c r="A38" s="143"/>
      <c r="B38" s="148"/>
      <c r="C38" s="146"/>
      <c r="D38" s="144"/>
    </row>
    <row r="39" spans="1:4">
      <c r="A39" s="143"/>
      <c r="B39" s="148"/>
      <c r="C39" s="146"/>
      <c r="D39" s="144"/>
    </row>
    <row r="40" spans="1:4">
      <c r="A40" s="143"/>
      <c r="B40" s="148"/>
      <c r="C40" s="146"/>
      <c r="D40" s="144"/>
    </row>
    <row r="41" spans="1:4">
      <c r="A41" s="143"/>
      <c r="B41" s="148"/>
      <c r="C41" s="146"/>
      <c r="D41" s="144"/>
    </row>
    <row r="42" spans="1:4">
      <c r="A42" s="143"/>
      <c r="B42" s="148"/>
      <c r="C42" s="146"/>
      <c r="D42" s="144"/>
    </row>
    <row r="43" spans="1:4">
      <c r="A43" s="143"/>
      <c r="B43" s="148"/>
      <c r="C43" s="146"/>
      <c r="D43" s="144"/>
    </row>
    <row r="44" spans="1:4">
      <c r="A44" s="143"/>
      <c r="B44" s="148"/>
      <c r="C44" s="146"/>
      <c r="D44" s="144"/>
    </row>
    <row r="45" spans="1:4">
      <c r="A45" s="143"/>
      <c r="B45" s="148"/>
      <c r="C45" s="146"/>
      <c r="D45" s="144"/>
    </row>
    <row r="46" spans="1:4">
      <c r="A46" s="143"/>
      <c r="B46" s="148"/>
      <c r="C46" s="146"/>
      <c r="D46" s="144"/>
    </row>
    <row r="47" spans="1:4">
      <c r="A47" s="143"/>
      <c r="B47" s="148"/>
      <c r="C47" s="146"/>
      <c r="D47" s="144"/>
    </row>
    <row r="48" spans="1:4">
      <c r="A48" s="143"/>
      <c r="B48" s="148"/>
      <c r="C48" s="146"/>
      <c r="D48" s="144"/>
    </row>
    <row r="49" spans="1:4">
      <c r="A49" s="143"/>
      <c r="B49" s="148"/>
      <c r="C49" s="146"/>
      <c r="D49" s="144"/>
    </row>
    <row r="50" spans="1:4">
      <c r="A50" s="143"/>
      <c r="B50" s="148"/>
      <c r="C50" s="146"/>
      <c r="D50" s="144"/>
    </row>
    <row r="51" spans="1:4">
      <c r="A51" s="143"/>
      <c r="B51" s="148"/>
      <c r="C51" s="146"/>
      <c r="D51" s="144"/>
    </row>
    <row r="52" spans="1:4">
      <c r="A52" s="143"/>
      <c r="B52" s="148"/>
      <c r="C52" s="146"/>
      <c r="D52" s="144"/>
    </row>
    <row r="53" spans="1:4">
      <c r="A53" s="143"/>
      <c r="B53" s="148"/>
      <c r="C53" s="146"/>
      <c r="D53" s="144"/>
    </row>
    <row r="54" spans="1:4">
      <c r="A54" s="143"/>
      <c r="B54" s="148"/>
      <c r="C54" s="146"/>
      <c r="D54" s="144"/>
    </row>
    <row r="55" spans="1:4">
      <c r="A55" s="143"/>
      <c r="B55" s="148"/>
      <c r="C55" s="146"/>
      <c r="D55" s="144"/>
    </row>
    <row r="56" spans="1:4">
      <c r="A56" s="143"/>
      <c r="B56" s="148"/>
      <c r="C56" s="146"/>
      <c r="D56" s="144"/>
    </row>
    <row r="57" spans="1:4">
      <c r="A57" s="143"/>
      <c r="B57" s="148"/>
      <c r="C57" s="146"/>
      <c r="D57" s="144"/>
    </row>
    <row r="58" spans="1:4">
      <c r="A58" s="143"/>
      <c r="B58" s="148"/>
      <c r="C58" s="146"/>
      <c r="D58" s="144"/>
    </row>
    <row r="59" spans="1:4">
      <c r="A59" s="143"/>
      <c r="B59" s="148"/>
      <c r="C59" s="146"/>
      <c r="D59" s="144"/>
    </row>
    <row r="60" spans="1:4">
      <c r="A60" s="143"/>
      <c r="B60" s="148"/>
      <c r="C60" s="146"/>
      <c r="D60" s="144"/>
    </row>
    <row r="61" spans="1:4">
      <c r="A61" s="143"/>
      <c r="B61" s="148"/>
      <c r="C61" s="146"/>
      <c r="D61" s="144"/>
    </row>
    <row r="62" spans="1:4">
      <c r="A62" s="143"/>
      <c r="B62" s="148"/>
      <c r="C62" s="146"/>
      <c r="D62" s="144"/>
    </row>
    <row r="63" spans="1:4">
      <c r="A63" s="143"/>
      <c r="B63" s="148"/>
      <c r="C63" s="146"/>
      <c r="D63" s="144"/>
    </row>
    <row r="64" spans="1:4">
      <c r="A64" s="143"/>
      <c r="B64" s="148"/>
      <c r="C64" s="146"/>
      <c r="D64" s="144"/>
    </row>
    <row r="65" spans="1:4">
      <c r="A65" s="143"/>
      <c r="B65" s="148"/>
      <c r="C65" s="146"/>
      <c r="D65" s="144"/>
    </row>
    <row r="66" spans="1:4">
      <c r="A66" s="143"/>
      <c r="B66" s="148"/>
      <c r="C66" s="146"/>
      <c r="D66" s="144"/>
    </row>
    <row r="67" spans="1:4">
      <c r="A67" s="143"/>
      <c r="B67" s="148"/>
      <c r="C67" s="146"/>
      <c r="D67" s="147"/>
    </row>
    <row r="68" spans="1:4">
      <c r="A68" s="143"/>
      <c r="B68" s="148"/>
      <c r="C68" s="146"/>
      <c r="D68" s="144"/>
    </row>
    <row r="69" spans="1:4">
      <c r="A69" s="143"/>
      <c r="B69" s="148"/>
      <c r="C69" s="146"/>
      <c r="D69" s="147"/>
    </row>
    <row r="70" spans="1:4">
      <c r="A70" s="143"/>
      <c r="B70" s="148"/>
      <c r="C70" s="146"/>
      <c r="D70" s="144"/>
    </row>
    <row r="71" spans="1:4">
      <c r="A71" s="143"/>
      <c r="B71" s="148"/>
      <c r="C71" s="146"/>
      <c r="D71" s="149"/>
    </row>
    <row r="72" spans="1:4">
      <c r="A72" s="143"/>
      <c r="B72" s="148"/>
      <c r="C72" s="146"/>
      <c r="D72" s="147"/>
    </row>
    <row r="73" spans="1:4">
      <c r="A73" s="143"/>
      <c r="B73" s="148"/>
      <c r="C73" s="146"/>
      <c r="D73" s="147"/>
    </row>
    <row r="74" spans="1:4">
      <c r="A74" s="143"/>
      <c r="B74" s="148"/>
      <c r="C74" s="146"/>
      <c r="D74" s="147"/>
    </row>
    <row r="75" spans="1:4">
      <c r="A75" s="143"/>
      <c r="B75" s="148"/>
      <c r="C75" s="146"/>
      <c r="D75" s="147"/>
    </row>
    <row r="76" spans="1:4">
      <c r="C76" s="117" t="s">
        <v>835</v>
      </c>
      <c r="D76" s="150">
        <f>SUM(D6:D75)</f>
        <v>165524048</v>
      </c>
    </row>
    <row r="77" spans="1:4"/>
    <row r="78" spans="1:4"/>
    <row r="79" spans="1:4"/>
  </sheetData>
  <sheetProtection sheet="1" objects="1" scenarios="1" selectLockedCells="1"/>
  <mergeCells count="4">
    <mergeCell ref="A1:A2"/>
    <mergeCell ref="B1:B2"/>
    <mergeCell ref="C1:C2"/>
    <mergeCell ref="D1:D2"/>
  </mergeCells>
  <conditionalFormatting sqref="A6:D75">
    <cfRule type="cellIs" dxfId="54" priority="1" operator="lessThanOrEqual">
      <formula>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70 D68 D10:D13 D15:D22 D24:D27 D29:D66 D6:D8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scale="75" orientation="portrait" horizontalDpi="4294967295" verticalDpi="4294967295" r:id="rId1"/>
  <headerFooter>
    <oddHeader>&amp;C&amp;"-,Negrita"&amp;14PRESUPUESTO DE EGRESOS &amp;"-,Normal"&amp;11&amp;"-,Negrita"&amp;14CLASIFICACIÓN ADMINISTRATIVAEnte público de &amp;FEjercicio fiscal 2021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BD</vt:lpstr>
      <vt:lpstr>FU</vt:lpstr>
      <vt:lpstr>Inconsistencias</vt:lpstr>
      <vt:lpstr>CRI-M</vt:lpstr>
      <vt:lpstr>COG-M</vt:lpstr>
      <vt:lpstr>CRI-RYP</vt:lpstr>
      <vt:lpstr>COG-RYP</vt:lpstr>
      <vt:lpstr>CF</vt:lpstr>
      <vt:lpstr>CA</vt:lpstr>
      <vt:lpstr>EA</vt:lpstr>
      <vt:lpstr>Plantilla</vt:lpstr>
      <vt:lpstr>CRI-DE</vt:lpstr>
      <vt:lpstr>COG-FF</vt:lpstr>
      <vt:lpstr>CTG-FF</vt:lpstr>
      <vt:lpstr>CA!Títulos_a_imprimir</vt:lpstr>
      <vt:lpstr>CF!Títulos_a_imprimir</vt:lpstr>
      <vt:lpstr>'COG-FF'!Títulos_a_imprimir</vt:lpstr>
      <vt:lpstr>'COG-M'!Títulos_a_imprimir</vt:lpstr>
      <vt:lpstr>'COG-RYP'!Títulos_a_imprimir</vt:lpstr>
      <vt:lpstr>'CRI-DE'!Títulos_a_imprimir</vt:lpstr>
      <vt:lpstr>'CRI-M'!Títulos_a_imprimir</vt:lpstr>
      <vt:lpstr>'CRI-RYP'!Títulos_a_imprimir</vt:lpstr>
      <vt:lpstr>'CTG-FF'!Títulos_a_imprimir</vt:lpstr>
      <vt:lpstr>EA!Títulos_a_imprimir</vt:lpstr>
      <vt:lpstr>Plantilla!Títulos_a_imprimir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Vazquez</dc:creator>
  <cp:lastModifiedBy>Transparencia</cp:lastModifiedBy>
  <cp:lastPrinted>2020-10-26T20:48:54Z</cp:lastPrinted>
  <dcterms:created xsi:type="dcterms:W3CDTF">2018-10-16T17:38:59Z</dcterms:created>
  <dcterms:modified xsi:type="dcterms:W3CDTF">2021-03-18T14:41:28Z</dcterms:modified>
</cp:coreProperties>
</file>